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R1/②-1都道府県回答データ（非公表含む）/①全体集計結果/"/>
    </mc:Choice>
  </mc:AlternateContent>
  <xr:revisionPtr revIDLastSave="43" documentId="13_ncr:1_{FD032564-3AD5-4BA5-861D-7FFBA0AB4B22}" xr6:coauthVersionLast="47" xr6:coauthVersionMax="47" xr10:uidLastSave="{3AA92B79-39C2-4E14-805F-C621C858B9A7}"/>
  <bookViews>
    <workbookView xWindow="-120" yWindow="-120" windowWidth="29040" windowHeight="15840" tabRatio="820" xr2:uid="{00000000-000D-0000-FFFF-FFFF00000000}"/>
  </bookViews>
  <sheets>
    <sheet name="ごみ処理概要" sheetId="16" r:id="rId1"/>
    <sheet name="ごみ搬入量内訳" sheetId="17" r:id="rId2"/>
    <sheet name="施設区分別搬入量内訳" sheetId="18" r:id="rId3"/>
    <sheet name="ごみ処理量内訳" sheetId="19" r:id="rId4"/>
    <sheet name="資源化量内訳" sheetId="20" r:id="rId5"/>
    <sheet name="施設資源化量内訳" sheetId="21" r:id="rId6"/>
    <sheet name="災害廃棄物搬入量" sheetId="22" r:id="rId7"/>
    <sheet name="ごみ集計結果" sheetId="23" r:id="rId8"/>
    <sheet name="ごみフローシート" sheetId="24" r:id="rId9"/>
  </sheets>
  <definedNames>
    <definedName name="_xlnm._FilterDatabase" localSheetId="0" hidden="1">ごみ処理概要!$A$6:$AP$53</definedName>
    <definedName name="_xlnm._FilterDatabase" localSheetId="3" hidden="1">ごみ処理量内訳!$A$6:$AS$53</definedName>
    <definedName name="_xlnm._FilterDatabase" localSheetId="1" hidden="1">ごみ搬入量内訳!$A$6:$DM$53</definedName>
    <definedName name="_xlnm._FilterDatabase" localSheetId="6" hidden="1">災害廃棄物搬入量!$A$6:$CY$53</definedName>
    <definedName name="_xlnm._FilterDatabase" localSheetId="2" hidden="1">施設区分別搬入量内訳!$A$6:$EN$53</definedName>
    <definedName name="_xlnm._FilterDatabase" localSheetId="5" hidden="1">施設資源化量内訳!$A$6:$FO$53</definedName>
    <definedName name="_xlnm._FilterDatabase" localSheetId="4" hidden="1">資源化量内訳!$A$6:$CJ$53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ごみ処理概要!$2:$6</definedName>
    <definedName name="_xlnm.Print_Area" localSheetId="3">ごみ処理量内訳!$2:$6</definedName>
    <definedName name="_xlnm.Print_Area" localSheetId="1">ごみ搬入量内訳!$2:$6</definedName>
    <definedName name="_xlnm.Print_Area" localSheetId="6">災害廃棄物搬入量!$2:$6</definedName>
    <definedName name="_xlnm.Print_Area" localSheetId="2">施設区分別搬入量内訳!$2:$6</definedName>
    <definedName name="_xlnm.Print_Area" localSheetId="5">施設資源化量内訳!$2:$6</definedName>
    <definedName name="_xlnm.Print_Area" localSheetId="4">資源化量内訳!$2:$6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O54" i="21" l="1"/>
  <c r="FN54" i="21"/>
  <c r="FM54" i="21"/>
  <c r="FL54" i="21"/>
  <c r="FK54" i="21"/>
  <c r="FJ54" i="21"/>
  <c r="FI54" i="21"/>
  <c r="FH54" i="21"/>
  <c r="FG54" i="21"/>
  <c r="FF54" i="21"/>
  <c r="FE54" i="21"/>
  <c r="FD54" i="21"/>
  <c r="FC54" i="21"/>
  <c r="FB54" i="21"/>
  <c r="FA54" i="21"/>
  <c r="EZ54" i="21"/>
  <c r="EY54" i="21"/>
  <c r="EX54" i="21"/>
  <c r="EW54" i="21"/>
  <c r="EV54" i="21"/>
  <c r="EU54" i="21"/>
  <c r="ET54" i="21"/>
  <c r="ES54" i="21"/>
  <c r="ER54" i="21"/>
  <c r="EQ54" i="21"/>
  <c r="EP54" i="21"/>
  <c r="EO54" i="21"/>
  <c r="EN54" i="21"/>
  <c r="EM54" i="21"/>
  <c r="EL54" i="21"/>
  <c r="EK54" i="21"/>
  <c r="EJ54" i="21"/>
  <c r="EI54" i="21"/>
  <c r="EH54" i="21"/>
  <c r="EG54" i="21"/>
  <c r="EF54" i="21"/>
  <c r="EE54" i="21"/>
  <c r="ED54" i="21"/>
  <c r="EC54" i="21"/>
  <c r="EB54" i="21"/>
  <c r="EA54" i="21"/>
  <c r="DZ54" i="21"/>
  <c r="DY54" i="21"/>
  <c r="DX54" i="21"/>
  <c r="DW54" i="21"/>
  <c r="DV54" i="21"/>
  <c r="DU54" i="21"/>
  <c r="DT54" i="21"/>
  <c r="DS54" i="21"/>
  <c r="DR54" i="21"/>
  <c r="DQ54" i="21"/>
  <c r="DP54" i="21"/>
  <c r="DO54" i="21"/>
  <c r="DN54" i="21"/>
  <c r="DM54" i="21"/>
  <c r="DL54" i="21"/>
  <c r="DK54" i="21"/>
  <c r="DJ54" i="21"/>
  <c r="DI54" i="21"/>
  <c r="DH54" i="21"/>
  <c r="DG54" i="21"/>
  <c r="DF54" i="21"/>
  <c r="DE54" i="21"/>
  <c r="DD54" i="21"/>
  <c r="DC54" i="21"/>
  <c r="DB54" i="21"/>
  <c r="DA54" i="21"/>
  <c r="CZ54" i="21"/>
  <c r="CY54" i="21"/>
  <c r="CX54" i="21"/>
  <c r="CW54" i="21"/>
  <c r="CV54" i="21"/>
  <c r="CU54" i="21"/>
  <c r="CT54" i="21"/>
  <c r="CS54" i="21"/>
  <c r="CR54" i="21"/>
  <c r="CQ54" i="21"/>
  <c r="CP54" i="21"/>
  <c r="CO54" i="21"/>
  <c r="CN54" i="21"/>
  <c r="CM54" i="21"/>
  <c r="CL54" i="21"/>
  <c r="CK54" i="21"/>
  <c r="CJ54" i="21"/>
  <c r="CI54" i="21"/>
  <c r="CH54" i="21"/>
  <c r="CG54" i="21"/>
  <c r="CF54" i="21"/>
  <c r="CE54" i="21"/>
  <c r="CD54" i="21"/>
  <c r="CC54" i="21"/>
  <c r="CB54" i="21"/>
  <c r="CA54" i="21"/>
  <c r="BZ54" i="21"/>
  <c r="BY54" i="21"/>
  <c r="BX54" i="21"/>
  <c r="BW54" i="21"/>
  <c r="BV54" i="21"/>
  <c r="BU54" i="21"/>
  <c r="BT54" i="21"/>
  <c r="BS54" i="21"/>
  <c r="BR54" i="21"/>
  <c r="BQ54" i="21"/>
  <c r="BP54" i="21"/>
  <c r="BO54" i="21"/>
  <c r="BN54" i="21"/>
  <c r="BM54" i="21"/>
  <c r="BL54" i="21"/>
  <c r="BK54" i="21"/>
  <c r="BJ54" i="21"/>
  <c r="BI54" i="21"/>
  <c r="BH54" i="21"/>
  <c r="BG54" i="21"/>
  <c r="BF54" i="21"/>
  <c r="BE54" i="21"/>
  <c r="BD54" i="21"/>
  <c r="BC54" i="21"/>
  <c r="BB54" i="21"/>
  <c r="BA54" i="21"/>
  <c r="AZ54" i="21"/>
  <c r="AY54" i="21"/>
  <c r="AX54" i="21"/>
  <c r="AW54" i="21"/>
  <c r="AV54" i="21"/>
  <c r="AU54" i="21"/>
  <c r="AT54" i="21"/>
  <c r="AS54" i="21"/>
  <c r="AR54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J54" i="20"/>
  <c r="CI54" i="20"/>
  <c r="CH54" i="20"/>
  <c r="CG54" i="20"/>
  <c r="CF54" i="20"/>
  <c r="CE54" i="20"/>
  <c r="CD54" i="20"/>
  <c r="CC54" i="20"/>
  <c r="CB54" i="20"/>
  <c r="CA54" i="20"/>
  <c r="BZ54" i="20"/>
  <c r="BY54" i="20"/>
  <c r="BX54" i="20"/>
  <c r="BW54" i="20"/>
  <c r="BV54" i="20"/>
  <c r="BU54" i="20"/>
  <c r="BT54" i="20"/>
  <c r="BS54" i="20"/>
  <c r="BR54" i="20"/>
  <c r="BQ54" i="20"/>
  <c r="BP54" i="20"/>
  <c r="BO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Y54" i="20"/>
  <c r="AX54" i="20"/>
  <c r="AW54" i="20"/>
  <c r="AV54" i="20"/>
  <c r="AU54" i="20"/>
  <c r="AT54" i="20"/>
  <c r="AS54" i="20"/>
  <c r="AR54" i="20"/>
  <c r="AQ54" i="20"/>
  <c r="AP54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EN54" i="18"/>
  <c r="EM54" i="18"/>
  <c r="EL54" i="18"/>
  <c r="EK54" i="18"/>
  <c r="EJ54" i="18"/>
  <c r="EI54" i="18"/>
  <c r="EH54" i="18"/>
  <c r="EG54" i="18"/>
  <c r="EF54" i="18"/>
  <c r="EE54" i="18"/>
  <c r="ED54" i="18"/>
  <c r="EC54" i="18"/>
  <c r="EB54" i="18"/>
  <c r="EA54" i="18"/>
  <c r="DZ54" i="18"/>
  <c r="DY54" i="18"/>
  <c r="DX54" i="18"/>
  <c r="DW54" i="18"/>
  <c r="DV54" i="18"/>
  <c r="DU54" i="18"/>
  <c r="DT54" i="18"/>
  <c r="DS54" i="18"/>
  <c r="DR54" i="18"/>
  <c r="DQ54" i="18"/>
  <c r="DP54" i="18"/>
  <c r="DO54" i="18"/>
  <c r="DN54" i="18"/>
  <c r="DM54" i="18"/>
  <c r="DL54" i="18"/>
  <c r="DK54" i="18"/>
  <c r="DJ54" i="18"/>
  <c r="DI54" i="18"/>
  <c r="DH54" i="18"/>
  <c r="DG54" i="18"/>
  <c r="DF54" i="18"/>
  <c r="DE54" i="18"/>
  <c r="DD54" i="18"/>
  <c r="DC54" i="18"/>
  <c r="DB54" i="18"/>
  <c r="DA54" i="18"/>
  <c r="CZ54" i="18"/>
  <c r="CY54" i="18"/>
  <c r="CX54" i="18"/>
  <c r="CW54" i="18"/>
  <c r="CV54" i="18"/>
  <c r="CU54" i="18"/>
  <c r="CT54" i="18"/>
  <c r="CS54" i="18"/>
  <c r="CR54" i="18"/>
  <c r="CQ54" i="18"/>
  <c r="CP54" i="18"/>
  <c r="CO54" i="18"/>
  <c r="CN54" i="18"/>
  <c r="CM54" i="18"/>
  <c r="CL54" i="18"/>
  <c r="CK54" i="18"/>
  <c r="CJ54" i="18"/>
  <c r="CI54" i="18"/>
  <c r="CH54" i="18"/>
  <c r="CG54" i="18"/>
  <c r="CF54" i="18"/>
  <c r="CE54" i="18"/>
  <c r="CD54" i="18"/>
  <c r="CC54" i="18"/>
  <c r="CB54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DM54" i="17"/>
  <c r="DL54" i="17"/>
  <c r="DK54" i="17"/>
  <c r="DJ54" i="17"/>
  <c r="DI54" i="17"/>
  <c r="DH54" i="17"/>
  <c r="DG54" i="17"/>
  <c r="DF54" i="17"/>
  <c r="DE54" i="17"/>
  <c r="DD54" i="17"/>
  <c r="DC54" i="17"/>
  <c r="DB54" i="17"/>
  <c r="DA54" i="17"/>
  <c r="CZ54" i="17"/>
  <c r="CY54" i="17"/>
  <c r="CX54" i="17"/>
  <c r="CW54" i="17"/>
  <c r="CV54" i="17"/>
  <c r="CU54" i="17"/>
  <c r="CT54" i="17"/>
  <c r="CS54" i="17"/>
  <c r="CR54" i="17"/>
  <c r="CQ54" i="17"/>
  <c r="CP54" i="17"/>
  <c r="CO54" i="17"/>
  <c r="CN54" i="17"/>
  <c r="CM54" i="17"/>
  <c r="CL54" i="17"/>
  <c r="CK54" i="17"/>
  <c r="CJ54" i="17"/>
  <c r="CI54" i="17"/>
  <c r="CH54" i="17"/>
  <c r="CG54" i="17"/>
  <c r="CF54" i="17"/>
  <c r="CE54" i="17"/>
  <c r="CD54" i="17"/>
  <c r="CC54" i="17"/>
  <c r="CB54" i="17"/>
  <c r="CA54" i="17"/>
  <c r="BZ54" i="17"/>
  <c r="BY54" i="17"/>
  <c r="BX54" i="17"/>
  <c r="BW54" i="17"/>
  <c r="BV54" i="17"/>
  <c r="BU54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AP54" i="16"/>
  <c r="AO54" i="16"/>
  <c r="AN54" i="16"/>
  <c r="AM54" i="16"/>
  <c r="AJ54" i="16"/>
  <c r="AI54" i="16"/>
  <c r="AH54" i="16"/>
  <c r="AG54" i="16"/>
  <c r="AF54" i="16"/>
  <c r="AE54" i="16"/>
  <c r="AD54" i="16"/>
  <c r="AC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K54" i="16"/>
  <c r="J54" i="16"/>
  <c r="I54" i="16"/>
  <c r="H54" i="16"/>
  <c r="G54" i="16"/>
  <c r="F54" i="16"/>
  <c r="E54" i="16"/>
  <c r="D54" i="16"/>
  <c r="N54" i="16" s="1"/>
  <c r="AL54" i="16" l="1"/>
  <c r="L54" i="16"/>
  <c r="M54" i="16"/>
  <c r="AB54" i="16"/>
  <c r="AK54" i="16"/>
  <c r="V2" i="23" l="1"/>
  <c r="N2" i="23"/>
  <c r="O2" i="23" s="1"/>
  <c r="W2" i="23"/>
  <c r="Y2" i="23" l="1"/>
  <c r="AA826" i="23"/>
  <c r="AA1068" i="23"/>
  <c r="AA1409" i="23"/>
  <c r="AA305" i="23"/>
  <c r="AA204" i="23"/>
  <c r="AA2" i="23"/>
  <c r="AA632" i="23"/>
  <c r="AA1200" i="23"/>
  <c r="AA1155" i="23"/>
  <c r="AA731" i="23"/>
  <c r="AA1045" i="23"/>
  <c r="AA100" i="23"/>
  <c r="AA972" i="23"/>
  <c r="AA192" i="23"/>
  <c r="AA384" i="23"/>
  <c r="AA1098" i="23"/>
  <c r="AA66" i="23"/>
  <c r="AA820" i="23"/>
  <c r="AA1156" i="23"/>
  <c r="AA841" i="23"/>
  <c r="AA811" i="23"/>
  <c r="AA616" i="23"/>
  <c r="AA1784" i="23"/>
  <c r="AA1743" i="23"/>
  <c r="AA704" i="23"/>
  <c r="AA1319" i="23"/>
  <c r="AA1623" i="23"/>
  <c r="AA1423" i="23"/>
  <c r="AA1751" i="23"/>
  <c r="AA654" i="23"/>
  <c r="AA1441" i="23"/>
  <c r="AA1355" i="23"/>
  <c r="AA245" i="23"/>
  <c r="AA609" i="23"/>
  <c r="AA618" i="23"/>
  <c r="AA1080" i="23"/>
  <c r="AA805" i="23"/>
  <c r="AA1318" i="23"/>
  <c r="AA1439" i="23"/>
  <c r="AA948" i="23"/>
  <c r="AA723" i="23"/>
  <c r="AA1118" i="23"/>
  <c r="AA1755" i="23"/>
  <c r="AA1321" i="23"/>
  <c r="AA1310" i="23"/>
  <c r="AA260" i="23"/>
  <c r="AA1208" i="23"/>
  <c r="AA91" i="23"/>
  <c r="AA552" i="23"/>
  <c r="AA1114" i="23"/>
  <c r="AA503" i="23"/>
  <c r="AA84" i="23"/>
  <c r="AA449" i="23"/>
  <c r="AA1348" i="23"/>
  <c r="AA90" i="23"/>
  <c r="AA1712" i="23"/>
  <c r="AA850" i="23"/>
  <c r="AA1261" i="23"/>
  <c r="AA1333" i="23"/>
  <c r="AA1201" i="23"/>
  <c r="AA1744" i="23"/>
  <c r="AA1195" i="23"/>
  <c r="AA455" i="23"/>
  <c r="AA657" i="23"/>
  <c r="AA1069" i="23"/>
  <c r="AA392" i="23"/>
  <c r="AA541" i="23"/>
  <c r="AA57" i="23"/>
  <c r="AA1410" i="23"/>
  <c r="AA1400" i="23"/>
  <c r="AA358" i="23"/>
  <c r="AA127" i="23"/>
  <c r="AA621" i="23"/>
  <c r="AA738" i="23"/>
  <c r="AA705" i="23"/>
  <c r="AA159" i="23"/>
  <c r="AA1721" i="23"/>
  <c r="AA1452" i="23"/>
  <c r="AA1520" i="23"/>
  <c r="AA546" i="23"/>
  <c r="AA1129" i="23"/>
  <c r="AA832" i="23"/>
  <c r="AA296" i="23"/>
  <c r="AA1110" i="23"/>
  <c r="AA928" i="23"/>
  <c r="AA12" i="23"/>
  <c r="AA297" i="23"/>
  <c r="AA1183" i="23"/>
  <c r="AA1424" i="23"/>
  <c r="AA1491" i="23"/>
  <c r="AA1174" i="23"/>
  <c r="AA177" i="23"/>
  <c r="AA1492" i="23"/>
  <c r="AA859" i="23"/>
  <c r="AA298" i="23"/>
  <c r="AA1228" i="23"/>
  <c r="AA1636" i="23"/>
  <c r="AA1768" i="23"/>
  <c r="AA1179" i="23"/>
  <c r="AA1785" i="23"/>
  <c r="AA1262" i="23"/>
  <c r="AA196" i="23"/>
  <c r="AA942" i="23"/>
  <c r="AA860" i="23"/>
  <c r="AA1249" i="23"/>
  <c r="AA988" i="23"/>
  <c r="AA1301" i="23"/>
  <c r="AA172" i="23"/>
  <c r="AA485" i="23"/>
  <c r="AA815" i="23"/>
  <c r="AA167" i="23"/>
  <c r="AA499" i="23"/>
  <c r="AA799" i="23"/>
  <c r="AA1705" i="23"/>
  <c r="AA1461" i="23"/>
  <c r="AA1579" i="23"/>
  <c r="AA1495" i="23"/>
  <c r="AA185" i="23"/>
  <c r="AA1091" i="23"/>
  <c r="AA327" i="23"/>
  <c r="AA870" i="23"/>
  <c r="AA1372" i="23"/>
  <c r="AA1786" i="23"/>
  <c r="AA749" i="23"/>
  <c r="AA190" i="23"/>
  <c r="AA733" i="23"/>
  <c r="AA1710" i="23"/>
  <c r="AA1104" i="23"/>
  <c r="AA1368" i="23"/>
  <c r="AA111" i="23"/>
  <c r="AA646" i="23"/>
  <c r="AA1125" i="23"/>
  <c r="AA1112" i="23"/>
  <c r="AA262" i="23"/>
  <c r="AA1350" i="23"/>
  <c r="AA708" i="23"/>
  <c r="AA755" i="23"/>
  <c r="AA534" i="23"/>
  <c r="AA849" i="23"/>
  <c r="AA1583" i="23"/>
  <c r="AA1334" i="23"/>
  <c r="AA1081" i="23"/>
  <c r="AA259" i="23"/>
  <c r="AA781" i="23"/>
  <c r="AA777" i="23"/>
  <c r="AA883" i="23"/>
  <c r="AA515" i="23"/>
  <c r="AA1673" i="23"/>
  <c r="AA600" i="23"/>
  <c r="AA1656" i="23"/>
  <c r="AA1381" i="23"/>
  <c r="AA58" i="23"/>
  <c r="AA500" i="23"/>
  <c r="AA825" i="23"/>
  <c r="AA388" i="23"/>
  <c r="AA613" i="23"/>
  <c r="AA1175" i="23"/>
  <c r="AA1558" i="23"/>
  <c r="AA635" i="23"/>
  <c r="AA674" i="23"/>
  <c r="AA844" i="23"/>
  <c r="AA1366" i="23"/>
  <c r="AA1594" i="23"/>
  <c r="AA1550" i="23"/>
  <c r="AA867" i="23"/>
  <c r="AA1193" i="23"/>
  <c r="AA986" i="23"/>
  <c r="AA899" i="23"/>
  <c r="AA1121" i="23"/>
  <c r="AA790" i="23"/>
  <c r="AA1563" i="23"/>
  <c r="AA666" i="23"/>
  <c r="AA1404" i="23"/>
  <c r="AA304" i="23"/>
  <c r="AA713" i="23"/>
  <c r="AA370" i="23"/>
  <c r="AA788" i="23"/>
  <c r="AA1285" i="23"/>
  <c r="AA1724" i="23"/>
  <c r="AA248" i="23"/>
  <c r="AA687" i="23"/>
  <c r="AA1658" i="23"/>
  <c r="AA1239" i="23"/>
  <c r="AA22" i="23"/>
  <c r="AA1773" i="23"/>
  <c r="AA762" i="23"/>
  <c r="AA1702" i="23"/>
  <c r="AA1093" i="23"/>
  <c r="AA633" i="23"/>
  <c r="AA1159" i="23"/>
  <c r="AA347" i="23"/>
  <c r="AA1740" i="23"/>
  <c r="AA936" i="23"/>
  <c r="AA302" i="23"/>
  <c r="AA1168" i="23"/>
  <c r="AA397" i="23"/>
  <c r="AA835" i="23"/>
  <c r="AA564" i="23"/>
  <c r="AA1485" i="23"/>
  <c r="AA1792" i="23"/>
  <c r="AA1255" i="23"/>
  <c r="AA764" i="23"/>
  <c r="AA1584" i="23"/>
  <c r="AA1274" i="23"/>
  <c r="AA829" i="23"/>
  <c r="AA1050" i="23"/>
  <c r="AA1552" i="23"/>
  <c r="AA106" i="23"/>
  <c r="AA1734" i="23"/>
  <c r="AA851" i="23"/>
  <c r="AA980" i="23"/>
  <c r="AA1593" i="23"/>
  <c r="AA688" i="23"/>
  <c r="AA1169" i="23"/>
  <c r="AA33" i="23"/>
  <c r="AA1105" i="23"/>
  <c r="AA281" i="23"/>
  <c r="AA694" i="23"/>
  <c r="AA1292" i="23"/>
  <c r="AA1662" i="23"/>
  <c r="AA326" i="23"/>
  <c r="AA1486" i="23"/>
  <c r="AA86" i="23"/>
  <c r="AA1689" i="23"/>
  <c r="AA1559" i="23"/>
  <c r="AA396" i="23"/>
  <c r="AA63" i="23"/>
  <c r="AA1567" i="23"/>
  <c r="AA1250" i="23"/>
  <c r="AA215" i="23"/>
  <c r="AA1218" i="23"/>
  <c r="AA763" i="23"/>
  <c r="AA679" i="23"/>
  <c r="AA771" i="23"/>
  <c r="AA1735" i="23"/>
  <c r="AA804" i="23"/>
  <c r="AA1142" i="23"/>
  <c r="AA1747" i="23"/>
  <c r="AA1725" i="23"/>
  <c r="AA975" i="23"/>
  <c r="AA25" i="23"/>
  <c r="AA573" i="23"/>
  <c r="AA852" i="23"/>
  <c r="AA30" i="23"/>
  <c r="AA1717" i="23"/>
  <c r="AA662" i="23"/>
  <c r="AA994" i="23"/>
  <c r="AA1399" i="23"/>
  <c r="AA1727" i="23"/>
  <c r="AA1587" i="23"/>
  <c r="AA1234" i="23"/>
  <c r="AA117" i="23"/>
  <c r="AA1444" i="23"/>
  <c r="AA1176" i="23"/>
  <c r="AA1448" i="23"/>
  <c r="AA419" i="23"/>
  <c r="AA579" i="23"/>
  <c r="AA1483" i="23"/>
  <c r="AA754" i="23"/>
  <c r="AA1257" i="23"/>
  <c r="AA1304" i="23"/>
  <c r="AA692" i="23"/>
  <c r="AA886" i="23"/>
  <c r="AA1478" i="23"/>
  <c r="AA623" i="23"/>
  <c r="AA1116" i="23"/>
  <c r="AA182" i="23"/>
  <c r="AA408" i="23"/>
  <c r="AA421" i="23"/>
  <c r="AA585" i="23"/>
  <c r="AA1273" i="23"/>
  <c r="AA990" i="23"/>
  <c r="AA1704" i="23"/>
  <c r="AA258" i="23"/>
  <c r="AA750" i="23"/>
  <c r="AA1187" i="23"/>
  <c r="AA876" i="23"/>
  <c r="AA954" i="23"/>
  <c r="AA741" i="23"/>
  <c r="AA1190" i="23"/>
  <c r="AA717" i="23"/>
  <c r="AA115" i="23"/>
  <c r="AA774" i="23"/>
  <c r="AA410" i="23"/>
  <c r="AA29" i="23"/>
  <c r="AA337" i="23"/>
  <c r="AA1531" i="23"/>
  <c r="AA1739" i="23"/>
  <c r="AA1289" i="23"/>
  <c r="AA786" i="23"/>
  <c r="AA1353" i="23"/>
  <c r="AA746" i="23"/>
  <c r="AA50" i="23"/>
  <c r="AA1320" i="23"/>
  <c r="AA1503" i="23"/>
  <c r="AA693" i="23"/>
  <c r="AA1202" i="23"/>
  <c r="AA312" i="23"/>
  <c r="AA1382" i="23"/>
  <c r="AA1192" i="23"/>
  <c r="AA1589" i="23"/>
  <c r="AA984" i="23"/>
  <c r="AA64" i="23"/>
  <c r="AA227" i="23"/>
  <c r="AA205" i="23"/>
  <c r="AA473" i="23"/>
  <c r="AA226" i="23"/>
  <c r="AA905" i="23"/>
  <c r="AA143" i="23"/>
  <c r="AA1213" i="23"/>
  <c r="AA331" i="23"/>
  <c r="AA772" i="23"/>
  <c r="AA1373" i="23"/>
  <c r="AA1696" i="23"/>
  <c r="AA431" i="23"/>
  <c r="AA276" i="23"/>
  <c r="AA1379" i="23"/>
  <c r="AA706" i="23"/>
  <c r="AA526" i="23"/>
  <c r="AA457" i="23"/>
  <c r="AA1596" i="23"/>
  <c r="AA482" i="23"/>
  <c r="AA1575" i="23"/>
  <c r="AA567" i="23"/>
  <c r="AA721" i="23"/>
  <c r="AA1425" i="23"/>
  <c r="AA263" i="23"/>
  <c r="AA855" i="23"/>
  <c r="AA329" i="23"/>
  <c r="AA1235" i="23"/>
  <c r="AA1557" i="23"/>
  <c r="AA880" i="23"/>
  <c r="AA1674" i="23"/>
  <c r="AA356" i="23"/>
  <c r="AA559" i="23"/>
  <c r="AA1302" i="23"/>
  <c r="AA1493" i="23"/>
  <c r="AA1634" i="23"/>
  <c r="AA1598" i="23"/>
  <c r="AA1335" i="23"/>
  <c r="AA873" i="23"/>
  <c r="AA443" i="23"/>
  <c r="AA469" i="23"/>
  <c r="AA1284" i="23"/>
  <c r="AA700" i="23"/>
  <c r="AA112" i="23"/>
  <c r="AA1254" i="23"/>
  <c r="AA1279" i="23"/>
  <c r="AA625" i="23"/>
  <c r="AA1617" i="23"/>
  <c r="AA521" i="23"/>
  <c r="AA1217" i="23"/>
  <c r="AA685" i="23"/>
  <c r="AA1370" i="23"/>
  <c r="AA1629" i="23"/>
  <c r="AA359" i="23"/>
  <c r="AA1152" i="23"/>
  <c r="AA727" i="23"/>
  <c r="AA257" i="23"/>
  <c r="AA1633" i="23"/>
  <c r="AA1365" i="23"/>
  <c r="AA290" i="23"/>
  <c r="AA544" i="23"/>
  <c r="AA1447" i="23"/>
  <c r="AA920" i="23"/>
  <c r="AA1021" i="23"/>
  <c r="AA1438" i="23"/>
  <c r="AA74" i="23"/>
  <c r="AA1251" i="23"/>
  <c r="AA315" i="23"/>
  <c r="AA776" i="23"/>
  <c r="AA471" i="23"/>
  <c r="AA330" i="23"/>
  <c r="AA823" i="23"/>
  <c r="AA1449" i="23"/>
  <c r="AA212" i="23"/>
  <c r="AA907" i="23"/>
  <c r="AA39" i="23"/>
  <c r="AA1374" i="23"/>
  <c r="AA367" i="23"/>
  <c r="AA728" i="23"/>
  <c r="AA498" i="23"/>
  <c r="AA864" i="23"/>
  <c r="AA1562" i="23"/>
  <c r="AA1006" i="23"/>
  <c r="AA967" i="23"/>
  <c r="AA624" i="23"/>
  <c r="AA858" i="23"/>
  <c r="AA1766" i="23"/>
  <c r="AA976" i="23"/>
  <c r="AA536" i="23"/>
  <c r="AA1242" i="23"/>
  <c r="AA1172" i="23"/>
  <c r="AA537" i="23"/>
  <c r="AA958" i="23"/>
  <c r="AA1306" i="23"/>
  <c r="AA1209" i="23"/>
  <c r="AA1074" i="23"/>
  <c r="AA1309" i="23"/>
  <c r="AA380" i="23"/>
  <c r="AA760" i="23"/>
  <c r="AA189" i="23"/>
  <c r="AA702" i="23"/>
  <c r="AA1715" i="23"/>
  <c r="AA887" i="23"/>
  <c r="AA1555" i="23"/>
  <c r="AA232" i="23"/>
  <c r="AA460" i="23"/>
  <c r="AA391" i="23"/>
  <c r="AA656" i="23"/>
  <c r="AA963" i="23"/>
  <c r="AA580" i="23"/>
  <c r="AA1059" i="23"/>
  <c r="AA548" i="23"/>
  <c r="AA562" i="23"/>
  <c r="AA596" i="23"/>
  <c r="AA355" i="23"/>
  <c r="AA75" i="23"/>
  <c r="AA1079" i="23"/>
  <c r="AA1645" i="23"/>
  <c r="AA719" i="23"/>
  <c r="AA146" i="23"/>
  <c r="AA1769" i="23"/>
  <c r="AA122" i="23"/>
  <c r="AA698" i="23"/>
  <c r="AA987" i="23"/>
  <c r="AA1056" i="23"/>
  <c r="AA1011" i="23"/>
  <c r="AA1184" i="23"/>
  <c r="AA925" i="23"/>
  <c r="AA1336" i="23"/>
  <c r="AA1647" i="23"/>
  <c r="AA340" i="23"/>
  <c r="AA784" i="23"/>
  <c r="AA1041" i="23"/>
  <c r="AA673" i="23"/>
  <c r="AA464" i="23"/>
  <c r="AA101" i="23"/>
  <c r="AA52" i="23"/>
  <c r="AA377" i="23"/>
  <c r="AA1622" i="23"/>
  <c r="AA1027" i="23"/>
  <c r="AA1281" i="23"/>
  <c r="AA1525" i="23"/>
  <c r="AA494" i="23"/>
  <c r="AA908" i="23"/>
  <c r="AA320" i="23"/>
  <c r="AA390" i="23"/>
  <c r="AA952" i="23"/>
  <c r="AA468" i="23"/>
  <c r="AA496" i="23"/>
  <c r="AA251" i="23"/>
  <c r="AA1606" i="23"/>
  <c r="AA383" i="23"/>
  <c r="AA1167" i="23"/>
  <c r="AA1221" i="23"/>
  <c r="AA974" i="23"/>
  <c r="AA344" i="23"/>
  <c r="AA931" i="23"/>
  <c r="AA1189" i="23"/>
  <c r="AA1212" i="23"/>
  <c r="AA556" i="23"/>
  <c r="AA857" i="23"/>
  <c r="AA742" i="23"/>
  <c r="AA1225" i="23"/>
  <c r="AA181" i="23"/>
  <c r="AA1419" i="23"/>
  <c r="AA729" i="23"/>
  <c r="AA582" i="23"/>
  <c r="AA350" i="23"/>
  <c r="AA24" i="23"/>
  <c r="AA661" i="23"/>
  <c r="AA1671" i="23"/>
  <c r="AA659" i="23"/>
  <c r="AA1504" i="23"/>
  <c r="AA539" i="23"/>
  <c r="AA1502" i="23"/>
  <c r="AA740" i="23"/>
  <c r="AA1484" i="23"/>
  <c r="AA1415" i="23"/>
  <c r="AA1117" i="23"/>
  <c r="AA937" i="23"/>
  <c r="AA821" i="23"/>
  <c r="AA1115" i="23"/>
  <c r="AA92" i="23"/>
  <c r="AA653" i="23"/>
  <c r="AA599" i="23"/>
  <c r="AA354" i="23"/>
  <c r="AA1025" i="23"/>
  <c r="AA60" i="23"/>
  <c r="AA1296" i="23"/>
  <c r="AA991" i="23"/>
  <c r="AA757" i="23"/>
  <c r="AA1564" i="23"/>
  <c r="AA875" i="23"/>
  <c r="AA1767" i="23"/>
  <c r="AA1420" i="23"/>
  <c r="AA1556" i="23"/>
  <c r="AA239" i="23"/>
  <c r="AA178" i="23"/>
  <c r="AA1268" i="23"/>
  <c r="AA1227" i="23"/>
  <c r="AA1529" i="23"/>
  <c r="AA1197" i="23"/>
  <c r="AA411" i="23"/>
  <c r="AA1497" i="23"/>
  <c r="AA884" i="23"/>
  <c r="AA1140" i="23"/>
  <c r="AA1638" i="23"/>
  <c r="AA211" i="23"/>
  <c r="AA513" i="23"/>
  <c r="AA1003" i="23"/>
  <c r="AA1577" i="23"/>
  <c r="AA934" i="23"/>
  <c r="AA21" i="23"/>
  <c r="AA765" i="23"/>
  <c r="AA158" i="23"/>
  <c r="AA73" i="23"/>
  <c r="AA690" i="23"/>
  <c r="AA637" i="23"/>
  <c r="AA525" i="23"/>
  <c r="AA1231" i="23"/>
  <c r="AA739" i="23"/>
  <c r="AA1522" i="23"/>
  <c r="AA648" i="23"/>
  <c r="AA1730" i="23"/>
  <c r="AA1527" i="23"/>
  <c r="AA670" i="23"/>
  <c r="AA349" i="23"/>
  <c r="AA89" i="23"/>
  <c r="AA1679" i="23"/>
  <c r="AA1291" i="23"/>
  <c r="AA94" i="23"/>
  <c r="AA1163" i="23"/>
  <c r="AA403" i="23"/>
  <c r="AA385" i="23"/>
  <c r="AA793" i="23"/>
  <c r="AA1087" i="23"/>
  <c r="AA351" i="23"/>
  <c r="AA426" i="23"/>
  <c r="AA1378" i="23"/>
  <c r="AA912" i="23"/>
  <c r="AA1380" i="23"/>
  <c r="AA1454" i="23"/>
  <c r="AA1111" i="23"/>
  <c r="AA1512" i="23"/>
  <c r="AA352" i="23"/>
  <c r="AA1524" i="23"/>
  <c r="AA140" i="23"/>
  <c r="AA1316" i="23"/>
  <c r="AA1092" i="23"/>
  <c r="AA1506" i="23"/>
  <c r="AA432" i="23"/>
  <c r="AA479" i="23"/>
  <c r="AA435" i="23"/>
  <c r="AA1031" i="23"/>
  <c r="AA462" i="23"/>
  <c r="AA863" i="23"/>
  <c r="AA553" i="23"/>
  <c r="AA277" i="23"/>
  <c r="AA1099" i="23"/>
  <c r="AA1560" i="23"/>
  <c r="AA1137" i="23"/>
  <c r="AA1398" i="23"/>
  <c r="AA1783" i="23"/>
  <c r="AA155" i="23"/>
  <c r="AA373" i="23"/>
  <c r="AA476" i="23"/>
  <c r="AA1429" i="23"/>
  <c r="AA647" i="23"/>
  <c r="AA808" i="23"/>
  <c r="AA535" i="23"/>
  <c r="AA166" i="23"/>
  <c r="AA415" i="23"/>
  <c r="AA1057" i="23"/>
  <c r="AA1004" i="23"/>
  <c r="AA407" i="23"/>
  <c r="AA1343" i="23"/>
  <c r="AA1049" i="23"/>
  <c r="AA853" i="23"/>
  <c r="AA720" i="23"/>
  <c r="AA134" i="23"/>
  <c r="AA444" i="23"/>
  <c r="AA909" i="23"/>
  <c r="AA267" i="23"/>
  <c r="AA1297" i="23"/>
  <c r="AA424" i="23"/>
  <c r="AA877" i="23"/>
  <c r="AA576" i="23"/>
  <c r="AA233" i="23"/>
  <c r="AA689" i="23"/>
  <c r="AA1135" i="23"/>
  <c r="AA725" i="23"/>
  <c r="AA995" i="23"/>
  <c r="AA17" i="23"/>
  <c r="AA1515" i="23"/>
  <c r="AA71" i="23"/>
  <c r="AA120" i="23"/>
  <c r="AA1367" i="23"/>
  <c r="AA1083" i="23"/>
  <c r="AA543" i="23"/>
  <c r="AA1340" i="23"/>
  <c r="AA1732" i="23"/>
  <c r="AA1632" i="23"/>
  <c r="AA1421" i="23"/>
  <c r="AA346" i="23"/>
  <c r="AA308" i="23"/>
  <c r="AA1347" i="23"/>
  <c r="AA447" i="23"/>
  <c r="AA1720" i="23"/>
  <c r="AA1687" i="23"/>
  <c r="AA1488" i="23"/>
  <c r="AA664" i="23"/>
  <c r="AA1134" i="23"/>
  <c r="AA837" i="23"/>
  <c r="AA523" i="23"/>
  <c r="AA168" i="23"/>
  <c r="AA116" i="23"/>
  <c r="AA137" i="23"/>
  <c r="AA1267" i="23"/>
  <c r="AA1775" i="23"/>
  <c r="AA230" i="23"/>
  <c r="AA1519" i="23"/>
  <c r="AA1061" i="23"/>
  <c r="AA144" i="23"/>
  <c r="AA270" i="23"/>
  <c r="AA1078" i="23"/>
  <c r="AA55" i="23"/>
  <c r="AA1226" i="23"/>
  <c r="AA456" i="23"/>
  <c r="AA1314" i="23"/>
  <c r="AA1457" i="23"/>
  <c r="AA448" i="23"/>
  <c r="AA979" i="23"/>
  <c r="AA854" i="23"/>
  <c r="AA879" i="23"/>
  <c r="AA1085" i="23"/>
  <c r="AA1164" i="23"/>
  <c r="AA376" i="23"/>
  <c r="AA1776" i="23"/>
  <c r="AA603" i="23"/>
  <c r="AA1127" i="23"/>
  <c r="AA827" i="23"/>
  <c r="AA574" i="23"/>
  <c r="AA1532" i="23"/>
  <c r="AA643" i="23"/>
  <c r="AA1668" i="23"/>
  <c r="AA191" i="23"/>
  <c r="AA445" i="23"/>
  <c r="AA814" i="23"/>
  <c r="AA1605" i="23"/>
  <c r="AA604" i="23"/>
  <c r="AA910" i="23"/>
  <c r="AA667" i="23"/>
  <c r="AA584" i="23"/>
  <c r="AA292" i="23"/>
  <c r="AA1077" i="23"/>
  <c r="AA993" i="23"/>
  <c r="AA1071" i="23"/>
  <c r="AA285" i="23"/>
  <c r="AA357" i="23"/>
  <c r="AA492" i="23"/>
  <c r="AA219" i="23"/>
  <c r="AA865" i="23"/>
  <c r="AA1748" i="23"/>
  <c r="AA572" i="23"/>
  <c r="AA1241" i="23"/>
  <c r="AA561" i="23"/>
  <c r="AA509" i="23"/>
  <c r="AA518" i="23"/>
  <c r="AA1764" i="23"/>
  <c r="AA1029" i="23"/>
  <c r="AA1253" i="23"/>
  <c r="AA677" i="23"/>
  <c r="AA423" i="23"/>
  <c r="AA900" i="23"/>
  <c r="AA1215" i="23"/>
  <c r="AA1586" i="23"/>
  <c r="AA1100" i="23"/>
  <c r="AA968" i="23"/>
  <c r="AA577" i="23"/>
  <c r="AA676" i="23"/>
  <c r="AA1278" i="23"/>
  <c r="AA1779" i="23"/>
  <c r="AA538" i="23"/>
  <c r="AA478" i="23"/>
  <c r="AA732" i="23"/>
  <c r="AA303" i="23"/>
  <c r="AA1621" i="23"/>
  <c r="AA1269" i="23"/>
  <c r="AA437" i="23"/>
  <c r="AA1406" i="23"/>
  <c r="AA1780" i="23"/>
  <c r="AA65" i="23"/>
  <c r="AA1035" i="23"/>
  <c r="AA250" i="23"/>
  <c r="AA1458" i="23"/>
  <c r="AA938" i="23"/>
  <c r="AA202" i="23"/>
  <c r="AA1013" i="23"/>
  <c r="AA269" i="23"/>
  <c r="AA797" i="23"/>
  <c r="AA1014" i="23"/>
  <c r="AA566" i="23"/>
  <c r="AA173" i="23"/>
  <c r="AA247" i="23"/>
  <c r="AA872" i="23"/>
  <c r="AA440" i="23"/>
  <c r="AA378" i="23"/>
  <c r="AA696" i="23"/>
  <c r="AA926" i="23"/>
  <c r="AA1595" i="23"/>
  <c r="AA1722" i="23"/>
  <c r="AA1680" i="23"/>
  <c r="AA921" i="23"/>
  <c r="AA1124" i="23"/>
  <c r="AA1354" i="23"/>
  <c r="AA314" i="23"/>
  <c r="AA382" i="23"/>
  <c r="AA69" i="23"/>
  <c r="AA153" i="23"/>
  <c r="AA154" i="23"/>
  <c r="AA1686" i="23"/>
  <c r="AA918" i="23"/>
  <c r="AA404" i="23"/>
  <c r="AA1475" i="23"/>
  <c r="AA775" i="23"/>
  <c r="AA306" i="23"/>
  <c r="AA1536" i="23"/>
  <c r="AA570" i="23"/>
  <c r="AA102" i="23"/>
  <c r="AA289" i="23"/>
  <c r="AA598" i="23"/>
  <c r="AA1026" i="23"/>
  <c r="AA1416" i="23"/>
  <c r="AA1723" i="23"/>
  <c r="AA472" i="23"/>
  <c r="AA894" i="23"/>
  <c r="AA695" i="23"/>
  <c r="AA1113" i="23"/>
  <c r="AA88" i="23"/>
  <c r="AA395" i="23"/>
  <c r="AA1774" i="23"/>
  <c r="AA1272" i="23"/>
  <c r="AA1224" i="23"/>
  <c r="AA519" i="23"/>
  <c r="AA1790" i="23"/>
  <c r="AA147" i="23"/>
  <c r="AA1362" i="23"/>
  <c r="AA1327" i="23"/>
  <c r="AA79" i="23"/>
  <c r="AA40" i="23"/>
  <c r="AA581" i="23"/>
  <c r="AA1053" i="23"/>
  <c r="AA1383" i="23"/>
  <c r="AA549" i="23"/>
  <c r="AA171" i="23"/>
  <c r="AA962" i="23"/>
  <c r="AA992" i="23"/>
  <c r="AA363" i="23"/>
  <c r="AA1199" i="23"/>
  <c r="AA1220" i="23"/>
  <c r="AA1440" i="23"/>
  <c r="AA490" i="23"/>
  <c r="AA527" i="23"/>
  <c r="AA970" i="23"/>
  <c r="AA474" i="23"/>
  <c r="AA795" i="23"/>
  <c r="AA454" i="23"/>
  <c r="AA316" i="23"/>
  <c r="AA550" i="23"/>
  <c r="AA272" i="23"/>
  <c r="AA241" i="23"/>
  <c r="AA439" i="23"/>
  <c r="AA575" i="23"/>
  <c r="AA1165" i="23"/>
  <c r="AA1271" i="23"/>
  <c r="AA425" i="23"/>
  <c r="AA612" i="23"/>
  <c r="AA1659" i="23"/>
  <c r="AA110" i="23"/>
  <c r="AA1288" i="23"/>
  <c r="AA379" i="23"/>
  <c r="AA1534" i="23"/>
  <c r="AA28" i="23"/>
  <c r="AA254" i="23"/>
  <c r="AA592" i="23"/>
  <c r="AA1602" i="23"/>
  <c r="AA1204" i="23"/>
  <c r="AA801" i="23"/>
  <c r="AA307" i="23"/>
  <c r="AA1144" i="23"/>
  <c r="AA1248" i="23"/>
  <c r="AA213" i="23"/>
  <c r="AA1711" i="23"/>
  <c r="AA1603" i="23"/>
  <c r="AA1403" i="23"/>
  <c r="AA1616" i="23"/>
  <c r="AA1500" i="23"/>
  <c r="AA412" i="23"/>
  <c r="AA1660" i="23"/>
  <c r="AA734" i="23"/>
  <c r="AA1669" i="23"/>
  <c r="AA375" i="23"/>
  <c r="AA238" i="23"/>
  <c r="AA842" i="23"/>
  <c r="AA597" i="23"/>
  <c r="AA833" i="23"/>
  <c r="AA1385" i="23"/>
  <c r="AA1037" i="23"/>
  <c r="AA1466" i="23"/>
  <c r="AA892" i="23"/>
  <c r="AA672" i="23"/>
  <c r="AA1207" i="23"/>
  <c r="AA999" i="23"/>
  <c r="AA325" i="23"/>
  <c r="AA1620" i="23"/>
  <c r="AA1266" i="23"/>
  <c r="AA1514" i="23"/>
  <c r="AA660" i="23"/>
  <c r="AA99" i="23"/>
  <c r="AA593" i="23"/>
  <c r="AA756" i="23"/>
  <c r="AA895" i="23"/>
  <c r="AA752" i="23"/>
  <c r="AA163" i="23"/>
  <c r="AA1701" i="23"/>
  <c r="AA371" i="23"/>
  <c r="AA697" i="23"/>
  <c r="AA150" i="23"/>
  <c r="AA761" i="23"/>
  <c r="AA1565" i="23"/>
  <c r="AA497" i="23"/>
  <c r="AA1684" i="23"/>
  <c r="AA313" i="23"/>
  <c r="AA9" i="23"/>
  <c r="AA328" i="23"/>
  <c r="AA1236" i="23"/>
  <c r="AA800" i="23"/>
  <c r="AA930" i="23"/>
  <c r="AA458" i="23"/>
  <c r="AA1600" i="23"/>
  <c r="AA917" i="23"/>
  <c r="AA19" i="23"/>
  <c r="AA1614" i="23"/>
  <c r="AA15" i="23"/>
  <c r="AA174" i="23"/>
  <c r="AA1652" i="23"/>
  <c r="AA1313" i="23"/>
  <c r="AA1788" i="23"/>
  <c r="AA80" i="23"/>
  <c r="AA406" i="23"/>
  <c r="AA1148" i="23"/>
  <c r="AA560" i="23"/>
  <c r="AA1613" i="23"/>
  <c r="AA1062" i="23"/>
  <c r="AA333" i="23"/>
  <c r="AA902" i="23"/>
  <c r="AA401" i="23"/>
  <c r="AA1293" i="23"/>
  <c r="AA547" i="23"/>
  <c r="AA1729" i="23"/>
  <c r="AA889" i="23"/>
  <c r="AA501" i="23"/>
  <c r="AA1469" i="23"/>
  <c r="AA1482" i="23"/>
  <c r="AA1295" i="23"/>
  <c r="AA1240" i="23"/>
  <c r="AA1088" i="23"/>
  <c r="AA287" i="23"/>
  <c r="AA1516" i="23"/>
  <c r="AA114" i="23"/>
  <c r="AA939" i="23"/>
  <c r="AA1626" i="23"/>
  <c r="AA1542" i="23"/>
  <c r="AA744" i="23"/>
  <c r="AA451" i="23"/>
  <c r="AA1325" i="23"/>
  <c r="AA520" i="23"/>
  <c r="AA1157" i="23"/>
  <c r="AA152" i="23"/>
  <c r="AA1759" i="23"/>
  <c r="AA505" i="23"/>
  <c r="AA1698" i="23"/>
  <c r="AA1066" i="23"/>
  <c r="AA658" i="23"/>
  <c r="AA133" i="23"/>
  <c r="AA162" i="23"/>
  <c r="AA1700" i="23"/>
  <c r="AA252" i="23"/>
  <c r="AA151" i="23"/>
  <c r="AA1341" i="23"/>
  <c r="AA129" i="23"/>
  <c r="AA1791" i="23"/>
  <c r="AA1171" i="23"/>
  <c r="AA839" i="23"/>
  <c r="AA787" i="23"/>
  <c r="AA641" i="23"/>
  <c r="AA1264" i="23"/>
  <c r="AA545" i="23"/>
  <c r="AA1682" i="23"/>
  <c r="AA831" i="23"/>
  <c r="AA61" i="23"/>
  <c r="AA758" i="23"/>
  <c r="AA1430" i="23"/>
  <c r="AA1299" i="23"/>
  <c r="AA528" i="23"/>
  <c r="AA510" i="23"/>
  <c r="AA531" i="23"/>
  <c r="AA1728" i="23"/>
  <c r="AA433" i="23"/>
  <c r="AA1051" i="23"/>
  <c r="AA242" i="23"/>
  <c r="AA620" i="23"/>
  <c r="AA216" i="23"/>
  <c r="AA680" i="23"/>
  <c r="AA514" i="23"/>
  <c r="AA1541" i="23"/>
  <c r="AA416" i="23"/>
  <c r="AA590" i="23"/>
  <c r="AA1753" i="23"/>
  <c r="AA1145" i="23"/>
  <c r="AA645" i="23"/>
  <c r="AA1019" i="23"/>
  <c r="AA966" i="23"/>
  <c r="AA271" i="23"/>
  <c r="AA360" i="23"/>
  <c r="AA1401" i="23"/>
  <c r="AA885" i="23"/>
  <c r="AA1141" i="23"/>
  <c r="AA6" i="23"/>
  <c r="AA56" i="23"/>
  <c r="AA1467" i="23"/>
  <c r="AA1718" i="23"/>
  <c r="AA636" i="23"/>
  <c r="AA323" i="23"/>
  <c r="AA1139" i="23"/>
  <c r="AA228" i="23"/>
  <c r="AA1795" i="23"/>
  <c r="AA1465" i="23"/>
  <c r="AA1038" i="23"/>
  <c r="AA400" i="23"/>
  <c r="AA1770" i="23"/>
  <c r="AA420" i="23"/>
  <c r="AA1131" i="23"/>
  <c r="AA1017" i="23"/>
  <c r="AA977" i="23"/>
  <c r="AA1331" i="23"/>
  <c r="AA283" i="23"/>
  <c r="AA1544" i="23"/>
  <c r="AA1223" i="23"/>
  <c r="AA555" i="23"/>
  <c r="AA578" i="23"/>
  <c r="AA235" i="23"/>
  <c r="AA484" i="23"/>
  <c r="AA955" i="23"/>
  <c r="AA1300" i="23"/>
  <c r="AA1389" i="23"/>
  <c r="AA387" i="23"/>
  <c r="AA1186" i="23"/>
  <c r="AA332" i="23"/>
  <c r="AA1619" i="23"/>
  <c r="AA959" i="23"/>
  <c r="AA81" i="23"/>
  <c r="AA1103" i="23"/>
  <c r="AA1276" i="23"/>
  <c r="AA237" i="23"/>
  <c r="AA1434" i="23"/>
  <c r="AA218" i="23"/>
  <c r="AA1082" i="23"/>
  <c r="AA1076" i="23"/>
  <c r="AA1474" i="23"/>
  <c r="AA26" i="23"/>
  <c r="AA1033" i="23"/>
  <c r="AA507" i="23"/>
  <c r="AA343" i="23"/>
  <c r="AA1546" i="23"/>
  <c r="AA1588" i="23"/>
  <c r="AA940" i="23"/>
  <c r="AA642" i="23"/>
  <c r="AA929" i="23"/>
  <c r="AA275" i="23"/>
  <c r="AA682" i="23"/>
  <c r="AA893" i="23"/>
  <c r="AA1384" i="23"/>
  <c r="AA506" i="23"/>
  <c r="AA638" i="23"/>
  <c r="AA418" i="23"/>
  <c r="AA569" i="23"/>
  <c r="AA1160" i="23"/>
  <c r="AA104" i="23"/>
  <c r="AA119" i="23"/>
  <c r="AA897" i="23"/>
  <c r="AA253" i="23"/>
  <c r="AA1615" i="23"/>
  <c r="AA1736" i="23"/>
  <c r="AA1008" i="23"/>
  <c r="AA131" i="23"/>
  <c r="AA334" i="23"/>
  <c r="AA1456" i="23"/>
  <c r="AA644" i="23"/>
  <c r="AA1064" i="23"/>
  <c r="AA882" i="23"/>
  <c r="AA42" i="23"/>
  <c r="AA1433" i="23"/>
  <c r="AA1548" i="23"/>
  <c r="AA591" i="23"/>
  <c r="AA286" i="23"/>
  <c r="AA1270" i="23"/>
  <c r="AA16" i="23"/>
  <c r="AA1023" i="23"/>
  <c r="AA703" i="23"/>
  <c r="AA1422" i="23"/>
  <c r="AA161" i="23"/>
  <c r="AA806" i="23"/>
  <c r="AA1307" i="23"/>
  <c r="AA1746" i="23"/>
  <c r="AA441" i="23"/>
  <c r="AA1243" i="23"/>
  <c r="AA176" i="23"/>
  <c r="AA1436" i="23"/>
  <c r="AA493" i="23"/>
  <c r="AA427" i="23"/>
  <c r="AA896" i="23"/>
  <c r="AA452" i="23"/>
  <c r="AA1435" i="23"/>
  <c r="AA480" i="23"/>
  <c r="AA210" i="23"/>
  <c r="AA1161" i="23"/>
  <c r="AA206" i="23"/>
  <c r="AA1611" i="23"/>
  <c r="AA1574" i="23"/>
  <c r="AA817" i="23"/>
  <c r="AA1339" i="23"/>
  <c r="AA1703" i="23"/>
  <c r="AA1393" i="23"/>
  <c r="AA365" i="23"/>
  <c r="AA1252" i="23"/>
  <c r="AA1133" i="23"/>
  <c r="AA1537" i="23"/>
  <c r="AA1002" i="23"/>
  <c r="AA1528" i="23"/>
  <c r="AA11" i="23"/>
  <c r="AA1012" i="23"/>
  <c r="AA1090" i="23"/>
  <c r="AA532" i="23"/>
  <c r="AA1505" i="23"/>
  <c r="AA1259" i="23"/>
  <c r="AA982" i="23"/>
  <c r="AA255" i="23"/>
  <c r="AA1128" i="23"/>
  <c r="AA322" i="23"/>
  <c r="AA1782" i="23"/>
  <c r="AA118" i="23"/>
  <c r="AA195" i="23"/>
  <c r="AA1330" i="23"/>
  <c r="AA477" i="23"/>
  <c r="AA405" i="23"/>
  <c r="AA769" i="23"/>
  <c r="AA540" i="23"/>
  <c r="AA1772" i="23"/>
  <c r="AA1345" i="23"/>
  <c r="AA1568" i="23"/>
  <c r="AA530" i="23"/>
  <c r="AA810" i="23"/>
  <c r="AA1055" i="23"/>
  <c r="AA1322" i="23"/>
  <c r="AA300" i="23"/>
  <c r="AA691" i="23"/>
  <c r="AA1571" i="23"/>
  <c r="AA1650" i="23"/>
  <c r="AA43" i="23"/>
  <c r="AA1470" i="23"/>
  <c r="AA201" i="23"/>
  <c r="AA1695" i="23"/>
  <c r="AA709" i="23"/>
  <c r="AA1612" i="23"/>
  <c r="AA973" i="23"/>
  <c r="AA362" i="23"/>
  <c r="AA453" i="23"/>
  <c r="AA1437" i="23"/>
  <c r="AA1323" i="23"/>
  <c r="AA1162" i="23"/>
  <c r="AA840" i="23"/>
  <c r="AA1097" i="23"/>
  <c r="AA18" i="23"/>
  <c r="AA1016" i="23"/>
  <c r="AA1417" i="23"/>
  <c r="AA551" i="23"/>
  <c r="AA737" i="23"/>
  <c r="AA1363" i="23"/>
  <c r="AA953" i="23"/>
  <c r="AA1510" i="23"/>
  <c r="AA848" i="23"/>
  <c r="AA766" i="23"/>
  <c r="AA1119" i="23"/>
  <c r="AA199" i="23"/>
  <c r="AA1244" i="23"/>
  <c r="AA1551" i="23"/>
  <c r="AA1463" i="23"/>
  <c r="AA1263" i="23"/>
  <c r="AA428" i="23"/>
  <c r="AA224" i="23"/>
  <c r="AA1377" i="23"/>
  <c r="AA113" i="23"/>
  <c r="AA868" i="23"/>
  <c r="AA461" i="23"/>
  <c r="AA1431" i="23"/>
  <c r="AA1030" i="23"/>
  <c r="AA1095" i="23"/>
  <c r="AA1709" i="23"/>
  <c r="AA504" i="23"/>
  <c r="AA1130" i="23"/>
  <c r="AA1018" i="23"/>
  <c r="AA1625" i="23"/>
  <c r="AA1678" i="23"/>
  <c r="AA1351" i="23"/>
  <c r="AA1147" i="23"/>
  <c r="AA62" i="23"/>
  <c r="AA1737" i="23"/>
  <c r="AA904" i="23"/>
  <c r="AA1683" i="23"/>
  <c r="AA184" i="23"/>
  <c r="AA1402" i="23"/>
  <c r="AA1750" i="23"/>
  <c r="AA522" i="23"/>
  <c r="AA998" i="23"/>
  <c r="AA1672" i="23"/>
  <c r="AA1094" i="23"/>
  <c r="AA1654" i="23"/>
  <c r="AA1481" i="23"/>
  <c r="AA675" i="23"/>
  <c r="AA47" i="23"/>
  <c r="AA1075" i="23"/>
  <c r="AA1570" i="23"/>
  <c r="AA816" i="23"/>
  <c r="AA1607" i="23"/>
  <c r="AA911" i="23"/>
  <c r="AA1663" i="23"/>
  <c r="AA463" i="23"/>
  <c r="AA830" i="23"/>
  <c r="AA1388" i="23"/>
  <c r="AA1102" i="23"/>
  <c r="AA1771" i="23"/>
  <c r="AA707" i="23"/>
  <c r="AA1216" i="23"/>
  <c r="AA1641" i="23"/>
  <c r="AA557" i="23"/>
  <c r="AA997" i="23"/>
  <c r="AA1315" i="23"/>
  <c r="AA393" i="23"/>
  <c r="AA1561" i="23"/>
  <c r="AA1521" i="23"/>
  <c r="AA1646" i="23"/>
  <c r="AA1580" i="23"/>
  <c r="AA130" i="23"/>
  <c r="AA610" i="23"/>
  <c r="AA1178" i="23"/>
  <c r="AA1290" i="23"/>
  <c r="AA156" i="23"/>
  <c r="AA1627" i="23"/>
  <c r="AA1312" i="23"/>
  <c r="AA1280" i="23"/>
  <c r="AA1442" i="23"/>
  <c r="AA231" i="23"/>
  <c r="AA132" i="23"/>
  <c r="AA136" i="23"/>
  <c r="AA41" i="23"/>
  <c r="AA1067" i="23"/>
  <c r="AA366" i="23"/>
  <c r="AA1778" i="23"/>
  <c r="AA311" i="23"/>
  <c r="AA1072" i="23"/>
  <c r="AA83" i="23"/>
  <c r="AA164" i="23"/>
  <c r="AA1653" i="23"/>
  <c r="AA374" i="23"/>
  <c r="AA996" i="23"/>
  <c r="AA1628" i="23"/>
  <c r="AA1494" i="23"/>
  <c r="AA1337" i="23"/>
  <c r="AA1283" i="23"/>
  <c r="AA856" i="23"/>
  <c r="AA1349" i="23"/>
  <c r="AA1229" i="23"/>
  <c r="AA1265" i="23"/>
  <c r="AA53" i="23"/>
  <c r="AA779" i="23"/>
  <c r="AA135" i="23"/>
  <c r="AA1676" i="23"/>
  <c r="AA767" i="23"/>
  <c r="AA280" i="23"/>
  <c r="AA946" i="23"/>
  <c r="AA1763" i="23"/>
  <c r="AA1501" i="23"/>
  <c r="AA1604" i="23"/>
  <c r="AA1298" i="23"/>
  <c r="AA629" i="23"/>
  <c r="AA836" i="23"/>
  <c r="AA274" i="23"/>
  <c r="AA336" i="23"/>
  <c r="AA891" i="23"/>
  <c r="AA1599" i="23"/>
  <c r="AA186" i="23"/>
  <c r="AA442" i="23"/>
  <c r="AA916" i="23"/>
  <c r="AA611" i="23"/>
  <c r="AA1054" i="23"/>
  <c r="AA1471" i="23"/>
  <c r="AA615" i="23"/>
  <c r="AA684" i="23"/>
  <c r="AA1681" i="23"/>
  <c r="AA1490" i="23"/>
  <c r="AA1690" i="23"/>
  <c r="AA467" i="23"/>
  <c r="AA508" i="23"/>
  <c r="AA85" i="23"/>
  <c r="AA1188" i="23"/>
  <c r="AA399" i="23"/>
  <c r="AA663" i="23"/>
  <c r="AA634" i="23"/>
  <c r="AA1108" i="23"/>
  <c r="AA1450" i="23"/>
  <c r="AA38" i="23"/>
  <c r="AA417" i="23"/>
  <c r="AA288" i="23"/>
  <c r="AA524" i="23"/>
  <c r="AA1206" i="23"/>
  <c r="AA1590" i="23"/>
  <c r="AA372" i="23"/>
  <c r="AA310" i="23"/>
  <c r="AA1396" i="23"/>
  <c r="AA602" i="23"/>
  <c r="AA1356" i="23"/>
  <c r="AA1451" i="23"/>
  <c r="AA1222" i="23"/>
  <c r="AA1282" i="23"/>
  <c r="AA409" i="23"/>
  <c r="AA217" i="23"/>
  <c r="AA413" i="23"/>
  <c r="AA402" i="23"/>
  <c r="AA95" i="23"/>
  <c r="AA261" i="23"/>
  <c r="AA1219" i="23"/>
  <c r="AA1143" i="23"/>
  <c r="AA1047" i="23"/>
  <c r="AA890" i="23"/>
  <c r="AA558" i="23"/>
  <c r="AA1757" i="23"/>
  <c r="AA935" i="23"/>
  <c r="AA169" i="23"/>
  <c r="AA1246" i="23"/>
  <c r="AA1369" i="23"/>
  <c r="AA1107" i="23"/>
  <c r="AA1000" i="23"/>
  <c r="AA335" i="23"/>
  <c r="AA1745" i="23"/>
  <c r="AA1052" i="23"/>
  <c r="AA1749" i="23"/>
  <c r="AA1794" i="23"/>
  <c r="AA368" i="23"/>
  <c r="AA861" i="23"/>
  <c r="AA743" i="23"/>
  <c r="AA1308" i="23"/>
  <c r="AA1166" i="23"/>
  <c r="AA240" i="23"/>
  <c r="AA933" i="23"/>
  <c r="AA1205" i="23"/>
  <c r="AA639" i="23"/>
  <c r="AA932" i="23"/>
  <c r="AA822" i="23"/>
  <c r="AA1060" i="23"/>
  <c r="AA1545" i="23"/>
  <c r="AA1173" i="23"/>
  <c r="AA82" i="23"/>
  <c r="AA1523" i="23"/>
  <c r="AA1158" i="23"/>
  <c r="AA1230" i="23"/>
  <c r="AA1418" i="23"/>
  <c r="AA121" i="23"/>
  <c r="AA971" i="23"/>
  <c r="AA381" i="23"/>
  <c r="AA179" i="23"/>
  <c r="AA1233" i="23"/>
  <c r="AA125" i="23"/>
  <c r="AA1716" i="23"/>
  <c r="AA1631" i="23"/>
  <c r="AA947" i="23"/>
  <c r="AA1477" i="23"/>
  <c r="AA1573" i="23"/>
  <c r="AA1677" i="23"/>
  <c r="AA1708" i="23"/>
  <c r="AA70" i="23"/>
  <c r="AA31" i="23"/>
  <c r="AA1046" i="23"/>
  <c r="AA145" i="23"/>
  <c r="AA989" i="23"/>
  <c r="AA200" i="23"/>
  <c r="AA294" i="23"/>
  <c r="AA264" i="23"/>
  <c r="AA273" i="23"/>
  <c r="AA665" i="23"/>
  <c r="AA1070" i="23"/>
  <c r="AA1397" i="23"/>
  <c r="AA398" i="23"/>
  <c r="AA103" i="23"/>
  <c r="AA780" i="23"/>
  <c r="AA964" i="23"/>
  <c r="AA640" i="23"/>
  <c r="AA1024" i="23"/>
  <c r="AA1432" i="23"/>
  <c r="AA724" i="23"/>
  <c r="AA1554" i="23"/>
  <c r="AA108" i="23"/>
  <c r="AA107" i="23"/>
  <c r="AA1581" i="23"/>
  <c r="AA1198" i="23"/>
  <c r="AA965" i="23"/>
  <c r="AA1009" i="23"/>
  <c r="AA364" i="23"/>
  <c r="AA27" i="23"/>
  <c r="AA1395" i="23"/>
  <c r="AA950" i="23"/>
  <c r="AA438" i="23"/>
  <c r="AA49" i="23"/>
  <c r="AA922" i="23"/>
  <c r="AA483" i="23"/>
  <c r="AA862" i="23"/>
  <c r="AA1170" i="23"/>
  <c r="AA1391" i="23"/>
  <c r="AA1010" i="23"/>
  <c r="AA770" i="23"/>
  <c r="AA32" i="23"/>
  <c r="AA324" i="23"/>
  <c r="AA1608" i="23"/>
  <c r="AA1191" i="23"/>
  <c r="AA1101" i="23"/>
  <c r="AA512" i="23"/>
  <c r="AA1086" i="23"/>
  <c r="AA291" i="23"/>
  <c r="AA1146" i="23"/>
  <c r="AA924" i="23"/>
  <c r="AA1688" i="23"/>
  <c r="AA1459" i="23"/>
  <c r="AA1487" i="23"/>
  <c r="AA198" i="23"/>
  <c r="AA1407" i="23"/>
  <c r="AA1106" i="23"/>
  <c r="AA716" i="23"/>
  <c r="AA8" i="23"/>
  <c r="AA1667" i="23"/>
  <c r="AA1543" i="23"/>
  <c r="AA782" i="23"/>
  <c r="AA1001" i="23"/>
  <c r="AA542" i="23"/>
  <c r="AA1044" i="23"/>
  <c r="AA1624" i="23"/>
  <c r="AA812" i="23"/>
  <c r="AA686" i="23"/>
  <c r="AA1120" i="23"/>
  <c r="AA76" i="23"/>
  <c r="AA978" i="23"/>
  <c r="AA563" i="23"/>
  <c r="AA869" i="23"/>
  <c r="AA1666" i="23"/>
  <c r="AA605" i="23"/>
  <c r="AA249" i="23"/>
  <c r="AA44" i="23"/>
  <c r="AA1043" i="23"/>
  <c r="AA295" i="23"/>
  <c r="AA220" i="23"/>
  <c r="AA866" i="23"/>
  <c r="AA838" i="23"/>
  <c r="AA587" i="23"/>
  <c r="AA470" i="23"/>
  <c r="AA1326" i="23"/>
  <c r="AA735" i="23"/>
  <c r="AA614" i="23"/>
  <c r="AA923" i="23"/>
  <c r="AA1787" i="23"/>
  <c r="AA1489" i="23"/>
  <c r="AA1324" i="23"/>
  <c r="AA888" i="23"/>
  <c r="AA1089" i="23"/>
  <c r="AA1473" i="23"/>
  <c r="AA878" i="23"/>
  <c r="AA1237" i="23"/>
  <c r="AA319" i="23"/>
  <c r="AA87" i="23"/>
  <c r="AA726" i="23"/>
  <c r="AA809" i="23"/>
  <c r="AA1643" i="23"/>
  <c r="AA944" i="23"/>
  <c r="AA36" i="23"/>
  <c r="AA1642" i="23"/>
  <c r="AA747" i="23"/>
  <c r="AA301" i="23"/>
  <c r="AA1637" i="23"/>
  <c r="AA67" i="23"/>
  <c r="AA985" i="23"/>
  <c r="AA1733" i="23"/>
  <c r="AA1760" i="23"/>
  <c r="AA1247" i="23"/>
  <c r="AA1758" i="23"/>
  <c r="AA1360" i="23"/>
  <c r="AA516" i="23"/>
  <c r="AA943" i="23"/>
  <c r="AA1359" i="23"/>
  <c r="AA871" i="23"/>
  <c r="AA5" i="23"/>
  <c r="AA502" i="23"/>
  <c r="AA1194" i="23"/>
  <c r="AA109" i="23"/>
  <c r="AA751" i="23"/>
  <c r="AA1005" i="23"/>
  <c r="AA1665" i="23"/>
  <c r="AA341" i="23"/>
  <c r="AA796" i="23"/>
  <c r="AA1084" i="23"/>
  <c r="AA23" i="23"/>
  <c r="AA785" i="23"/>
  <c r="AA1597" i="23"/>
  <c r="AA847" i="23"/>
  <c r="AA14" i="23"/>
  <c r="AA175" i="23"/>
  <c r="AA1576" i="23"/>
  <c r="AA1063" i="23"/>
  <c r="AA48" i="23"/>
  <c r="AA649" i="23"/>
  <c r="AA339" i="23"/>
  <c r="AA1789" i="23"/>
  <c r="AA1371" i="23"/>
  <c r="AA1499" i="23"/>
  <c r="AA194" i="23"/>
  <c r="AA243" i="23"/>
  <c r="AA353" i="23"/>
  <c r="AA1699" i="23"/>
  <c r="AA949" i="23"/>
  <c r="AA236" i="23"/>
  <c r="AA511" i="23"/>
  <c r="AA1793" i="23"/>
  <c r="AA1408" i="23"/>
  <c r="AA183" i="23"/>
  <c r="AA1566" i="23"/>
  <c r="AA1553" i="23"/>
  <c r="AA1539" i="23"/>
  <c r="AA1414" i="23"/>
  <c r="AA7" i="23"/>
  <c r="AA1426" i="23"/>
  <c r="AA1569" i="23"/>
  <c r="AA1754" i="23"/>
  <c r="AA1412" i="23"/>
  <c r="AA1664" i="23"/>
  <c r="AA961" i="23"/>
  <c r="AA1591" i="23"/>
  <c r="AA309" i="23"/>
  <c r="AA1453" i="23"/>
  <c r="AA1777" i="23"/>
  <c r="AA139" i="23"/>
  <c r="AA846" i="23"/>
  <c r="AA1592" i="23"/>
  <c r="AA1756" i="23"/>
  <c r="AA619" i="23"/>
  <c r="AA898" i="23"/>
  <c r="AA701" i="23"/>
  <c r="AA627" i="23"/>
  <c r="AA203" i="23"/>
  <c r="AA802" i="23"/>
  <c r="AA1358" i="23"/>
  <c r="AA1065" i="23"/>
  <c r="AA436" i="23"/>
  <c r="AA1719" i="23"/>
  <c r="AA1245" i="23"/>
  <c r="AA1136" i="23"/>
  <c r="AA222" i="23"/>
  <c r="AA1039" i="23"/>
  <c r="AA606" i="23"/>
  <c r="AA626" i="23"/>
  <c r="AA1413" i="23"/>
  <c r="AA450" i="23"/>
  <c r="AA669" i="23"/>
  <c r="AA34" i="23"/>
  <c r="AA369" i="23"/>
  <c r="AA68" i="23"/>
  <c r="AA913" i="23"/>
  <c r="AA148" i="23"/>
  <c r="AA1390" i="23"/>
  <c r="AA495" i="23"/>
  <c r="AA265" i="23"/>
  <c r="AA807" i="23"/>
  <c r="AA608" i="23"/>
  <c r="AA583" i="23"/>
  <c r="AA874" i="23"/>
  <c r="AA489" i="23"/>
  <c r="AA434" i="23"/>
  <c r="AA791" i="23"/>
  <c r="AA299" i="23"/>
  <c r="AA1386" i="23"/>
  <c r="AA207" i="23"/>
  <c r="AA630" i="23"/>
  <c r="AA1073" i="23"/>
  <c r="AA622" i="23"/>
  <c r="AA759" i="23"/>
  <c r="AA1151" i="23"/>
  <c r="AA803" i="23"/>
  <c r="AA45" i="23"/>
  <c r="AA617" i="23"/>
  <c r="AA712" i="23"/>
  <c r="AA491" i="23"/>
  <c r="AA773" i="23"/>
  <c r="AA348" i="23"/>
  <c r="AA157" i="23"/>
  <c r="AA1714" i="23"/>
  <c r="AA1361" i="23"/>
  <c r="AA681" i="23"/>
  <c r="AA54" i="23"/>
  <c r="AA342" i="23"/>
  <c r="AA1707" i="23"/>
  <c r="AA1196" i="23"/>
  <c r="AA430" i="23"/>
  <c r="AA149" i="23"/>
  <c r="AA586" i="23"/>
  <c r="AA1635" i="23"/>
  <c r="AA389" i="23"/>
  <c r="AA1472" i="23"/>
  <c r="AA1405" i="23"/>
  <c r="AA730" i="23"/>
  <c r="AA828" i="23"/>
  <c r="AA1138" i="23"/>
  <c r="AA1694" i="23"/>
  <c r="AA128" i="23"/>
  <c r="AA1428" i="23"/>
  <c r="AA160" i="23"/>
  <c r="AA1042" i="23"/>
  <c r="AA1181" i="23"/>
  <c r="AA819" i="23"/>
  <c r="AA208" i="23"/>
  <c r="AA1238" i="23"/>
  <c r="AA745" i="23"/>
  <c r="AA123" i="23"/>
  <c r="AA1508" i="23"/>
  <c r="AA1547" i="23"/>
  <c r="AA1232" i="23"/>
  <c r="AA668" i="23"/>
  <c r="AA214" i="23"/>
  <c r="AA1765" i="23"/>
  <c r="AA969" i="23"/>
  <c r="AA223" i="23"/>
  <c r="AA1357" i="23"/>
  <c r="AA1657" i="23"/>
  <c r="AA197" i="23"/>
  <c r="AA1513" i="23"/>
  <c r="AA1387" i="23"/>
  <c r="AA919" i="23"/>
  <c r="AA278" i="23"/>
  <c r="AA1496" i="23"/>
  <c r="AA1153" i="23"/>
  <c r="AA229" i="23"/>
  <c r="AA1670" i="23"/>
  <c r="AA93" i="23"/>
  <c r="AA266" i="23"/>
  <c r="AA1303" i="23"/>
  <c r="AA1015" i="23"/>
  <c r="AA1317" i="23"/>
  <c r="AA386" i="23"/>
  <c r="AA1649" i="23"/>
  <c r="AA209" i="23"/>
  <c r="AA1096" i="23"/>
  <c r="AA1639" i="23"/>
  <c r="AA1761" i="23"/>
  <c r="AA651" i="23"/>
  <c r="AA1713" i="23"/>
  <c r="AA1540" i="23"/>
  <c r="AA951" i="23"/>
  <c r="AA554" i="23"/>
  <c r="AA718" i="23"/>
  <c r="AA533" i="23"/>
  <c r="AA915" i="23"/>
  <c r="AA1338" i="23"/>
  <c r="AA595" i="23"/>
  <c r="AA1476" i="23"/>
  <c r="AA941" i="23"/>
  <c r="AA1185" i="23"/>
  <c r="AA244" i="23"/>
  <c r="AA1578" i="23"/>
  <c r="AA234" i="23"/>
  <c r="AA321" i="23"/>
  <c r="AA1214" i="23"/>
  <c r="AA843" i="23"/>
  <c r="AA1182" i="23"/>
  <c r="AA711" i="23"/>
  <c r="AA1618" i="23"/>
  <c r="AA1180" i="23"/>
  <c r="AA834" i="23"/>
  <c r="AA699" i="23"/>
  <c r="AA1685" i="23"/>
  <c r="AA824" i="23"/>
  <c r="AA1549" i="23"/>
  <c r="AA1601" i="23"/>
  <c r="AA914" i="23"/>
  <c r="AA671" i="23"/>
  <c r="AA568" i="23"/>
  <c r="AA1443" i="23"/>
  <c r="AA1032" i="23"/>
  <c r="AA1511" i="23"/>
  <c r="AA1640" i="23"/>
  <c r="AA981" i="23"/>
  <c r="AA1123" i="23"/>
  <c r="AA927" i="23"/>
  <c r="AA1572" i="23"/>
  <c r="AA1149" i="23"/>
  <c r="AA1517" i="23"/>
  <c r="AA906" i="23"/>
  <c r="AA1535" i="23"/>
  <c r="AA97" i="23"/>
  <c r="AA714" i="23"/>
  <c r="AA1154" i="23"/>
  <c r="AA1211" i="23"/>
  <c r="AA142" i="23"/>
  <c r="AA1731" i="23"/>
  <c r="AA1644" i="23"/>
  <c r="AA1498" i="23"/>
  <c r="AA628" i="23"/>
  <c r="AA957" i="23"/>
  <c r="AA1651" i="23"/>
  <c r="AA529" i="23"/>
  <c r="AA1022" i="23"/>
  <c r="AA1538" i="23"/>
  <c r="AA1305" i="23"/>
  <c r="AA683" i="23"/>
  <c r="AA1277" i="23"/>
  <c r="AA1392" i="23"/>
  <c r="AA1427" i="23"/>
  <c r="AA903" i="23"/>
  <c r="AA1007" i="23"/>
  <c r="AA338" i="23"/>
  <c r="AA268" i="23"/>
  <c r="AA1034" i="23"/>
  <c r="AA813" i="23"/>
  <c r="AA652" i="23"/>
  <c r="AA1352" i="23"/>
  <c r="AA789" i="23"/>
  <c r="AA1058" i="23"/>
  <c r="AA1260" i="23"/>
  <c r="AA1122" i="23"/>
  <c r="AA1411" i="23"/>
  <c r="AA284" i="23"/>
  <c r="AA594" i="23"/>
  <c r="AA1526" i="23"/>
  <c r="AA221" i="23"/>
  <c r="AA1460" i="23"/>
  <c r="AA1344" i="23"/>
  <c r="AA1342" i="23"/>
  <c r="AA783" i="23"/>
  <c r="AA1675" i="23"/>
  <c r="AA77" i="23"/>
  <c r="AA881" i="23"/>
  <c r="AA414" i="23"/>
  <c r="AA1346" i="23"/>
  <c r="AA1109" i="23"/>
  <c r="AA1132" i="23"/>
  <c r="AA293" i="23"/>
  <c r="AA46" i="23"/>
  <c r="AA13" i="23"/>
  <c r="AA1752" i="23"/>
  <c r="AA960" i="23"/>
  <c r="AA1609" i="23"/>
  <c r="AA1518" i="23"/>
  <c r="AA488" i="23"/>
  <c r="AA1150" i="23"/>
  <c r="AA193" i="23"/>
  <c r="AA1364" i="23"/>
  <c r="AA1464" i="23"/>
  <c r="AA1177" i="23"/>
  <c r="AA1311" i="23"/>
  <c r="AA565" i="23"/>
  <c r="AA361" i="23"/>
  <c r="AA650" i="23"/>
  <c r="AA589" i="23"/>
  <c r="AA722" i="23"/>
  <c r="AA845" i="23"/>
  <c r="AA983" i="23"/>
  <c r="AA487" i="23"/>
  <c r="AA394" i="23"/>
  <c r="AA10" i="23"/>
  <c r="AA170" i="23"/>
  <c r="AA317" i="23"/>
  <c r="AA345" i="23"/>
  <c r="AA956" i="23"/>
  <c r="AA96" i="23"/>
  <c r="AA1375" i="23"/>
  <c r="AA1480" i="23"/>
  <c r="AA1210" i="23"/>
  <c r="AA1462" i="23"/>
  <c r="AA1741" i="23"/>
  <c r="AA1446" i="23"/>
  <c r="AA736" i="23"/>
  <c r="AA1329" i="23"/>
  <c r="AA256" i="23"/>
  <c r="AA481" i="23"/>
  <c r="AA607" i="23"/>
  <c r="AA225" i="23"/>
  <c r="AA1697" i="23"/>
  <c r="AA138" i="23"/>
  <c r="AA187" i="23"/>
  <c r="AA794" i="23"/>
  <c r="AA1294" i="23"/>
  <c r="AA466" i="23"/>
  <c r="AA1533" i="23"/>
  <c r="AA571" i="23"/>
  <c r="AA778" i="23"/>
  <c r="AA1655" i="23"/>
  <c r="AA279" i="23"/>
  <c r="AA318" i="23"/>
  <c r="AA1781" i="23"/>
  <c r="AA72" i="23"/>
  <c r="AA475" i="23"/>
  <c r="AA1256" i="23"/>
  <c r="AA1287" i="23"/>
  <c r="AA1455" i="23"/>
  <c r="AA901" i="23"/>
  <c r="AA1582" i="23"/>
  <c r="AA792" i="23"/>
  <c r="AA51" i="23"/>
  <c r="AA188" i="23"/>
  <c r="AA1706" i="23"/>
  <c r="AA768" i="23"/>
  <c r="AA1275" i="23"/>
  <c r="AA1040" i="23"/>
  <c r="AA601" i="23"/>
  <c r="AA1693" i="23"/>
  <c r="AA1726" i="23"/>
  <c r="AA1610" i="23"/>
  <c r="AA35" i="23"/>
  <c r="AA446" i="23"/>
  <c r="AA1630" i="23"/>
  <c r="AA78" i="23"/>
  <c r="AA631" i="23"/>
  <c r="AA1445" i="23"/>
  <c r="AA1036" i="23"/>
  <c r="AA1328" i="23"/>
  <c r="AA105" i="23"/>
  <c r="AA180" i="23"/>
  <c r="AA422" i="23"/>
  <c r="AA1692" i="23"/>
  <c r="AA1530" i="23"/>
  <c r="AA1479" i="23"/>
  <c r="AA945" i="23"/>
  <c r="AA246" i="23"/>
  <c r="AA798" i="23"/>
  <c r="AA486" i="23"/>
  <c r="AA1742" i="23"/>
  <c r="AA1507" i="23"/>
  <c r="AA715" i="23"/>
  <c r="AA1585" i="23"/>
  <c r="AA1661" i="23"/>
  <c r="AA1258" i="23"/>
  <c r="AA753" i="23"/>
  <c r="AA141" i="23"/>
  <c r="AA1332" i="23"/>
  <c r="AA1126" i="23"/>
  <c r="AA748" i="23"/>
  <c r="AA818" i="23"/>
  <c r="AA710" i="23"/>
  <c r="AA1762" i="23"/>
  <c r="AA655" i="23"/>
  <c r="AA1203" i="23"/>
  <c r="AA1691" i="23"/>
  <c r="AA678" i="23"/>
  <c r="AA517" i="23"/>
  <c r="AA459" i="23"/>
  <c r="AA1020" i="23"/>
  <c r="AA37" i="23"/>
  <c r="AA429" i="23"/>
  <c r="AA1468" i="23"/>
  <c r="AA465" i="23"/>
  <c r="AA20" i="23"/>
  <c r="AA126" i="23"/>
  <c r="AA1048" i="23"/>
  <c r="AA165" i="23"/>
  <c r="AA124" i="23"/>
  <c r="AA588" i="23"/>
  <c r="AA59" i="23"/>
  <c r="AA1376" i="23"/>
  <c r="AA1738" i="23"/>
  <c r="AA98" i="23"/>
  <c r="AA1648" i="23"/>
  <c r="AA1509" i="23"/>
  <c r="AA1028" i="23"/>
  <c r="AA282" i="23"/>
  <c r="AA1286" i="23"/>
  <c r="AA1394" i="23"/>
  <c r="AB2" i="23" l="1"/>
  <c r="Y71" i="23"/>
  <c r="Y49" i="23"/>
  <c r="Y108" i="23"/>
  <c r="Y107" i="23"/>
  <c r="Y53" i="23"/>
  <c r="Y78" i="23"/>
  <c r="Y104" i="23"/>
  <c r="Y60" i="23"/>
  <c r="Y8" i="23"/>
  <c r="Y64" i="23"/>
  <c r="Y67" i="23"/>
  <c r="Y130" i="23"/>
  <c r="Y13" i="23"/>
  <c r="Y94" i="23"/>
  <c r="Y66" i="23"/>
  <c r="Y43" i="23"/>
  <c r="Y62" i="23"/>
  <c r="Y47" i="23"/>
  <c r="Y99" i="23"/>
  <c r="Y40" i="23"/>
  <c r="Y56" i="23"/>
  <c r="Y91" i="23"/>
  <c r="Y120" i="23"/>
  <c r="Y111" i="23"/>
  <c r="Y105" i="23"/>
  <c r="Y103" i="23"/>
  <c r="Y76" i="23"/>
  <c r="Y25" i="23"/>
  <c r="Y24" i="23"/>
  <c r="Y28" i="23"/>
  <c r="Y68" i="23"/>
  <c r="Y79" i="23"/>
  <c r="Y135" i="23"/>
  <c r="Y35" i="23"/>
  <c r="Y59" i="23"/>
  <c r="Y95" i="23"/>
  <c r="Y118" i="23"/>
  <c r="Y48" i="23"/>
  <c r="Y42" i="23"/>
  <c r="Y19" i="23"/>
  <c r="Y100" i="23"/>
  <c r="Y38" i="23"/>
  <c r="Y14" i="23"/>
  <c r="Y121" i="23"/>
  <c r="Y44" i="23"/>
  <c r="Y22" i="23"/>
  <c r="Y29" i="23"/>
  <c r="Y113" i="23"/>
  <c r="Y58" i="23"/>
  <c r="Y6" i="23"/>
  <c r="Y52" i="23"/>
  <c r="Y54" i="23"/>
  <c r="Y136" i="23"/>
  <c r="Y131" i="23"/>
  <c r="Y114" i="23"/>
  <c r="Y77" i="23"/>
  <c r="Y101" i="23"/>
  <c r="Y30" i="23"/>
  <c r="Y110" i="23"/>
  <c r="Y45" i="23"/>
  <c r="Y83" i="23"/>
  <c r="Y75" i="23"/>
  <c r="Y7" i="23"/>
  <c r="Y50" i="23"/>
  <c r="Y138" i="23"/>
  <c r="Y106" i="23"/>
  <c r="Y55" i="23"/>
  <c r="Y141" i="23"/>
  <c r="Y92" i="23"/>
  <c r="Y61" i="23"/>
  <c r="Y46" i="23"/>
  <c r="Y139" i="23"/>
  <c r="Y80" i="23"/>
  <c r="Y57" i="23"/>
  <c r="Y16" i="23"/>
  <c r="Y23" i="23"/>
  <c r="Y112" i="23"/>
  <c r="Y36" i="23"/>
  <c r="Y21" i="23"/>
  <c r="Y20" i="23"/>
  <c r="Y11" i="23"/>
  <c r="Y97" i="23"/>
  <c r="Y117" i="23"/>
  <c r="Y137" i="23"/>
  <c r="Y18" i="23"/>
  <c r="Y65" i="23"/>
  <c r="Y73" i="23"/>
  <c r="Y69" i="23"/>
  <c r="Y17" i="23"/>
  <c r="Y10" i="23"/>
  <c r="Y81" i="23"/>
  <c r="Y51" i="23"/>
  <c r="Y96" i="23"/>
  <c r="Y31" i="23"/>
  <c r="Y122" i="23"/>
  <c r="Y15" i="23"/>
  <c r="Y140" i="23"/>
  <c r="Y102" i="23"/>
  <c r="Y133" i="23"/>
  <c r="C24" i="24" s="1"/>
  <c r="Y39" i="23"/>
  <c r="Y98" i="23"/>
  <c r="Y63" i="23"/>
  <c r="Y32" i="23"/>
  <c r="Y26" i="23"/>
  <c r="Y12" i="23"/>
  <c r="Y142" i="23"/>
  <c r="Y143" i="23"/>
  <c r="Y82" i="23"/>
  <c r="Y119" i="23"/>
  <c r="Y93" i="23"/>
  <c r="Y33" i="23"/>
  <c r="Y74" i="23"/>
  <c r="Y72" i="23"/>
  <c r="Y115" i="23"/>
  <c r="Y70" i="23"/>
  <c r="Y34" i="23"/>
  <c r="Y37" i="23"/>
  <c r="Y27" i="23"/>
  <c r="Y9" i="23"/>
  <c r="Y116" i="23"/>
  <c r="Y109" i="23"/>
  <c r="N46" i="23" l="1"/>
  <c r="O33" i="23"/>
  <c r="E23" i="23"/>
  <c r="F21" i="23"/>
  <c r="F17" i="23"/>
  <c r="O18" i="23"/>
  <c r="O32" i="23"/>
  <c r="O20" i="23"/>
  <c r="M30" i="23"/>
  <c r="F16" i="23"/>
  <c r="N30" i="23"/>
  <c r="O36" i="23"/>
  <c r="M38" i="23"/>
  <c r="P22" i="23"/>
  <c r="E22" i="23"/>
  <c r="F15" i="23"/>
  <c r="N19" i="23"/>
  <c r="N35" i="23"/>
  <c r="F23" i="23"/>
  <c r="N39" i="23"/>
  <c r="P20" i="23"/>
  <c r="O39" i="23"/>
  <c r="F14" i="23"/>
  <c r="N33" i="23"/>
  <c r="L17" i="23"/>
  <c r="M37" i="23"/>
  <c r="E12" i="23"/>
  <c r="O17" i="23"/>
  <c r="O21" i="23"/>
  <c r="N21" i="23"/>
  <c r="E13" i="23"/>
  <c r="P17" i="23"/>
  <c r="O34" i="23"/>
  <c r="N34" i="23"/>
  <c r="E15" i="23"/>
  <c r="E16" i="23"/>
  <c r="F20" i="23"/>
  <c r="N49" i="23"/>
  <c r="E19" i="23"/>
  <c r="L25" i="23"/>
  <c r="M36" i="23"/>
  <c r="P19" i="23"/>
  <c r="L11" i="23"/>
  <c r="M19" i="23" s="1"/>
  <c r="N17" i="23"/>
  <c r="M49" i="23"/>
  <c r="P21" i="23"/>
  <c r="L21" i="23"/>
  <c r="N43" i="23"/>
  <c r="P18" i="23"/>
  <c r="L16" i="23"/>
  <c r="E7" i="23"/>
  <c r="M31" i="23"/>
  <c r="M39" i="23"/>
  <c r="L10" i="23"/>
  <c r="M18" i="23" s="1"/>
  <c r="N47" i="23"/>
  <c r="F13" i="23"/>
  <c r="N38" i="23"/>
  <c r="M33" i="23"/>
  <c r="O31" i="23"/>
  <c r="O49" i="23"/>
  <c r="P16" i="23"/>
  <c r="L20" i="23"/>
  <c r="L18" i="23"/>
  <c r="E6" i="23"/>
  <c r="L26" i="23"/>
  <c r="O30" i="23"/>
  <c r="F12" i="23"/>
  <c r="E17" i="23"/>
  <c r="L9" i="23"/>
  <c r="M17" i="23" s="1"/>
  <c r="O38" i="23"/>
  <c r="F22" i="23"/>
  <c r="N37" i="23"/>
  <c r="E14" i="23"/>
  <c r="L7" i="23"/>
  <c r="L13" i="23"/>
  <c r="M21" i="23" s="1"/>
  <c r="O35" i="23"/>
  <c r="N32" i="23"/>
  <c r="N15" i="23"/>
  <c r="F19" i="23"/>
  <c r="P7" i="23"/>
  <c r="M35" i="23"/>
  <c r="O16" i="23"/>
  <c r="E24" i="23"/>
  <c r="E20" i="23"/>
  <c r="E21" i="23"/>
  <c r="M32" i="23"/>
  <c r="N40" i="23"/>
  <c r="N42" i="23"/>
  <c r="N48" i="23"/>
  <c r="O37" i="23"/>
  <c r="M48" i="23"/>
  <c r="L22" i="23"/>
  <c r="F24" i="23"/>
  <c r="N36" i="23"/>
  <c r="L12" i="23"/>
  <c r="M20" i="23" s="1"/>
  <c r="N18" i="23"/>
  <c r="L8" i="23"/>
  <c r="M16" i="23" s="1"/>
  <c r="N22" i="23"/>
  <c r="N31" i="23"/>
  <c r="O48" i="23"/>
  <c r="O15" i="23"/>
  <c r="N20" i="23"/>
  <c r="E9" i="23"/>
  <c r="N16" i="23"/>
  <c r="N41" i="23"/>
  <c r="M34" i="23"/>
  <c r="L19" i="23"/>
  <c r="N44" i="23"/>
  <c r="N45" i="23"/>
  <c r="L14" i="23"/>
  <c r="M22" i="23" s="1"/>
  <c r="O19" i="23"/>
  <c r="M29" i="24"/>
  <c r="I21" i="24"/>
  <c r="M27" i="24"/>
  <c r="F5" i="24"/>
  <c r="C14" i="24"/>
  <c r="M12" i="24"/>
  <c r="M30" i="24"/>
  <c r="M31" i="24"/>
  <c r="I13" i="24"/>
  <c r="F8" i="24"/>
  <c r="M14" i="24"/>
  <c r="C10" i="24"/>
  <c r="C16" i="24"/>
  <c r="M28" i="24"/>
  <c r="C39" i="24"/>
  <c r="M16" i="24"/>
  <c r="I29" i="24"/>
  <c r="I25" i="24"/>
  <c r="M22" i="24"/>
  <c r="C18" i="24"/>
  <c r="M21" i="24"/>
  <c r="C20" i="24"/>
  <c r="I37" i="24"/>
  <c r="M20" i="24"/>
  <c r="I17" i="24"/>
  <c r="M35" i="24"/>
  <c r="M18" i="24"/>
  <c r="M15" i="24"/>
  <c r="M8" i="24"/>
  <c r="M26" i="24"/>
  <c r="M38" i="24"/>
  <c r="M17" i="24"/>
  <c r="M19" i="24"/>
  <c r="M24" i="24"/>
  <c r="I33" i="24"/>
  <c r="M7" i="24"/>
  <c r="M33" i="24"/>
  <c r="M36" i="24"/>
  <c r="C12" i="24"/>
  <c r="M32" i="24"/>
  <c r="M34" i="24"/>
  <c r="M23" i="24"/>
  <c r="F40" i="24"/>
  <c r="C38" i="24"/>
  <c r="M9" i="24"/>
  <c r="M25" i="24"/>
  <c r="M13" i="24"/>
  <c r="M37" i="24"/>
  <c r="F25" i="23" l="1"/>
  <c r="E25" i="23"/>
  <c r="N23" i="23"/>
  <c r="P15" i="23"/>
  <c r="E8" i="23"/>
  <c r="O25" i="23"/>
  <c r="P23" i="23"/>
  <c r="F18" i="23"/>
  <c r="E18" i="23"/>
  <c r="N50" i="23"/>
  <c r="O23" i="23"/>
  <c r="O24" i="23" s="1"/>
  <c r="L15" i="23"/>
  <c r="O50" i="23"/>
  <c r="E31" i="23" s="1"/>
  <c r="L23" i="23"/>
  <c r="M23" i="23"/>
  <c r="N26" i="23"/>
  <c r="M50" i="23"/>
  <c r="C22" i="24"/>
  <c r="C40" i="24"/>
  <c r="C26" i="24"/>
  <c r="F21" i="24"/>
  <c r="M10" i="24"/>
  <c r="I8" i="24"/>
  <c r="P11" i="24"/>
  <c r="O37" i="24"/>
  <c r="P24" i="23" l="1"/>
  <c r="P27" i="23" s="1"/>
  <c r="F26" i="23"/>
  <c r="E30" i="23" s="1"/>
  <c r="O27" i="23"/>
  <c r="E26" i="23"/>
  <c r="E29" i="23" s="1"/>
  <c r="B36" i="23"/>
  <c r="B37" i="23"/>
  <c r="N24" i="23"/>
  <c r="N27" i="23" s="1"/>
  <c r="M24" i="23"/>
  <c r="M27" i="23" s="1"/>
  <c r="L24" i="23"/>
  <c r="P40" i="24"/>
  <c r="P5" i="24"/>
  <c r="E32" i="23" l="1"/>
  <c r="B42" i="23"/>
  <c r="L27" i="23"/>
  <c r="B40" i="23" l="1"/>
  <c r="B38" i="23"/>
  <c r="B39" i="23"/>
  <c r="B41" i="23"/>
</calcChain>
</file>

<file path=xl/sharedStrings.xml><?xml version="1.0" encoding="utf-8"?>
<sst xmlns="http://schemas.openxmlformats.org/spreadsheetml/2006/main" count="6151" uniqueCount="739">
  <si>
    <t>合計</t>
    <phoneticPr fontId="2"/>
  </si>
  <si>
    <t>地方公共団体コード</t>
    <phoneticPr fontId="2"/>
  </si>
  <si>
    <t>市区町村名</t>
    <phoneticPr fontId="2"/>
  </si>
  <si>
    <t>直接焼却量</t>
    <phoneticPr fontId="2"/>
  </si>
  <si>
    <t>直接最終
処分量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</si>
  <si>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</si>
  <si>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</si>
  <si>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</si>
  <si>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</si>
  <si>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</si>
  <si>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</si>
  <si>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</si>
  <si>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</si>
  <si>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ごみ燃料化
施設</t>
    <phoneticPr fontId="2"/>
  </si>
  <si>
    <t>その他の
施設</t>
    <phoneticPr fontId="2"/>
  </si>
  <si>
    <t>（ｔ）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</si>
  <si>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</si>
  <si>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</si>
  <si>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</si>
  <si>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</si>
  <si>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粗大ごみ</t>
    <phoneticPr fontId="2"/>
  </si>
  <si>
    <t>処理施設別のごみ搬入量(処理施設+直接資源化+直接埋立)</t>
    <phoneticPr fontId="2"/>
  </si>
  <si>
    <t>焼却施設（収集ごみ＋直接搬入ごみ）</t>
    <phoneticPr fontId="2"/>
  </si>
  <si>
    <t>粗大ごみ処理施設（収集ごみ＋直接搬入ごみ）</t>
    <phoneticPr fontId="2"/>
  </si>
  <si>
    <t>ごみ堆肥化施設（収集ごみ＋直接搬入ごみ）</t>
    <phoneticPr fontId="2"/>
  </si>
  <si>
    <t>ごみ飼料化施設（収集ごみ＋直接搬入ごみ）</t>
    <phoneticPr fontId="2"/>
  </si>
  <si>
    <t>メタン化施設（収集ごみ＋直接搬入ごみ）</t>
    <phoneticPr fontId="2"/>
  </si>
  <si>
    <t>ごみ燃料化施設（収集ごみ＋直接搬入ごみ）</t>
    <phoneticPr fontId="2"/>
  </si>
  <si>
    <t>その他の施設（収集ごみ＋直接搬入ごみ）</t>
    <phoneticPr fontId="2"/>
  </si>
  <si>
    <t>直接資源化（収集ごみ＋直接搬入ごみ）</t>
    <phoneticPr fontId="2"/>
  </si>
  <si>
    <t>直接埋立（収集ごみ＋直接搬入ごみ）</t>
    <phoneticPr fontId="2"/>
  </si>
  <si>
    <t>収集ごみ (混合ごみ+可燃ごみ+不燃ごみ+資源ごみ+その他+粗大ごみ)</t>
    <phoneticPr fontId="2"/>
  </si>
  <si>
    <t>直接搬入ごみ (混合ごみ+可燃ごみ+不燃ごみ+資源ごみ+その他+粗大ごみ)</t>
    <phoneticPr fontId="2"/>
  </si>
  <si>
    <t>収集ごみ</t>
    <phoneticPr fontId="2"/>
  </si>
  <si>
    <t>直接搬入ごみ</t>
    <phoneticPr fontId="2"/>
  </si>
  <si>
    <t>その他</t>
    <phoneticPr fontId="2"/>
  </si>
  <si>
    <t>処理量（直接焼却量+焼却以外の中間処理量+直接最終処分量+直接資源化量)</t>
    <phoneticPr fontId="2"/>
  </si>
  <si>
    <t>焼却処理量 (直接焼却量+焼却施設以外の中間処理施設からの搬入量)</t>
    <phoneticPr fontId="2"/>
  </si>
  <si>
    <t>最終処分量 (直接最終処分量+焼却残渣量+焼却施設以外の中間処理施設からの残渣量)</t>
    <phoneticPr fontId="2"/>
  </si>
  <si>
    <t>処理残渣保管量</t>
    <phoneticPr fontId="2"/>
  </si>
  <si>
    <t>焼却以外の中間処理量 (粗大ごみ処理施設+ごみ堆肥化施設+ごみ飼料化施設+メタン化施設+ごみ燃料化施設+その他の資源化等を行う施設+その他の施設)</t>
    <phoneticPr fontId="2"/>
  </si>
  <si>
    <t>直接
最終処分量</t>
    <phoneticPr fontId="2"/>
  </si>
  <si>
    <t xml:space="preserve">直接
資源化量 </t>
    <phoneticPr fontId="2"/>
  </si>
  <si>
    <t>焼却施設以外の中間処理施設からの搬入量</t>
    <phoneticPr fontId="2"/>
  </si>
  <si>
    <t>焼却施設以外の中間処理施設からの残渣量</t>
    <phoneticPr fontId="2"/>
  </si>
  <si>
    <t>焼却処理残渣の保管量</t>
    <phoneticPr fontId="2"/>
  </si>
  <si>
    <t>資源化量 (直接資源化量+中間処理後再生利用量+集団回収量)</t>
    <phoneticPr fontId="2"/>
  </si>
  <si>
    <t>直接資源化量 (紙類+金属類+ガラス類+ペットボトル+容器包装プラスチック+プラスチック類+布類+廃食用油+その他)</t>
    <phoneticPr fontId="2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</si>
  <si>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2"/>
  </si>
  <si>
    <t>集団回収量 (紙類+金属類+ガラス類+ペットボトル+容器包装プラスチック+プラスチック類+布類+廃食用油+その他)</t>
    <phoneticPr fontId="2"/>
  </si>
  <si>
    <t>最終処分場の有無</t>
    <phoneticPr fontId="2"/>
  </si>
  <si>
    <t>紙類(02、03を除く)</t>
    <phoneticPr fontId="2"/>
  </si>
  <si>
    <t>紙パック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</si>
  <si>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</si>
  <si>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</si>
  <si>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</si>
  <si>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</si>
  <si>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</si>
  <si>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容器包装プラスチック(07を除く)</t>
    <phoneticPr fontId="2"/>
  </si>
  <si>
    <t>プラスチック類(07,08を除く)</t>
    <phoneticPr fontId="2"/>
  </si>
  <si>
    <t>布類</t>
    <phoneticPr fontId="2"/>
  </si>
  <si>
    <t>肥料</t>
    <phoneticPr fontId="2"/>
  </si>
  <si>
    <t>飼料</t>
    <phoneticPr fontId="2"/>
  </si>
  <si>
    <t>溶融スラグ</t>
    <phoneticPr fontId="2"/>
  </si>
  <si>
    <t>固形燃料
（RDF,RPF）</t>
    <phoneticPr fontId="2"/>
  </si>
  <si>
    <t>焼却灰・飛灰のセメント原料化</t>
    <phoneticPr fontId="2"/>
  </si>
  <si>
    <t>セメント等への直接投入</t>
    <phoneticPr fontId="2"/>
  </si>
  <si>
    <t>飛灰の山元還元</t>
    <phoneticPr fontId="2"/>
  </si>
  <si>
    <t>廃食用油（BDF)</t>
    <phoneticPr fontId="2"/>
  </si>
  <si>
    <t>容器包装プラスチック（07を除く）</t>
    <phoneticPr fontId="2"/>
  </si>
  <si>
    <t>プラスチック類（07,08を除く）</t>
    <phoneticPr fontId="2"/>
  </si>
  <si>
    <t>燃料
（14を除く）</t>
    <phoneticPr fontId="2"/>
  </si>
  <si>
    <t>焼却施設処理に伴う資源化量(紙類+金属類+ガラス類+ペットボトル+容器包装プラスチック+プラスチック類+布類+溶融スラグ+焼却灰・飛灰+その他)</t>
    <phoneticPr fontId="2"/>
  </si>
  <si>
    <t>粗大ごみ処理施設処理に伴う資源化量(紙類+金属類+ガラス類+ペットボトル+容器包装プラスチック+プラスチック類+布類+その他)</t>
    <phoneticPr fontId="2"/>
  </si>
  <si>
    <t>ごみ堆肥化施設処理に伴う資源化量(紙類+金属類+ガラス類+ペットボトル+容器包装プラスチック+プラスチック類+布類+肥料+飼料+その他)</t>
    <phoneticPr fontId="2"/>
  </si>
  <si>
    <t>ごみ飼料化施設処理に伴う資源化量 (紙類+金属類+ガラス類+ペットボトル+容器包装プラスチック+プラスチック類+布類+肥料+飼料+その他)</t>
    <phoneticPr fontId="2"/>
  </si>
  <si>
    <t>メタン化施設処理に伴う資源化量 (紙類+金属類+ガラス類+プラスチック+容器包装プラスチック+プラスチック類+布類+肥料+飼料+燃料+その他)</t>
    <phoneticPr fontId="2"/>
  </si>
  <si>
    <t>ごみ燃料化施設処理に伴う資源化量 (紙類+金属類+ガラス類+ペットボトル+容器包装プラスチック+プラスチック類+布類+固形燃料+燃料+廃食用油+その他)</t>
    <phoneticPr fontId="2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</si>
  <si>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2"/>
  </si>
  <si>
    <t>災害廃棄物の搬入量(焼却施設+焼却以外の中間処理施設+直接最終処分量+直接資源化量)</t>
    <phoneticPr fontId="2"/>
  </si>
  <si>
    <t>収集区分別の搬入量(がれき類+混合ごみ+可燃ごみ+不燃ごみ+資源ごみ+その他+粗大ごみ)</t>
    <phoneticPr fontId="2"/>
  </si>
  <si>
    <t>焼却施設の搬入量(がれき類+混合ごみ+可燃ごみ+不燃ごみ+資源ごみ+その他+粗大ごみ)</t>
    <phoneticPr fontId="2"/>
  </si>
  <si>
    <t>粗大ごみ処理施設の搬入量(がれき類+混合ごみ+可燃ごみ+不燃ごみ+資源ごみ+その他+粗大ごみ)</t>
    <phoneticPr fontId="2"/>
  </si>
  <si>
    <t>ごみ堆肥化施設の搬入量(がれき類+混合ごみ+可燃ごみ+不燃ごみ+資源ごみ+その他+粗大ごみ)</t>
    <phoneticPr fontId="2"/>
  </si>
  <si>
    <t>ごみ飼料化施設の搬入量(がれき類+混合ごみ+可燃ごみ+不燃ごみ+資源ごみ+その他+粗大ごみ)</t>
    <phoneticPr fontId="2"/>
  </si>
  <si>
    <t>メタン化施設の搬入量(がれき類+混合ごみ+可燃ごみ+不燃ごみ+資源ごみ+その他+粗大ごみ)</t>
    <phoneticPr fontId="2"/>
  </si>
  <si>
    <t>ごみ燃料化施設の搬入量(がれき類+混合ごみ+可燃ごみ+不燃ごみ+資源ごみ+その他+粗大ごみ)</t>
    <phoneticPr fontId="2"/>
  </si>
  <si>
    <t>その他の資源化等を行う施設の搬入量(がれき類+混合ごみ+可燃ごみ+不燃ごみ+資源ごみ+その他+粗大ごみ)</t>
    <phoneticPr fontId="2"/>
  </si>
  <si>
    <t>その他の施設の搬入量(がれき類+混合ごみ+可燃ごみ+不燃ごみ+資源ごみ+その他+粗大ごみ)</t>
    <phoneticPr fontId="2"/>
  </si>
  <si>
    <t>直接最終処分量(がれき類+混合ごみ+可燃ごみ+不燃ごみ+資源ごみ+その他+粗大ごみ)</t>
    <phoneticPr fontId="2"/>
  </si>
  <si>
    <t>直接資源化量(がれき類+混合ごみ+可燃ごみ+不燃ごみ+資源ごみ+その他+粗大ごみ)</t>
    <phoneticPr fontId="2"/>
  </si>
  <si>
    <t>焼却以外の中間処理施設搬入量(粗大ごみ処理施設+ごみ堆肥化施設+ごみ飼料化施設+メタン化施設+ごみ燃料化施設+その他の資源化等を行う施設+その他の施設)</t>
    <phoneticPr fontId="2"/>
  </si>
  <si>
    <t>直接最終処分量</t>
    <phoneticPr fontId="2"/>
  </si>
  <si>
    <t>直接資源化量</t>
    <phoneticPr fontId="2"/>
  </si>
  <si>
    <t>がれき類</t>
    <phoneticPr fontId="2"/>
  </si>
  <si>
    <t>粗大ごみ処理施設</t>
    <phoneticPr fontId="2"/>
  </si>
  <si>
    <t>その他の施設</t>
    <phoneticPr fontId="2"/>
  </si>
  <si>
    <t>入力→</t>
    <phoneticPr fontId="2"/>
  </si>
  <si>
    <t>ごみ処理処分量</t>
    <phoneticPr fontId="2"/>
  </si>
  <si>
    <t>直接焼却</t>
    <phoneticPr fontId="2"/>
  </si>
  <si>
    <t>－</t>
    <phoneticPr fontId="2"/>
  </si>
  <si>
    <t>その他施設</t>
    <phoneticPr fontId="2"/>
  </si>
  <si>
    <t>都道府県名</t>
    <phoneticPr fontId="2"/>
  </si>
  <si>
    <t>地方公共団体コード</t>
    <phoneticPr fontId="2"/>
  </si>
  <si>
    <t>市区町村名</t>
    <phoneticPr fontId="2"/>
  </si>
  <si>
    <t>総人口</t>
    <phoneticPr fontId="2"/>
  </si>
  <si>
    <t>外国人人口</t>
    <phoneticPr fontId="2"/>
  </si>
  <si>
    <t>ごみ総排出量 (計画収集量+直接搬入量+集団回収量)</t>
    <phoneticPr fontId="2"/>
  </si>
  <si>
    <t>１人１日当たりの排出量</t>
    <phoneticPr fontId="2"/>
  </si>
  <si>
    <t>自家処理量</t>
    <phoneticPr fontId="2"/>
  </si>
  <si>
    <t>ごみ処理量 (直接焼却量+直接最終処分量+焼却以外の中間処理量+直接資源化量)</t>
    <phoneticPr fontId="2"/>
  </si>
  <si>
    <t xml:space="preserve">減量処理率 (直接資源化量+直接焼却量+焼却以外の中間処理量)/ごみ処理量*100
</t>
    <phoneticPr fontId="2"/>
  </si>
  <si>
    <t>中間処理後再生利用量 (焼却施設＋粗大ごみ処理施設+ごみ堆肥化施設+ごみ飼料化施設+メタン化施設+ごみ燃料化施設+その他の資源化等を行う施設+その他の施設)</t>
    <phoneticPr fontId="2"/>
  </si>
  <si>
    <t>リサイクル率 Ｒ
(直接資源化量+中間処理後再生利用量+集団回収量)/(ごみ処理量+集団回収量)*100</t>
    <phoneticPr fontId="2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</si>
  <si>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2"/>
  </si>
  <si>
    <t>最終処分量 (直接最終処分量+焼却残渣量+処理残渣量)</t>
    <phoneticPr fontId="2"/>
  </si>
  <si>
    <t>計画収集人口</t>
    <phoneticPr fontId="2"/>
  </si>
  <si>
    <t>自家処理人口</t>
    <phoneticPr fontId="2"/>
  </si>
  <si>
    <t>計画収集量</t>
    <phoneticPr fontId="2"/>
  </si>
  <si>
    <t>直接搬入量</t>
    <phoneticPr fontId="2"/>
  </si>
  <si>
    <t>集団回収量</t>
    <phoneticPr fontId="2"/>
  </si>
  <si>
    <t>合計</t>
    <phoneticPr fontId="2"/>
  </si>
  <si>
    <t>直接焼却量</t>
    <phoneticPr fontId="2"/>
  </si>
  <si>
    <t>直接最終
処分量</t>
    <phoneticPr fontId="2"/>
  </si>
  <si>
    <t>焼却以外の中間処理量(粗大ごみ処理施設+ごみ堆肥化施設+ごみ飼料化施設+メタン化施設+ごみ燃料化施設+その他の資源化等を行う施設+その他の施設)</t>
    <phoneticPr fontId="2"/>
  </si>
  <si>
    <t>直接
資源化量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</si>
  <si>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</si>
  <si>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</si>
  <si>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</si>
  <si>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</si>
  <si>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</si>
  <si>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</si>
  <si>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</si>
  <si>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</si>
  <si>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処理残渣量</t>
    <phoneticPr fontId="2"/>
  </si>
  <si>
    <t>資源化等を行う施設</t>
    <phoneticPr fontId="2"/>
  </si>
  <si>
    <t>ごみ燃料化
施設</t>
    <phoneticPr fontId="2"/>
  </si>
  <si>
    <t>その他の
施設</t>
    <phoneticPr fontId="2"/>
  </si>
  <si>
    <t>（人）</t>
    <phoneticPr fontId="2"/>
  </si>
  <si>
    <t>（ｔ）</t>
    <phoneticPr fontId="2"/>
  </si>
  <si>
    <t>（g/人日)</t>
    <phoneticPr fontId="2"/>
  </si>
  <si>
    <t>（％）</t>
    <phoneticPr fontId="2"/>
  </si>
  <si>
    <t>地方公共団体コード</t>
    <phoneticPr fontId="2"/>
  </si>
  <si>
    <t>市区町村名</t>
    <phoneticPr fontId="2"/>
  </si>
  <si>
    <t>ごみ搬入量 (生活系ごみ収集量+事業系ごみ収集量+直接搬入量)</t>
    <phoneticPr fontId="2"/>
  </si>
  <si>
    <t>生活系ごみ搬入量</t>
    <phoneticPr fontId="2"/>
  </si>
  <si>
    <t>事業系ごみ搬入量</t>
    <phoneticPr fontId="2"/>
  </si>
  <si>
    <t>自家処理量</t>
    <phoneticPr fontId="2"/>
  </si>
  <si>
    <t>家電４品目収集量(直営+委託+許可+直接搬入)</t>
    <phoneticPr fontId="2"/>
  </si>
  <si>
    <t>生活系ごみ収集量 (混合ごみ+可燃ごみ+不燃ごみ+資源ごみ+その他+粗大ごみ)</t>
    <phoneticPr fontId="2"/>
  </si>
  <si>
    <t>事業系ごみ収集量 (混合ごみ+可燃ごみ+不燃ごみ+資源ごみ+その他+粗大ごみ)</t>
    <phoneticPr fontId="2"/>
  </si>
  <si>
    <t>直接搬入量</t>
    <phoneticPr fontId="2"/>
  </si>
  <si>
    <t>生活系ごみ収集量＋直接搬入量</t>
    <phoneticPr fontId="2"/>
  </si>
  <si>
    <t>事業系ごみ収集量＋直接搬入量</t>
    <phoneticPr fontId="2"/>
  </si>
  <si>
    <t>合計</t>
    <phoneticPr fontId="2"/>
  </si>
  <si>
    <t>直営</t>
    <phoneticPr fontId="2"/>
  </si>
  <si>
    <t>委託</t>
    <phoneticPr fontId="2"/>
  </si>
  <si>
    <t>許可</t>
    <phoneticPr fontId="2"/>
  </si>
  <si>
    <t>直接搬入</t>
    <phoneticPr fontId="2"/>
  </si>
  <si>
    <t>混合ごみ (直営+委託+許可)</t>
    <phoneticPr fontId="2"/>
  </si>
  <si>
    <t>可燃ごみ (直営+委託+許可)</t>
    <phoneticPr fontId="2"/>
  </si>
  <si>
    <t>不燃ごみ (直営+委託+許可)</t>
    <phoneticPr fontId="2"/>
  </si>
  <si>
    <t>資源ごみ (直営+委託+許可)</t>
    <phoneticPr fontId="2"/>
  </si>
  <si>
    <t>その他のごみ (直営+委託+許可)</t>
    <phoneticPr fontId="2"/>
  </si>
  <si>
    <t>粗大ごみ (直営+委託+許可)</t>
    <phoneticPr fontId="2"/>
  </si>
  <si>
    <t>直接搬入量（生活系ごみ）</t>
    <phoneticPr fontId="2"/>
  </si>
  <si>
    <t>直接搬入量（事業系ごみ）</t>
    <phoneticPr fontId="2"/>
  </si>
  <si>
    <t>直接搬入量(混合ごみ+可燃ごみ+不燃ごみ+資源ごみ+その他+粗大ごみ)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</si>
  <si>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</si>
  <si>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</si>
  <si>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</si>
  <si>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</si>
  <si>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その他のごみ</t>
    <phoneticPr fontId="2"/>
  </si>
  <si>
    <t>粗大ごみ</t>
    <phoneticPr fontId="2"/>
  </si>
  <si>
    <t>（ｔ）</t>
    <phoneticPr fontId="2"/>
  </si>
  <si>
    <t>(t)</t>
    <phoneticPr fontId="2"/>
  </si>
  <si>
    <t>その他の資源化等を行う施設（収集ごみ＋直接搬入ごみ）　＋　セメント等への直接投入（収集ごみ＋直接搬入ごみ）</t>
    <phoneticPr fontId="2"/>
  </si>
  <si>
    <t>燃料
（14を除く）</t>
  </si>
  <si>
    <t>（ｔ）</t>
  </si>
  <si>
    <t>(21,09,03)</t>
    <phoneticPr fontId="2"/>
  </si>
  <si>
    <t>(21,09,01)</t>
    <phoneticPr fontId="2"/>
  </si>
  <si>
    <t>焼却残渣の埋立</t>
    <phoneticPr fontId="2"/>
  </si>
  <si>
    <t>(21,01,05)</t>
    <phoneticPr fontId="2"/>
  </si>
  <si>
    <t>収集ごみ＋直接搬入ごみ</t>
    <phoneticPr fontId="2"/>
  </si>
  <si>
    <t>(21,01,02)</t>
    <phoneticPr fontId="2"/>
  </si>
  <si>
    <t>資源化量</t>
    <phoneticPr fontId="2"/>
  </si>
  <si>
    <t>(21,01,06)</t>
    <phoneticPr fontId="2"/>
  </si>
  <si>
    <t>混合ごみ</t>
    <phoneticPr fontId="2"/>
  </si>
  <si>
    <t>処理残渣の焼却</t>
    <phoneticPr fontId="2"/>
  </si>
  <si>
    <t>(21,01,04)</t>
    <phoneticPr fontId="2"/>
  </si>
  <si>
    <t>(21,02,04)</t>
    <phoneticPr fontId="2"/>
  </si>
  <si>
    <t>(21,02,01)</t>
    <phoneticPr fontId="2"/>
  </si>
  <si>
    <t>(21,02,05)</t>
    <phoneticPr fontId="2"/>
  </si>
  <si>
    <t>(21,02,06)</t>
    <phoneticPr fontId="2"/>
  </si>
  <si>
    <t>資源ごみ</t>
    <phoneticPr fontId="2"/>
  </si>
  <si>
    <t>(21,03,01)</t>
    <phoneticPr fontId="2"/>
  </si>
  <si>
    <t>(21,03,05)</t>
    <phoneticPr fontId="2"/>
  </si>
  <si>
    <t>その他　</t>
    <phoneticPr fontId="2"/>
  </si>
  <si>
    <t>(21,03,06)</t>
    <phoneticPr fontId="2"/>
  </si>
  <si>
    <t>焼却以外の中間処理施設</t>
    <phoneticPr fontId="2"/>
  </si>
  <si>
    <t>ごみ堆肥化施設</t>
    <phoneticPr fontId="2"/>
  </si>
  <si>
    <t>(21,04,04)</t>
    <phoneticPr fontId="2"/>
  </si>
  <si>
    <t>(21,04,01)</t>
    <phoneticPr fontId="2"/>
  </si>
  <si>
    <t>(21,04,05)</t>
    <phoneticPr fontId="2"/>
  </si>
  <si>
    <t>直接搬入ごみ</t>
    <phoneticPr fontId="2"/>
  </si>
  <si>
    <t>(21,04,06)</t>
    <phoneticPr fontId="2"/>
  </si>
  <si>
    <t>(21,05,01)</t>
    <phoneticPr fontId="2"/>
  </si>
  <si>
    <t>(21,05,05)</t>
    <phoneticPr fontId="2"/>
  </si>
  <si>
    <t>(21,05,06)</t>
    <phoneticPr fontId="2"/>
  </si>
  <si>
    <t>(21,06,01)</t>
    <phoneticPr fontId="2"/>
  </si>
  <si>
    <t>(21,06,05)</t>
    <phoneticPr fontId="2"/>
  </si>
  <si>
    <t>(21,06,06)</t>
    <phoneticPr fontId="2"/>
  </si>
  <si>
    <t>(21,07,04)</t>
    <phoneticPr fontId="2"/>
  </si>
  <si>
    <t>(21,07,05)</t>
    <phoneticPr fontId="2"/>
  </si>
  <si>
    <t>(21,07,06)</t>
    <phoneticPr fontId="2"/>
  </si>
  <si>
    <t>(21,08,04)</t>
    <phoneticPr fontId="2"/>
  </si>
  <si>
    <t>中間処理に伴う資源化量</t>
    <phoneticPr fontId="2"/>
  </si>
  <si>
    <t>(21,08,01)</t>
    <phoneticPr fontId="2"/>
  </si>
  <si>
    <t>(21,08,05)</t>
    <phoneticPr fontId="2"/>
  </si>
  <si>
    <t>　　計画収集人口</t>
    <phoneticPr fontId="2"/>
  </si>
  <si>
    <t>　　自家処理人口</t>
    <phoneticPr fontId="2"/>
  </si>
  <si>
    <t>直接資源化量</t>
    <phoneticPr fontId="2"/>
  </si>
  <si>
    <t>資源化量合計</t>
    <phoneticPr fontId="2"/>
  </si>
  <si>
    <t>総人口</t>
    <phoneticPr fontId="2"/>
  </si>
  <si>
    <t>(20,20,01)</t>
    <phoneticPr fontId="2"/>
  </si>
  <si>
    <t>ごみ集計結果</t>
    <phoneticPr fontId="2"/>
  </si>
  <si>
    <t>:市区町村コード(都道府県計は、01000～47000の何れか）</t>
    <phoneticPr fontId="2"/>
  </si>
  <si>
    <t>処理量</t>
    <phoneticPr fontId="2"/>
  </si>
  <si>
    <t>処分量</t>
    <phoneticPr fontId="2"/>
  </si>
  <si>
    <t>中間処理後
保管量</t>
    <phoneticPr fontId="2"/>
  </si>
  <si>
    <t>計画収集人口</t>
    <phoneticPr fontId="2"/>
  </si>
  <si>
    <t>残渣焼却量</t>
    <phoneticPr fontId="2"/>
  </si>
  <si>
    <t>残渣処分量</t>
    <phoneticPr fontId="2"/>
  </si>
  <si>
    <t>資源化量</t>
    <phoneticPr fontId="2"/>
  </si>
  <si>
    <t>ごみ処理概要</t>
    <phoneticPr fontId="2"/>
  </si>
  <si>
    <t>E</t>
    <phoneticPr fontId="2"/>
  </si>
  <si>
    <t>01</t>
    <phoneticPr fontId="2"/>
  </si>
  <si>
    <t>北海道</t>
    <phoneticPr fontId="2"/>
  </si>
  <si>
    <t>自家処理人口</t>
    <phoneticPr fontId="2"/>
  </si>
  <si>
    <t>施設処理</t>
    <phoneticPr fontId="2"/>
  </si>
  <si>
    <t>焼却処理</t>
    <phoneticPr fontId="2"/>
  </si>
  <si>
    <t>－</t>
    <phoneticPr fontId="2"/>
  </si>
  <si>
    <t>自家処理人口</t>
    <phoneticPr fontId="2"/>
  </si>
  <si>
    <t>ごみ処理概要</t>
    <phoneticPr fontId="2"/>
  </si>
  <si>
    <t>F</t>
    <phoneticPr fontId="2"/>
  </si>
  <si>
    <t>02</t>
    <phoneticPr fontId="2"/>
  </si>
  <si>
    <t>青森県</t>
    <phoneticPr fontId="2"/>
  </si>
  <si>
    <t>総　人　口</t>
    <phoneticPr fontId="2"/>
  </si>
  <si>
    <t>残渣焼却</t>
    <phoneticPr fontId="2"/>
  </si>
  <si>
    <t>粗大ごみ処理施設</t>
    <phoneticPr fontId="2"/>
  </si>
  <si>
    <t>外国人人口</t>
    <phoneticPr fontId="2"/>
  </si>
  <si>
    <t>G</t>
    <phoneticPr fontId="2"/>
  </si>
  <si>
    <t>03</t>
    <phoneticPr fontId="2"/>
  </si>
  <si>
    <t>岩手県</t>
    <phoneticPr fontId="2"/>
  </si>
  <si>
    <t>ごみ堆肥化施設</t>
    <phoneticPr fontId="2"/>
  </si>
  <si>
    <t>混合ごみ</t>
    <phoneticPr fontId="2"/>
  </si>
  <si>
    <t>ごみ搬入量内訳</t>
    <phoneticPr fontId="2"/>
  </si>
  <si>
    <t>F</t>
    <phoneticPr fontId="2"/>
  </si>
  <si>
    <t>04</t>
    <phoneticPr fontId="2"/>
  </si>
  <si>
    <t>宮城県</t>
    <phoneticPr fontId="2"/>
  </si>
  <si>
    <t>ごみ飼料化施設</t>
    <phoneticPr fontId="2"/>
  </si>
  <si>
    <t>－</t>
    <phoneticPr fontId="2"/>
  </si>
  <si>
    <t>可燃ごみ</t>
    <phoneticPr fontId="2"/>
  </si>
  <si>
    <t>J</t>
    <phoneticPr fontId="2"/>
  </si>
  <si>
    <t>05</t>
    <phoneticPr fontId="2"/>
  </si>
  <si>
    <t>秋田県</t>
    <phoneticPr fontId="2"/>
  </si>
  <si>
    <t>生活系ごみ</t>
    <phoneticPr fontId="2"/>
  </si>
  <si>
    <t>事業系ごみ</t>
    <phoneticPr fontId="2"/>
  </si>
  <si>
    <t>メタン化施設</t>
    <phoneticPr fontId="2"/>
  </si>
  <si>
    <t>不燃ごみ</t>
    <phoneticPr fontId="2"/>
  </si>
  <si>
    <t>N</t>
    <phoneticPr fontId="2"/>
  </si>
  <si>
    <t>06</t>
    <phoneticPr fontId="2"/>
  </si>
  <si>
    <t>山形県</t>
    <phoneticPr fontId="2"/>
  </si>
  <si>
    <t>計画収集量</t>
    <phoneticPr fontId="2"/>
  </si>
  <si>
    <t>収集ごみ量</t>
    <phoneticPr fontId="2"/>
  </si>
  <si>
    <t>ごみ燃料化施設</t>
    <phoneticPr fontId="2"/>
  </si>
  <si>
    <t>資源ごみ</t>
    <phoneticPr fontId="2"/>
  </si>
  <si>
    <t>ごみ搬入量内訳</t>
    <phoneticPr fontId="2"/>
  </si>
  <si>
    <t>R</t>
    <phoneticPr fontId="2"/>
  </si>
  <si>
    <t>07</t>
    <phoneticPr fontId="2"/>
  </si>
  <si>
    <t>福島県</t>
    <phoneticPr fontId="2"/>
  </si>
  <si>
    <t>可燃ごみ</t>
    <phoneticPr fontId="2"/>
  </si>
  <si>
    <t>その他の資源化等を行う施設</t>
    <phoneticPr fontId="2"/>
  </si>
  <si>
    <t>その他</t>
    <phoneticPr fontId="2"/>
  </si>
  <si>
    <t>V</t>
    <phoneticPr fontId="2"/>
  </si>
  <si>
    <t>08</t>
    <phoneticPr fontId="2"/>
  </si>
  <si>
    <t>茨城県</t>
    <phoneticPr fontId="2"/>
  </si>
  <si>
    <t>その他施設</t>
    <phoneticPr fontId="2"/>
  </si>
  <si>
    <t>粗大ごみ</t>
    <phoneticPr fontId="2"/>
  </si>
  <si>
    <t>Z</t>
    <phoneticPr fontId="2"/>
  </si>
  <si>
    <t>09</t>
    <phoneticPr fontId="2"/>
  </si>
  <si>
    <t>栃木県</t>
    <phoneticPr fontId="2"/>
  </si>
  <si>
    <t>小計</t>
    <phoneticPr fontId="2"/>
  </si>
  <si>
    <t>直接搬入ごみ</t>
    <phoneticPr fontId="2"/>
  </si>
  <si>
    <t>BC</t>
    <phoneticPr fontId="2"/>
  </si>
  <si>
    <t>10</t>
    <phoneticPr fontId="2"/>
  </si>
  <si>
    <t>群馬県</t>
    <phoneticPr fontId="2"/>
  </si>
  <si>
    <t>その他</t>
    <phoneticPr fontId="2"/>
  </si>
  <si>
    <t>中間処理</t>
    <phoneticPr fontId="2"/>
  </si>
  <si>
    <t>集団回収量</t>
    <phoneticPr fontId="2"/>
  </si>
  <si>
    <t>J</t>
    <phoneticPr fontId="2"/>
  </si>
  <si>
    <t>11</t>
    <phoneticPr fontId="2"/>
  </si>
  <si>
    <t>埼玉県</t>
    <phoneticPr fontId="2"/>
  </si>
  <si>
    <t>生活系ごみ_収集_収集（混合ごみ）</t>
    <phoneticPr fontId="2"/>
  </si>
  <si>
    <t>BZ</t>
    <phoneticPr fontId="2"/>
  </si>
  <si>
    <t>12</t>
    <phoneticPr fontId="2"/>
  </si>
  <si>
    <t>千葉県</t>
    <phoneticPr fontId="2"/>
  </si>
  <si>
    <t>ごみ飼料化施設</t>
    <phoneticPr fontId="2"/>
  </si>
  <si>
    <t>生活系ごみ_収集（可燃ごみ）</t>
    <phoneticPr fontId="2"/>
  </si>
  <si>
    <t>CA</t>
    <phoneticPr fontId="2"/>
  </si>
  <si>
    <t>13</t>
    <phoneticPr fontId="2"/>
  </si>
  <si>
    <t>東京都</t>
    <phoneticPr fontId="2"/>
  </si>
  <si>
    <t>混合ごみ</t>
    <phoneticPr fontId="2"/>
  </si>
  <si>
    <t>メタン化施設</t>
    <phoneticPr fontId="2"/>
  </si>
  <si>
    <t>生活系ごみ_収集（不燃ごみ）</t>
    <phoneticPr fontId="2"/>
  </si>
  <si>
    <t>CB</t>
    <phoneticPr fontId="2"/>
  </si>
  <si>
    <t>14</t>
    <phoneticPr fontId="2"/>
  </si>
  <si>
    <t>神奈川県</t>
    <phoneticPr fontId="2"/>
  </si>
  <si>
    <t>生活系ごみ_収集（資源ごみ）</t>
    <phoneticPr fontId="2"/>
  </si>
  <si>
    <t>CC</t>
    <phoneticPr fontId="2"/>
  </si>
  <si>
    <t>15</t>
    <phoneticPr fontId="2"/>
  </si>
  <si>
    <t>新潟県</t>
    <phoneticPr fontId="2"/>
  </si>
  <si>
    <t>不燃ごみ</t>
    <phoneticPr fontId="2"/>
  </si>
  <si>
    <t>その他の資源化等を行う施設</t>
    <phoneticPr fontId="2"/>
  </si>
  <si>
    <t>生活系ごみ_収集（その他ごみ）</t>
    <phoneticPr fontId="2"/>
  </si>
  <si>
    <t>CD</t>
    <phoneticPr fontId="2"/>
  </si>
  <si>
    <t>16</t>
    <phoneticPr fontId="2"/>
  </si>
  <si>
    <t>富山県</t>
    <phoneticPr fontId="2"/>
  </si>
  <si>
    <t>資源ごみ</t>
    <phoneticPr fontId="2"/>
  </si>
  <si>
    <t>生活系ごみ_収集（粗大ごみ）</t>
    <phoneticPr fontId="2"/>
  </si>
  <si>
    <t>CE</t>
    <phoneticPr fontId="2"/>
  </si>
  <si>
    <t>17</t>
    <phoneticPr fontId="2"/>
  </si>
  <si>
    <t>石川県</t>
    <phoneticPr fontId="2"/>
  </si>
  <si>
    <t>生活系ごみ_直搬_直搬（混合ごみ）</t>
    <phoneticPr fontId="2"/>
  </si>
  <si>
    <t>CG</t>
    <phoneticPr fontId="2"/>
  </si>
  <si>
    <t>18</t>
    <phoneticPr fontId="2"/>
  </si>
  <si>
    <t>福井県</t>
    <phoneticPr fontId="2"/>
  </si>
  <si>
    <t>小計（直接焼却+中間処理）</t>
    <phoneticPr fontId="2"/>
  </si>
  <si>
    <t>生活系ごみ_直搬（可燃ごみ）</t>
    <phoneticPr fontId="2"/>
  </si>
  <si>
    <t>CH</t>
    <phoneticPr fontId="2"/>
  </si>
  <si>
    <t>19</t>
    <phoneticPr fontId="2"/>
  </si>
  <si>
    <t>山梨県</t>
    <phoneticPr fontId="2"/>
  </si>
  <si>
    <t>直接資源化量</t>
    <phoneticPr fontId="2"/>
  </si>
  <si>
    <t>生活系ごみ_直搬（不燃ごみ）</t>
    <phoneticPr fontId="2"/>
  </si>
  <si>
    <t>CI</t>
    <phoneticPr fontId="2"/>
  </si>
  <si>
    <t>20</t>
    <phoneticPr fontId="2"/>
  </si>
  <si>
    <t>長野県</t>
    <phoneticPr fontId="2"/>
  </si>
  <si>
    <t>合計</t>
    <phoneticPr fontId="2"/>
  </si>
  <si>
    <t>直接最終処分量</t>
    <phoneticPr fontId="2"/>
  </si>
  <si>
    <t>生活系ごみ_直搬（資源ごみ）</t>
    <phoneticPr fontId="2"/>
  </si>
  <si>
    <t>CJ</t>
    <phoneticPr fontId="2"/>
  </si>
  <si>
    <t>21</t>
    <phoneticPr fontId="2"/>
  </si>
  <si>
    <t>岐阜県</t>
    <phoneticPr fontId="2"/>
  </si>
  <si>
    <t>合計</t>
    <phoneticPr fontId="2"/>
  </si>
  <si>
    <t>生活系ごみ_直搬（その他ごみ）</t>
    <phoneticPr fontId="2"/>
  </si>
  <si>
    <t>CK</t>
    <phoneticPr fontId="2"/>
  </si>
  <si>
    <t>22</t>
    <phoneticPr fontId="2"/>
  </si>
  <si>
    <t>静岡県</t>
    <phoneticPr fontId="2"/>
  </si>
  <si>
    <t>合計：施設処理＋直接資源化量＋直接最終処分量</t>
    <phoneticPr fontId="2"/>
  </si>
  <si>
    <t>生活系ごみ_直搬（粗大ごみ）</t>
    <phoneticPr fontId="2"/>
  </si>
  <si>
    <t>CL</t>
    <phoneticPr fontId="2"/>
  </si>
  <si>
    <t>23</t>
    <phoneticPr fontId="2"/>
  </si>
  <si>
    <t>愛知県</t>
    <phoneticPr fontId="2"/>
  </si>
  <si>
    <t>生活系ごみ搬入量</t>
    <phoneticPr fontId="2"/>
  </si>
  <si>
    <t>施設資源化量</t>
    <phoneticPr fontId="2"/>
  </si>
  <si>
    <t>事業系ごみ_収集（混合ごみ）</t>
    <phoneticPr fontId="2"/>
  </si>
  <si>
    <t>CU</t>
    <phoneticPr fontId="2"/>
  </si>
  <si>
    <t>24</t>
    <phoneticPr fontId="2"/>
  </si>
  <si>
    <t>三重県</t>
    <phoneticPr fontId="2"/>
  </si>
  <si>
    <t>事業系ごみ搬入量</t>
    <phoneticPr fontId="2"/>
  </si>
  <si>
    <t>紙類</t>
    <phoneticPr fontId="2"/>
  </si>
  <si>
    <t>事業系ごみ_収集（可燃ごみ）</t>
    <phoneticPr fontId="2"/>
  </si>
  <si>
    <t>CV</t>
    <phoneticPr fontId="2"/>
  </si>
  <si>
    <t>25</t>
    <phoneticPr fontId="2"/>
  </si>
  <si>
    <t>滋賀県</t>
    <phoneticPr fontId="2"/>
  </si>
  <si>
    <t>紙パック</t>
    <phoneticPr fontId="2"/>
  </si>
  <si>
    <t>事業系ごみ_収集（不燃ごみ）</t>
    <phoneticPr fontId="2"/>
  </si>
  <si>
    <t>CW</t>
    <phoneticPr fontId="2"/>
  </si>
  <si>
    <t>26</t>
    <phoneticPr fontId="2"/>
  </si>
  <si>
    <t>京都府</t>
    <phoneticPr fontId="2"/>
  </si>
  <si>
    <t>ごみ総排出量</t>
    <phoneticPr fontId="2"/>
  </si>
  <si>
    <t>紙製容器包装</t>
    <phoneticPr fontId="2"/>
  </si>
  <si>
    <t>事業系ごみ_収集（資源ごみ）</t>
    <phoneticPr fontId="2"/>
  </si>
  <si>
    <t>CX</t>
    <phoneticPr fontId="2"/>
  </si>
  <si>
    <t>27</t>
    <phoneticPr fontId="2"/>
  </si>
  <si>
    <t>大阪府</t>
    <phoneticPr fontId="2"/>
  </si>
  <si>
    <t>金属類</t>
    <phoneticPr fontId="2"/>
  </si>
  <si>
    <t>事業系ごみ_収集（その他ごみ）</t>
    <phoneticPr fontId="2"/>
  </si>
  <si>
    <t>CY</t>
    <phoneticPr fontId="2"/>
  </si>
  <si>
    <t>28</t>
    <phoneticPr fontId="2"/>
  </si>
  <si>
    <t>兵庫県</t>
    <phoneticPr fontId="2"/>
  </si>
  <si>
    <t>ガラス類</t>
    <phoneticPr fontId="2"/>
  </si>
  <si>
    <t>事業系ごみ_収集（粗大ごみ）</t>
    <phoneticPr fontId="2"/>
  </si>
  <si>
    <t>CZ</t>
    <phoneticPr fontId="2"/>
  </si>
  <si>
    <t>29</t>
    <phoneticPr fontId="2"/>
  </si>
  <si>
    <t>奈良県</t>
    <phoneticPr fontId="2"/>
  </si>
  <si>
    <t>ﾍﾟｯﾄﾎﾞﾄﾙ</t>
    <phoneticPr fontId="2"/>
  </si>
  <si>
    <t>事業系ごみ_直搬_直搬（混合ごみ）</t>
    <phoneticPr fontId="2"/>
  </si>
  <si>
    <t>DB</t>
    <phoneticPr fontId="2"/>
  </si>
  <si>
    <t>30</t>
    <phoneticPr fontId="2"/>
  </si>
  <si>
    <t>和歌山県</t>
    <phoneticPr fontId="2"/>
  </si>
  <si>
    <t>白色トレイ</t>
    <phoneticPr fontId="2"/>
  </si>
  <si>
    <t>事業系ごみ_直搬（可燃ごみ）</t>
    <phoneticPr fontId="2"/>
  </si>
  <si>
    <t>DC</t>
    <phoneticPr fontId="2"/>
  </si>
  <si>
    <t>31</t>
    <phoneticPr fontId="2"/>
  </si>
  <si>
    <t>鳥取県</t>
    <phoneticPr fontId="2"/>
  </si>
  <si>
    <t>容器包装プラ</t>
    <phoneticPr fontId="2"/>
  </si>
  <si>
    <t>事業系ごみ_直搬（不燃ごみ）</t>
    <phoneticPr fontId="2"/>
  </si>
  <si>
    <t>DD</t>
    <phoneticPr fontId="2"/>
  </si>
  <si>
    <t>32</t>
    <phoneticPr fontId="2"/>
  </si>
  <si>
    <t>島根県</t>
    <phoneticPr fontId="2"/>
  </si>
  <si>
    <t>ﾌﾟﾗｽﾁｯｸ類</t>
    <phoneticPr fontId="2"/>
  </si>
  <si>
    <t>事業系ごみ_直搬（資源ごみ）</t>
    <phoneticPr fontId="2"/>
  </si>
  <si>
    <t>ごみ搬入量内訳</t>
    <phoneticPr fontId="2"/>
  </si>
  <si>
    <t>DE</t>
    <phoneticPr fontId="2"/>
  </si>
  <si>
    <t>33</t>
    <phoneticPr fontId="2"/>
  </si>
  <si>
    <t>岡山県</t>
    <phoneticPr fontId="2"/>
  </si>
  <si>
    <t>布類</t>
    <phoneticPr fontId="2"/>
  </si>
  <si>
    <t>事業系ごみ_直搬（その他ごみ）</t>
    <phoneticPr fontId="2"/>
  </si>
  <si>
    <t>ごみ搬入量内訳</t>
    <phoneticPr fontId="2"/>
  </si>
  <si>
    <t>DF</t>
    <phoneticPr fontId="2"/>
  </si>
  <si>
    <t>34</t>
    <phoneticPr fontId="2"/>
  </si>
  <si>
    <t>広島県</t>
    <phoneticPr fontId="2"/>
  </si>
  <si>
    <t>肥料</t>
    <phoneticPr fontId="2"/>
  </si>
  <si>
    <t>－</t>
    <phoneticPr fontId="2"/>
  </si>
  <si>
    <t>事業系ごみ_直搬（粗大ごみ）</t>
    <phoneticPr fontId="2"/>
  </si>
  <si>
    <t>DG</t>
    <phoneticPr fontId="2"/>
  </si>
  <si>
    <t>35</t>
    <phoneticPr fontId="2"/>
  </si>
  <si>
    <t>山口県</t>
    <phoneticPr fontId="2"/>
  </si>
  <si>
    <t>飼料</t>
    <phoneticPr fontId="2"/>
  </si>
  <si>
    <t>－</t>
    <phoneticPr fontId="2"/>
  </si>
  <si>
    <t>36</t>
    <phoneticPr fontId="2"/>
  </si>
  <si>
    <t>徳島県</t>
    <phoneticPr fontId="2"/>
  </si>
  <si>
    <t>溶融スラグ</t>
    <phoneticPr fontId="2"/>
  </si>
  <si>
    <t>直接焼却</t>
    <phoneticPr fontId="2"/>
  </si>
  <si>
    <t>ごみ処理量内訳</t>
    <phoneticPr fontId="2"/>
  </si>
  <si>
    <t>E</t>
    <phoneticPr fontId="2"/>
  </si>
  <si>
    <t>37</t>
    <phoneticPr fontId="2"/>
  </si>
  <si>
    <t>香川県</t>
    <phoneticPr fontId="2"/>
  </si>
  <si>
    <t>固形燃料</t>
    <phoneticPr fontId="2"/>
  </si>
  <si>
    <t>残渣焼却</t>
    <phoneticPr fontId="2"/>
  </si>
  <si>
    <t>粗大ごみ処理施設</t>
    <phoneticPr fontId="2"/>
  </si>
  <si>
    <t>ごみ処理量内訳</t>
    <phoneticPr fontId="2"/>
  </si>
  <si>
    <t>S</t>
    <phoneticPr fontId="2"/>
  </si>
  <si>
    <t>38</t>
    <phoneticPr fontId="2"/>
  </si>
  <si>
    <t>愛媛県</t>
    <phoneticPr fontId="2"/>
  </si>
  <si>
    <t>燃料</t>
    <phoneticPr fontId="2"/>
  </si>
  <si>
    <t>残渣焼却</t>
    <phoneticPr fontId="2"/>
  </si>
  <si>
    <t>ごみ堆肥化施設</t>
    <phoneticPr fontId="2"/>
  </si>
  <si>
    <t>T</t>
    <phoneticPr fontId="2"/>
  </si>
  <si>
    <t>39</t>
    <phoneticPr fontId="2"/>
  </si>
  <si>
    <t>高知県</t>
    <phoneticPr fontId="2"/>
  </si>
  <si>
    <t>ｾﾒﾝﾄ原料化</t>
    <phoneticPr fontId="2"/>
  </si>
  <si>
    <t>ごみ飼料化施設</t>
    <phoneticPr fontId="2"/>
  </si>
  <si>
    <t>U</t>
    <phoneticPr fontId="2"/>
  </si>
  <si>
    <t>40</t>
    <phoneticPr fontId="2"/>
  </si>
  <si>
    <t>福岡県</t>
    <phoneticPr fontId="2"/>
  </si>
  <si>
    <t>ｾﾒﾝﾄ工場直投</t>
    <phoneticPr fontId="2"/>
  </si>
  <si>
    <t>メタン化施設</t>
    <phoneticPr fontId="2"/>
  </si>
  <si>
    <t>V</t>
    <phoneticPr fontId="2"/>
  </si>
  <si>
    <t>41</t>
    <phoneticPr fontId="2"/>
  </si>
  <si>
    <t>佐賀県</t>
    <phoneticPr fontId="2"/>
  </si>
  <si>
    <t>山元還元</t>
    <phoneticPr fontId="2"/>
  </si>
  <si>
    <t>ごみ燃料化施設</t>
    <phoneticPr fontId="2"/>
  </si>
  <si>
    <t>W</t>
    <phoneticPr fontId="2"/>
  </si>
  <si>
    <t>42</t>
    <phoneticPr fontId="2"/>
  </si>
  <si>
    <t>長崎県</t>
    <phoneticPr fontId="2"/>
  </si>
  <si>
    <t>廃食用油</t>
    <phoneticPr fontId="2"/>
  </si>
  <si>
    <t>その他の資源化等を行う施設</t>
    <phoneticPr fontId="2"/>
  </si>
  <si>
    <t>X</t>
    <phoneticPr fontId="2"/>
  </si>
  <si>
    <t>43</t>
    <phoneticPr fontId="2"/>
  </si>
  <si>
    <t>熊本県</t>
    <phoneticPr fontId="2"/>
  </si>
  <si>
    <t>その他施設</t>
    <phoneticPr fontId="2"/>
  </si>
  <si>
    <t>Y</t>
    <phoneticPr fontId="2"/>
  </si>
  <si>
    <t>44</t>
    <phoneticPr fontId="2"/>
  </si>
  <si>
    <t>大分県</t>
    <phoneticPr fontId="2"/>
  </si>
  <si>
    <t>処理量</t>
    <phoneticPr fontId="2"/>
  </si>
  <si>
    <t>粗大ごみ処理施設</t>
    <phoneticPr fontId="2"/>
  </si>
  <si>
    <t>G</t>
    <phoneticPr fontId="2"/>
  </si>
  <si>
    <t>45</t>
    <phoneticPr fontId="2"/>
  </si>
  <si>
    <t>宮崎県</t>
    <phoneticPr fontId="2"/>
  </si>
  <si>
    <t>H</t>
    <phoneticPr fontId="2"/>
  </si>
  <si>
    <t>46</t>
    <phoneticPr fontId="2"/>
  </si>
  <si>
    <t>鹿児島県</t>
    <phoneticPr fontId="2"/>
  </si>
  <si>
    <t>I</t>
    <phoneticPr fontId="2"/>
  </si>
  <si>
    <t>47</t>
    <phoneticPr fontId="2"/>
  </si>
  <si>
    <t>沖縄県</t>
    <phoneticPr fontId="2"/>
  </si>
  <si>
    <t>メタン化施設</t>
    <phoneticPr fontId="2"/>
  </si>
  <si>
    <t>J</t>
    <phoneticPr fontId="2"/>
  </si>
  <si>
    <t>48</t>
    <phoneticPr fontId="2"/>
  </si>
  <si>
    <t>全国</t>
    <phoneticPr fontId="2"/>
  </si>
  <si>
    <t>ごみ燃料化施設</t>
    <phoneticPr fontId="2"/>
  </si>
  <si>
    <t>K</t>
    <phoneticPr fontId="2"/>
  </si>
  <si>
    <t>その他の資源化等を行う施設</t>
    <phoneticPr fontId="2"/>
  </si>
  <si>
    <t>L</t>
    <phoneticPr fontId="2"/>
  </si>
  <si>
    <t>その他施設</t>
    <phoneticPr fontId="2"/>
  </si>
  <si>
    <t>M</t>
    <phoneticPr fontId="2"/>
  </si>
  <si>
    <t>直接資源化量</t>
    <phoneticPr fontId="2"/>
  </si>
  <si>
    <t>O</t>
    <phoneticPr fontId="2"/>
  </si>
  <si>
    <t>直接最終処分量</t>
    <phoneticPr fontId="2"/>
  </si>
  <si>
    <t>N</t>
    <phoneticPr fontId="2"/>
  </si>
  <si>
    <t>残渣埋立</t>
    <phoneticPr fontId="2"/>
  </si>
  <si>
    <t>焼却施設</t>
    <phoneticPr fontId="2"/>
  </si>
  <si>
    <t>AB</t>
    <phoneticPr fontId="2"/>
  </si>
  <si>
    <t>残渣埋立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</si>
  <si>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</si>
  <si>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</si>
  <si>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</si>
  <si>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</si>
  <si>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</si>
  <si>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残渣埋立</t>
    <phoneticPr fontId="2"/>
  </si>
  <si>
    <t>ごみ処理量内訳</t>
    <phoneticPr fontId="2"/>
  </si>
  <si>
    <t>AI</t>
    <phoneticPr fontId="2"/>
  </si>
  <si>
    <t>その他施設</t>
    <phoneticPr fontId="2"/>
  </si>
  <si>
    <t>AJ</t>
    <phoneticPr fontId="2"/>
  </si>
  <si>
    <t>資源化量</t>
    <phoneticPr fontId="2"/>
  </si>
  <si>
    <t>焼却施設</t>
    <phoneticPr fontId="2"/>
  </si>
  <si>
    <t>施設資源化量内訳</t>
    <phoneticPr fontId="2"/>
  </si>
  <si>
    <t>Y</t>
    <phoneticPr fontId="2"/>
  </si>
  <si>
    <t>粗大ごみ処理施設</t>
    <phoneticPr fontId="2"/>
  </si>
  <si>
    <t>AT</t>
    <phoneticPr fontId="2"/>
  </si>
  <si>
    <t>ごみ堆肥化施設</t>
    <phoneticPr fontId="2"/>
  </si>
  <si>
    <t>BO</t>
    <phoneticPr fontId="2"/>
  </si>
  <si>
    <t>CJ</t>
    <phoneticPr fontId="2"/>
  </si>
  <si>
    <t>DE</t>
    <phoneticPr fontId="2"/>
  </si>
  <si>
    <t>ごみ燃料化施設</t>
    <phoneticPr fontId="2"/>
  </si>
  <si>
    <t>DZ</t>
    <phoneticPr fontId="2"/>
  </si>
  <si>
    <t>施設資源化量内訳</t>
    <phoneticPr fontId="2"/>
  </si>
  <si>
    <t>EU</t>
    <phoneticPr fontId="2"/>
  </si>
  <si>
    <t>直接資源化</t>
    <phoneticPr fontId="2"/>
  </si>
  <si>
    <t>紙類(02、03を除く)</t>
    <phoneticPr fontId="2"/>
  </si>
  <si>
    <t>資源化量内訳</t>
    <phoneticPr fontId="2"/>
  </si>
  <si>
    <t>Z</t>
    <phoneticPr fontId="2"/>
  </si>
  <si>
    <t>紙パック</t>
    <phoneticPr fontId="2"/>
  </si>
  <si>
    <t>AA</t>
    <phoneticPr fontId="2"/>
  </si>
  <si>
    <t>紙製容器包装</t>
    <phoneticPr fontId="2"/>
  </si>
  <si>
    <t>AB</t>
    <phoneticPr fontId="2"/>
  </si>
  <si>
    <t>金属類</t>
    <phoneticPr fontId="2"/>
  </si>
  <si>
    <t>AC</t>
    <phoneticPr fontId="2"/>
  </si>
  <si>
    <t>ガラス類</t>
    <phoneticPr fontId="2"/>
  </si>
  <si>
    <t>AD</t>
    <phoneticPr fontId="2"/>
  </si>
  <si>
    <t>ﾍﾟｯﾄﾎﾞﾄﾙ</t>
    <phoneticPr fontId="2"/>
  </si>
  <si>
    <t>AE</t>
    <phoneticPr fontId="2"/>
  </si>
  <si>
    <t>白色トレイ</t>
    <phoneticPr fontId="2"/>
  </si>
  <si>
    <t>AF</t>
    <phoneticPr fontId="2"/>
  </si>
  <si>
    <t>容器包装プラスチック(07を除く)</t>
    <phoneticPr fontId="2"/>
  </si>
  <si>
    <t>AG</t>
    <phoneticPr fontId="2"/>
  </si>
  <si>
    <t>プラスチック類(07,08を除く)</t>
    <phoneticPr fontId="2"/>
  </si>
  <si>
    <t>AH</t>
    <phoneticPr fontId="2"/>
  </si>
  <si>
    <t>AI</t>
    <phoneticPr fontId="2"/>
  </si>
  <si>
    <t>飼料</t>
    <phoneticPr fontId="2"/>
  </si>
  <si>
    <t>溶融スラグ</t>
    <phoneticPr fontId="2"/>
  </si>
  <si>
    <t>燃料</t>
    <phoneticPr fontId="2"/>
  </si>
  <si>
    <t>焼却灰・飛灰のセメント原料化</t>
    <phoneticPr fontId="2"/>
  </si>
  <si>
    <t>飛灰の山元還元</t>
    <phoneticPr fontId="2"/>
  </si>
  <si>
    <t>廃食用油（BDF)</t>
    <phoneticPr fontId="2"/>
  </si>
  <si>
    <t>AR</t>
    <phoneticPr fontId="2"/>
  </si>
  <si>
    <t>その他</t>
    <phoneticPr fontId="2"/>
  </si>
  <si>
    <t>AS</t>
    <phoneticPr fontId="2"/>
  </si>
  <si>
    <t>中間処理資源化</t>
    <phoneticPr fontId="2"/>
  </si>
  <si>
    <t>AU</t>
    <phoneticPr fontId="2"/>
  </si>
  <si>
    <t>AV</t>
    <phoneticPr fontId="2"/>
  </si>
  <si>
    <t>AW</t>
    <phoneticPr fontId="2"/>
  </si>
  <si>
    <t>AX</t>
    <phoneticPr fontId="2"/>
  </si>
  <si>
    <t>中間処理資源化</t>
    <phoneticPr fontId="2"/>
  </si>
  <si>
    <t>ガラス類</t>
    <phoneticPr fontId="2"/>
  </si>
  <si>
    <t>資源化量内訳</t>
    <phoneticPr fontId="2"/>
  </si>
  <si>
    <t>AY</t>
    <phoneticPr fontId="2"/>
  </si>
  <si>
    <t>AZ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</si>
  <si>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</si>
  <si>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</si>
  <si>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</si>
  <si>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</si>
  <si>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BE</t>
    <phoneticPr fontId="2"/>
  </si>
  <si>
    <t>BF</t>
    <phoneticPr fontId="2"/>
  </si>
  <si>
    <t>BG</t>
    <phoneticPr fontId="2"/>
  </si>
  <si>
    <t>BH</t>
    <phoneticPr fontId="2"/>
  </si>
  <si>
    <t>BI</t>
    <phoneticPr fontId="2"/>
  </si>
  <si>
    <t>BJ</t>
    <phoneticPr fontId="2"/>
  </si>
  <si>
    <t>セメント等への直接投入</t>
    <phoneticPr fontId="2"/>
  </si>
  <si>
    <t>BK</t>
    <phoneticPr fontId="2"/>
  </si>
  <si>
    <t>BL</t>
    <phoneticPr fontId="2"/>
  </si>
  <si>
    <t>BM</t>
    <phoneticPr fontId="2"/>
  </si>
  <si>
    <t>BN</t>
    <phoneticPr fontId="2"/>
  </si>
  <si>
    <t>集団回収</t>
    <phoneticPr fontId="2"/>
  </si>
  <si>
    <t>BP</t>
    <phoneticPr fontId="2"/>
  </si>
  <si>
    <t>BQ</t>
    <phoneticPr fontId="2"/>
  </si>
  <si>
    <t>BR</t>
    <phoneticPr fontId="2"/>
  </si>
  <si>
    <t>BS</t>
    <phoneticPr fontId="2"/>
  </si>
  <si>
    <t>BT</t>
    <phoneticPr fontId="2"/>
  </si>
  <si>
    <t>BU</t>
    <phoneticPr fontId="2"/>
  </si>
  <si>
    <t>BV</t>
    <phoneticPr fontId="2"/>
  </si>
  <si>
    <t>BW</t>
    <phoneticPr fontId="2"/>
  </si>
  <si>
    <t>BX</t>
    <phoneticPr fontId="2"/>
  </si>
  <si>
    <t>BY</t>
    <phoneticPr fontId="2"/>
  </si>
  <si>
    <t>CH</t>
    <phoneticPr fontId="2"/>
  </si>
  <si>
    <t>CI</t>
    <phoneticPr fontId="2"/>
  </si>
  <si>
    <t>自家処理量</t>
    <phoneticPr fontId="2"/>
  </si>
  <si>
    <t>DH</t>
    <phoneticPr fontId="2"/>
  </si>
  <si>
    <t>中間処理後保管量</t>
    <phoneticPr fontId="2"/>
  </si>
  <si>
    <t>焼却処理残渣の保管量</t>
    <phoneticPr fontId="2"/>
  </si>
  <si>
    <t>AL</t>
    <phoneticPr fontId="2"/>
  </si>
  <si>
    <t>粗大ごみ
処理施設</t>
    <phoneticPr fontId="2"/>
  </si>
  <si>
    <t>AM</t>
    <phoneticPr fontId="2"/>
  </si>
  <si>
    <t>ごみ堆肥化施設</t>
    <phoneticPr fontId="2"/>
  </si>
  <si>
    <t>AN</t>
    <phoneticPr fontId="2"/>
  </si>
  <si>
    <t>ごみ飼料化施設</t>
    <phoneticPr fontId="2"/>
  </si>
  <si>
    <t>AO</t>
    <phoneticPr fontId="2"/>
  </si>
  <si>
    <t>AP</t>
    <phoneticPr fontId="2"/>
  </si>
  <si>
    <t>ごみ燃料化
施設</t>
    <phoneticPr fontId="2"/>
  </si>
  <si>
    <t>AQ</t>
    <phoneticPr fontId="2"/>
  </si>
  <si>
    <t>その他の
施設</t>
    <phoneticPr fontId="2"/>
  </si>
  <si>
    <t>AK</t>
    <phoneticPr fontId="2"/>
  </si>
  <si>
    <t>中間処理後保管量</t>
    <phoneticPr fontId="2"/>
  </si>
  <si>
    <t>合計</t>
    <phoneticPr fontId="2"/>
  </si>
  <si>
    <t>合計 処理量（実績）　ごみ処理フローシート</t>
    <phoneticPr fontId="2"/>
  </si>
  <si>
    <t>最終処分場</t>
    <phoneticPr fontId="2"/>
  </si>
  <si>
    <t>(21,01,01)</t>
    <phoneticPr fontId="2"/>
  </si>
  <si>
    <t>（中間処理後保管量</t>
    <phoneticPr fontId="2"/>
  </si>
  <si>
    <t>処理残渣の埋立</t>
    <phoneticPr fontId="2"/>
  </si>
  <si>
    <t>粗大ごみ処理施設</t>
    <phoneticPr fontId="2"/>
  </si>
  <si>
    <t>(21,03,04)</t>
    <phoneticPr fontId="2"/>
  </si>
  <si>
    <t>(21,05,04)</t>
    <phoneticPr fontId="2"/>
  </si>
  <si>
    <t>(21,06,04)</t>
    <phoneticPr fontId="2"/>
  </si>
  <si>
    <t>(21,07,01)</t>
    <phoneticPr fontId="2"/>
  </si>
  <si>
    <t>ごみ処理の概要（令和1年度実績）</t>
    <phoneticPr fontId="2"/>
  </si>
  <si>
    <t>ごみ搬入量の状況（令和1年度実績）</t>
    <phoneticPr fontId="2"/>
  </si>
  <si>
    <t>処理施設別ごみ搬入量の状況（令和1年度実績）</t>
    <phoneticPr fontId="2"/>
  </si>
  <si>
    <t>ごみ処理の状況（令和1年度実績）</t>
    <rPh sb="11" eb="13">
      <t>ネンド</t>
    </rPh>
    <phoneticPr fontId="2"/>
  </si>
  <si>
    <t>ごみ資源化の状況（令和1年度実績）</t>
    <phoneticPr fontId="2"/>
  </si>
  <si>
    <t>中間処理後の再生利用量の状況（令和1年度実績）</t>
    <phoneticPr fontId="2"/>
  </si>
  <si>
    <t>合計 処理量（令和1年度実績）ごみ処理フローシート</t>
    <rPh sb="7" eb="9">
      <t>レイワ</t>
    </rPh>
    <phoneticPr fontId="2"/>
  </si>
  <si>
    <t>災害廃棄物の処理処分状況（令和1年度実績）</t>
    <rPh sb="13" eb="15">
      <t>レイワ</t>
    </rPh>
    <phoneticPr fontId="2"/>
  </si>
  <si>
    <t>合計 処理量（令和1年度実績）</t>
    <rPh sb="7" eb="9">
      <t>レイワ</t>
    </rPh>
    <phoneticPr fontId="2"/>
  </si>
  <si>
    <t>合計
(ごみ総排出量)*10^6/総人口/366</t>
  </si>
  <si>
    <t>生活系ごみ
(生活系ごみ搬入量+集団回収量)*10^6/総人口/366</t>
  </si>
  <si>
    <t>事業系ごみ
(事業系ごみ搬入量)*10^6/総人口/366</t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</si>
  <si>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</si>
  <si>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</si>
  <si>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</si>
  <si>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</si>
  <si>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</si>
  <si>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</si>
  <si>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</si>
  <si>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</si>
  <si>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</si>
  <si>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</si>
  <si>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</si>
  <si>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</si>
  <si>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</si>
  <si>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</si>
  <si>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</si>
  <si>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</si>
  <si>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</si>
  <si>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</si>
  <si>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</si>
  <si>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</si>
  <si>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</si>
  <si>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</si>
  <si>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</si>
  <si>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</si>
  <si>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</si>
  <si>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</si>
  <si>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</si>
  <si>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</si>
  <si>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</si>
  <si>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</si>
  <si>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</si>
  <si>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</si>
  <si>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</si>
  <si>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</si>
  <si>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</si>
  <si>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</si>
  <si>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</si>
  <si>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</si>
  <si>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</si>
  <si>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</si>
  <si>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</si>
  <si>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</si>
  <si>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</si>
  <si>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</si>
  <si>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</si>
  <si>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</si>
  <si>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</si>
  <si>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</si>
  <si>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</si>
  <si>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</si>
  <si>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</si>
  <si>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</si>
  <si>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</si>
  <si>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</si>
  <si>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</si>
  <si>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</si>
  <si>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</si>
  <si>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</si>
  <si>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</si>
  <si>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</si>
  <si>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</si>
  <si>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</si>
  <si>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</si>
  <si>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</si>
  <si>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</si>
  <si>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</si>
  <si>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</si>
  <si>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</si>
  <si>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</si>
  <si>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</si>
  <si>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</si>
  <si>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</si>
  <si>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</si>
  <si>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</si>
  <si>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</si>
  <si>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</si>
  <si>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</si>
  <si>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</si>
  <si>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</si>
  <si>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</si>
  <si>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</si>
  <si>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</si>
  <si>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</si>
  <si>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</si>
  <si>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</si>
  <si>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</si>
  <si>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</si>
  <si>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</si>
  <si>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</si>
  <si>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</si>
  <si>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</si>
  <si>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</si>
  <si>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</si>
  <si>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</si>
  <si>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</si>
  <si>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</si>
  <si>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2"/>
  </si>
  <si>
    <t>48000</t>
    <phoneticPr fontId="2"/>
  </si>
  <si>
    <t>全国</t>
    <phoneticPr fontId="21"/>
  </si>
  <si>
    <t>48000</t>
    <phoneticPr fontId="21"/>
  </si>
  <si>
    <t>合計</t>
    <phoneticPr fontId="21"/>
  </si>
  <si>
    <t>48000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</si>
</sst>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S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</cellStyleXfs>
  <cellXfs count="413">
    <xf numFmtId="0" fontId="0" fillId="0" borderId="0" xfId="0">
      <alignment vertical="center"/>
    </xf>
    <xf numFmtId="0" fontId="6" fillId="0" borderId="0" xfId="6" applyFont="1" applyFill="1" applyAlignment="1">
      <alignment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NumberFormat="1" applyFont="1" applyFill="1" applyAlignment="1">
      <alignment vertical="center"/>
    </xf>
    <xf numFmtId="0" fontId="14" fillId="0" borderId="0" xfId="6" applyFont="1" applyFill="1" applyAlignment="1">
      <alignment horizontal="right" vertical="center"/>
    </xf>
    <xf numFmtId="0" fontId="6" fillId="0" borderId="0" xfId="6" quotePrefix="1" applyFont="1" applyFill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6" quotePrefix="1" applyFont="1" applyFill="1" applyAlignment="1">
      <alignment horizontal="left" vertical="center"/>
    </xf>
    <xf numFmtId="38" fontId="9" fillId="0" borderId="0" xfId="1" applyFont="1" applyFill="1" applyAlignment="1"/>
    <xf numFmtId="0" fontId="6" fillId="0" borderId="12" xfId="6" applyFont="1" applyFill="1" applyBorder="1" applyAlignment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14" xfId="6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left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vertical="center"/>
    </xf>
    <xf numFmtId="38" fontId="9" fillId="0" borderId="17" xfId="1" quotePrefix="1" applyFont="1" applyFill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3" xfId="1" quotePrefix="1" applyFont="1" applyFill="1" applyBorder="1" applyAlignment="1">
      <alignment horizontal="left" vertical="center"/>
    </xf>
    <xf numFmtId="38" fontId="11" fillId="0" borderId="19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17" xfId="1" applyFont="1" applyFill="1" applyBorder="1" applyAlignment="1">
      <alignment horizontal="left" vertical="center"/>
    </xf>
    <xf numFmtId="38" fontId="9" fillId="0" borderId="17" xfId="1" applyFont="1" applyFill="1" applyBorder="1" applyAlignment="1">
      <alignment horizontal="distributed" vertical="center"/>
    </xf>
    <xf numFmtId="38" fontId="9" fillId="0" borderId="9" xfId="1" quotePrefix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21" xfId="1" quotePrefix="1" applyFont="1" applyFill="1" applyBorder="1" applyAlignment="1">
      <alignment horizontal="lef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distributed" vertical="center"/>
    </xf>
    <xf numFmtId="38" fontId="9" fillId="0" borderId="6" xfId="1" quotePrefix="1" applyFont="1" applyFill="1" applyBorder="1" applyAlignment="1">
      <alignment horizontal="center" vertical="center"/>
    </xf>
    <xf numFmtId="38" fontId="9" fillId="0" borderId="25" xfId="1" applyFont="1" applyFill="1" applyBorder="1" applyAlignment="1">
      <alignment horizontal="distributed" vertical="center"/>
    </xf>
    <xf numFmtId="38" fontId="9" fillId="0" borderId="26" xfId="1" quotePrefix="1" applyFont="1" applyFill="1" applyBorder="1" applyAlignment="1">
      <alignment horizontal="left" vertical="center"/>
    </xf>
    <xf numFmtId="38" fontId="11" fillId="0" borderId="27" xfId="1" quotePrefix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distributed" vertical="center"/>
    </xf>
    <xf numFmtId="38" fontId="9" fillId="0" borderId="28" xfId="1" quotePrefix="1" applyFont="1" applyFill="1" applyBorder="1" applyAlignment="1">
      <alignment horizontal="left" vertical="center"/>
    </xf>
    <xf numFmtId="38" fontId="9" fillId="0" borderId="6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29" xfId="1" applyFont="1" applyFill="1" applyBorder="1" applyAlignment="1">
      <alignment horizontal="distributed" vertical="center"/>
    </xf>
    <xf numFmtId="38" fontId="9" fillId="0" borderId="30" xfId="1" quotePrefix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vertical="center"/>
    </xf>
    <xf numFmtId="49" fontId="15" fillId="0" borderId="10" xfId="6" applyNumberFormat="1" applyFont="1" applyFill="1" applyBorder="1" applyAlignment="1" applyProtection="1">
      <alignment horizontal="center" vertical="center"/>
      <protection locked="0"/>
    </xf>
    <xf numFmtId="38" fontId="6" fillId="0" borderId="31" xfId="1" applyFont="1" applyFill="1" applyBorder="1" applyAlignment="1">
      <alignment vertical="center"/>
    </xf>
    <xf numFmtId="38" fontId="9" fillId="0" borderId="0" xfId="1" applyFont="1" applyFill="1" applyAlignment="1">
      <alignment vertical="center" wrapText="1"/>
    </xf>
    <xf numFmtId="0" fontId="6" fillId="0" borderId="0" xfId="6" applyFont="1" applyFill="1" applyAlignment="1">
      <alignment vertical="center" wrapText="1"/>
    </xf>
    <xf numFmtId="0" fontId="6" fillId="0" borderId="0" xfId="6" applyNumberFormat="1" applyFont="1" applyFill="1" applyAlignment="1">
      <alignment horizontal="center" vertical="center"/>
    </xf>
    <xf numFmtId="0" fontId="1" fillId="0" borderId="0" xfId="3" applyNumberFormat="1" applyFont="1" applyFill="1">
      <alignment vertical="center"/>
    </xf>
    <xf numFmtId="49" fontId="6" fillId="0" borderId="0" xfId="6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6" applyFont="1" applyFill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6" fillId="0" borderId="32" xfId="6" applyFont="1" applyFill="1" applyBorder="1" applyAlignment="1">
      <alignment horizontal="center" vertical="center"/>
    </xf>
    <xf numFmtId="0" fontId="1" fillId="0" borderId="0" xfId="3" applyFill="1" applyAlignment="1">
      <alignment vertical="center" wrapText="1"/>
    </xf>
    <xf numFmtId="0" fontId="1" fillId="0" borderId="0" xfId="3" applyFill="1">
      <alignment vertical="center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1" fillId="0" borderId="39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0" fontId="6" fillId="3" borderId="0" xfId="6" applyNumberFormat="1" applyFont="1" applyFill="1" applyAlignment="1">
      <alignment vertical="center"/>
    </xf>
    <xf numFmtId="0" fontId="5" fillId="4" borderId="7" xfId="3" applyNumberFormat="1" applyFont="1" applyFill="1" applyBorder="1" applyAlignment="1">
      <alignment vertical="center" wrapText="1"/>
    </xf>
    <xf numFmtId="0" fontId="5" fillId="4" borderId="11" xfId="3" quotePrefix="1" applyNumberFormat="1" applyFont="1" applyFill="1" applyBorder="1" applyAlignment="1">
      <alignment vertical="center"/>
    </xf>
    <xf numFmtId="0" fontId="4" fillId="4" borderId="5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horizontal="center" vertical="center"/>
    </xf>
    <xf numFmtId="0" fontId="4" fillId="4" borderId="34" xfId="3" applyNumberFormat="1" applyFont="1" applyFill="1" applyBorder="1" applyAlignment="1">
      <alignment horizontal="center" vertical="center" wrapText="1"/>
    </xf>
    <xf numFmtId="0" fontId="4" fillId="4" borderId="34" xfId="3" quotePrefix="1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horizontal="center" vertical="center"/>
    </xf>
    <xf numFmtId="0" fontId="5" fillId="4" borderId="8" xfId="9" quotePrefix="1" applyNumberFormat="1" applyFont="1" applyFill="1" applyBorder="1" applyAlignment="1">
      <alignment vertical="center"/>
    </xf>
    <xf numFmtId="0" fontId="5" fillId="4" borderId="40" xfId="9" quotePrefix="1" applyNumberFormat="1" applyFont="1" applyFill="1" applyBorder="1" applyAlignment="1">
      <alignment vertical="center"/>
    </xf>
    <xf numFmtId="0" fontId="5" fillId="4" borderId="5" xfId="9" quotePrefix="1" applyNumberFormat="1" applyFont="1" applyFill="1" applyBorder="1" applyAlignment="1">
      <alignment vertical="center" wrapText="1"/>
    </xf>
    <xf numFmtId="0" fontId="4" fillId="4" borderId="34" xfId="9" quotePrefix="1" applyNumberFormat="1" applyFont="1" applyFill="1" applyBorder="1" applyAlignment="1">
      <alignment horizontal="center" vertical="center" wrapText="1"/>
    </xf>
    <xf numFmtId="0" fontId="4" fillId="4" borderId="34" xfId="9" applyNumberFormat="1" applyFont="1" applyFill="1" applyBorder="1" applyAlignment="1">
      <alignment horizontal="center" vertical="center" wrapText="1"/>
    </xf>
    <xf numFmtId="0" fontId="5" fillId="4" borderId="8" xfId="3" quotePrefix="1" applyNumberFormat="1" applyFont="1" applyFill="1" applyBorder="1" applyAlignment="1">
      <alignment vertical="center"/>
    </xf>
    <xf numFmtId="0" fontId="5" fillId="4" borderId="8" xfId="0" quotePrefix="1" applyNumberFormat="1" applyFont="1" applyFill="1" applyBorder="1" applyAlignment="1">
      <alignment vertical="center"/>
    </xf>
    <xf numFmtId="0" fontId="4" fillId="4" borderId="5" xfId="0" applyNumberFormat="1" applyFont="1" applyFill="1" applyBorder="1" applyAlignment="1">
      <alignment vertical="center"/>
    </xf>
    <xf numFmtId="0" fontId="4" fillId="4" borderId="16" xfId="0" applyNumberFormat="1" applyFont="1" applyFill="1" applyBorder="1" applyAlignment="1">
      <alignment vertical="center"/>
    </xf>
    <xf numFmtId="0" fontId="5" fillId="4" borderId="8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4" borderId="34" xfId="0" quotePrefix="1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vertical="center"/>
    </xf>
    <xf numFmtId="0" fontId="5" fillId="4" borderId="1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/>
    </xf>
    <xf numFmtId="0" fontId="4" fillId="4" borderId="8" xfId="0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/>
    </xf>
    <xf numFmtId="0" fontId="4" fillId="4" borderId="3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 wrapText="1"/>
    </xf>
    <xf numFmtId="0" fontId="4" fillId="4" borderId="5" xfId="0" quotePrefix="1" applyNumberFormat="1" applyFont="1" applyFill="1" applyBorder="1" applyAlignment="1">
      <alignment vertical="center"/>
    </xf>
    <xf numFmtId="0" fontId="5" fillId="4" borderId="5" xfId="0" quotePrefix="1" applyNumberFormat="1" applyFont="1" applyFill="1" applyBorder="1" applyAlignment="1">
      <alignment vertical="center" wrapText="1"/>
    </xf>
    <xf numFmtId="0" fontId="5" fillId="4" borderId="40" xfId="0" quotePrefix="1" applyNumberFormat="1" applyFont="1" applyFill="1" applyBorder="1" applyAlignment="1">
      <alignment vertical="center" wrapText="1"/>
    </xf>
    <xf numFmtId="0" fontId="5" fillId="4" borderId="7" xfId="0" quotePrefix="1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 wrapText="1"/>
    </xf>
    <xf numFmtId="0" fontId="5" fillId="4" borderId="34" xfId="0" quotePrefix="1" applyNumberFormat="1" applyFont="1" applyFill="1" applyBorder="1" applyAlignment="1">
      <alignment vertical="top"/>
    </xf>
    <xf numFmtId="0" fontId="4" fillId="4" borderId="16" xfId="0" quotePrefix="1" applyNumberFormat="1" applyFont="1" applyFill="1" applyBorder="1" applyAlignment="1">
      <alignment vertical="center"/>
    </xf>
    <xf numFmtId="0" fontId="4" fillId="4" borderId="38" xfId="0" applyNumberFormat="1" applyFont="1" applyFill="1" applyBorder="1" applyAlignment="1">
      <alignment vertical="center"/>
    </xf>
    <xf numFmtId="0" fontId="4" fillId="4" borderId="4" xfId="0" applyNumberFormat="1" applyFont="1" applyFill="1" applyBorder="1" applyAlignment="1">
      <alignment vertical="center" wrapText="1"/>
    </xf>
    <xf numFmtId="0" fontId="4" fillId="4" borderId="35" xfId="0" applyNumberFormat="1" applyFont="1" applyFill="1" applyBorder="1" applyAlignment="1">
      <alignment vertical="center" wrapText="1"/>
    </xf>
    <xf numFmtId="0" fontId="4" fillId="4" borderId="41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8" fillId="0" borderId="0" xfId="0" quotePrefix="1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18" fillId="0" borderId="0" xfId="0" applyNumberFormat="1" applyFont="1" applyBorder="1" applyAlignment="1">
      <alignment vertical="center"/>
    </xf>
    <xf numFmtId="0" fontId="4" fillId="0" borderId="0" xfId="3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4" fillId="0" borderId="0" xfId="3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4" fillId="4" borderId="40" xfId="3" applyNumberFormat="1" applyFont="1" applyFill="1" applyBorder="1" applyAlignment="1">
      <alignment horizontal="right" vertical="center"/>
    </xf>
    <xf numFmtId="0" fontId="4" fillId="4" borderId="40" xfId="4" applyNumberFormat="1" applyFont="1" applyFill="1" applyBorder="1" applyAlignment="1">
      <alignment vertical="center"/>
    </xf>
    <xf numFmtId="0" fontId="4" fillId="4" borderId="40" xfId="4" applyNumberFormat="1" applyFont="1" applyFill="1" applyBorder="1" applyAlignment="1">
      <alignment horizontal="right" vertical="center"/>
    </xf>
    <xf numFmtId="0" fontId="4" fillId="4" borderId="36" xfId="4" applyNumberFormat="1" applyFont="1" applyFill="1" applyBorder="1" applyAlignment="1">
      <alignment vertical="center"/>
    </xf>
    <xf numFmtId="0" fontId="4" fillId="0" borderId="0" xfId="4" applyNumberFormat="1" applyFont="1" applyAlignment="1">
      <alignment vertical="center"/>
    </xf>
    <xf numFmtId="0" fontId="5" fillId="4" borderId="8" xfId="4" quotePrefix="1" applyNumberFormat="1" applyFont="1" applyFill="1" applyBorder="1" applyAlignment="1">
      <alignment vertical="center"/>
    </xf>
    <xf numFmtId="0" fontId="4" fillId="4" borderId="5" xfId="4" quotePrefix="1" applyNumberFormat="1" applyFont="1" applyFill="1" applyBorder="1" applyAlignment="1">
      <alignment vertical="center" wrapText="1"/>
    </xf>
    <xf numFmtId="0" fontId="4" fillId="4" borderId="5" xfId="4" quotePrefix="1" applyNumberFormat="1" applyFont="1" applyFill="1" applyBorder="1" applyAlignment="1">
      <alignment horizontal="right" vertical="center" wrapText="1"/>
    </xf>
    <xf numFmtId="0" fontId="4" fillId="4" borderId="5" xfId="4" applyNumberFormat="1" applyFont="1" applyFill="1" applyBorder="1" applyAlignment="1">
      <alignment vertical="center" wrapText="1"/>
    </xf>
    <xf numFmtId="0" fontId="4" fillId="4" borderId="5" xfId="4" applyNumberFormat="1" applyFont="1" applyFill="1" applyBorder="1" applyAlignment="1">
      <alignment horizontal="right" vertical="center" wrapText="1"/>
    </xf>
    <xf numFmtId="0" fontId="4" fillId="4" borderId="16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38" fontId="6" fillId="0" borderId="42" xfId="1" applyFont="1" applyFill="1" applyBorder="1" applyAlignment="1">
      <alignment vertical="center"/>
    </xf>
    <xf numFmtId="38" fontId="6" fillId="0" borderId="42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/>
    <xf numFmtId="0" fontId="6" fillId="0" borderId="44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45" xfId="6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0" fontId="6" fillId="0" borderId="47" xfId="6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0" fontId="6" fillId="0" borderId="53" xfId="6" applyFont="1" applyFill="1" applyBorder="1" applyAlignment="1">
      <alignment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0" fontId="6" fillId="0" borderId="31" xfId="6" applyFont="1" applyFill="1" applyBorder="1" applyAlignment="1">
      <alignment horizontal="center" vertical="center"/>
    </xf>
    <xf numFmtId="0" fontId="6" fillId="0" borderId="56" xfId="6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46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quotePrefix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57" xfId="6" applyFont="1" applyFill="1" applyBorder="1" applyAlignment="1">
      <alignment vertical="center"/>
    </xf>
    <xf numFmtId="38" fontId="6" fillId="0" borderId="10" xfId="1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vertical="center"/>
    </xf>
    <xf numFmtId="0" fontId="6" fillId="0" borderId="59" xfId="6" applyFont="1" applyFill="1" applyBorder="1" applyAlignment="1">
      <alignment vertical="center"/>
    </xf>
    <xf numFmtId="0" fontId="6" fillId="0" borderId="61" xfId="6" applyFont="1" applyFill="1" applyBorder="1" applyAlignment="1">
      <alignment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0" fontId="6" fillId="0" borderId="51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48" xfId="6" applyFont="1" applyFill="1" applyBorder="1" applyAlignment="1">
      <alignment horizontal="left" vertical="center"/>
    </xf>
    <xf numFmtId="0" fontId="6" fillId="0" borderId="62" xfId="6" applyFont="1" applyFill="1" applyBorder="1" applyAlignment="1">
      <alignment horizontal="left" vertical="center"/>
    </xf>
    <xf numFmtId="38" fontId="6" fillId="0" borderId="33" xfId="1" applyFont="1" applyFill="1" applyBorder="1" applyAlignment="1">
      <alignment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0" fontId="6" fillId="0" borderId="66" xfId="6" applyFont="1" applyFill="1" applyBorder="1" applyAlignment="1">
      <alignment horizontal="left" vertical="center"/>
    </xf>
    <xf numFmtId="0" fontId="6" fillId="0" borderId="4" xfId="6" applyFont="1" applyFill="1" applyBorder="1" applyAlignment="1">
      <alignment horizontal="left"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0" fontId="6" fillId="0" borderId="69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horizontal="left" vertical="center"/>
    </xf>
    <xf numFmtId="38" fontId="6" fillId="0" borderId="7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71" xfId="6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0" fontId="6" fillId="0" borderId="73" xfId="6" applyFont="1" applyFill="1" applyBorder="1" applyAlignment="1">
      <alignment horizontal="left" vertical="center"/>
    </xf>
    <xf numFmtId="38" fontId="6" fillId="0" borderId="69" xfId="1" applyFont="1" applyFill="1" applyBorder="1" applyAlignment="1">
      <alignment vertical="center"/>
    </xf>
    <xf numFmtId="0" fontId="6" fillId="0" borderId="74" xfId="6" applyFont="1" applyFill="1" applyBorder="1" applyAlignment="1">
      <alignment horizontal="left" vertical="center"/>
    </xf>
    <xf numFmtId="0" fontId="6" fillId="0" borderId="75" xfId="6" applyFont="1" applyFill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6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38" fontId="6" fillId="0" borderId="52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0" fontId="6" fillId="0" borderId="3" xfId="6" quotePrefix="1" applyFont="1" applyFill="1" applyBorder="1" applyAlignment="1">
      <alignment horizontal="center" vertical="center" textRotation="255"/>
    </xf>
    <xf numFmtId="0" fontId="6" fillId="0" borderId="28" xfId="6" applyFont="1" applyFill="1" applyBorder="1" applyAlignment="1">
      <alignment horizontal="left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10" xfId="6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79" xfId="6" applyFont="1" applyFill="1" applyBorder="1" applyAlignment="1">
      <alignment horizontal="left" vertical="center"/>
    </xf>
    <xf numFmtId="0" fontId="6" fillId="0" borderId="43" xfId="6" applyFont="1" applyFill="1" applyBorder="1" applyAlignment="1">
      <alignment horizontal="left" vertical="center"/>
    </xf>
    <xf numFmtId="0" fontId="6" fillId="0" borderId="53" xfId="6" applyFont="1" applyFill="1" applyBorder="1" applyAlignment="1">
      <alignment horizontal="lef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0" fontId="6" fillId="0" borderId="75" xfId="6" applyFont="1" applyFill="1" applyBorder="1" applyAlignment="1">
      <alignment horizontal="center" vertical="center"/>
    </xf>
    <xf numFmtId="0" fontId="6" fillId="0" borderId="80" xfId="6" applyFont="1" applyFill="1" applyBorder="1" applyAlignment="1">
      <alignment horizontal="center" vertical="center"/>
    </xf>
    <xf numFmtId="0" fontId="6" fillId="0" borderId="81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left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2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0" fontId="6" fillId="0" borderId="9" xfId="6" applyFont="1" applyFill="1" applyBorder="1" applyAlignment="1">
      <alignment horizontal="left" vertical="center"/>
    </xf>
    <xf numFmtId="0" fontId="6" fillId="0" borderId="14" xfId="6" quotePrefix="1" applyFont="1" applyFill="1" applyBorder="1" applyAlignment="1">
      <alignment horizontal="left" vertical="center"/>
    </xf>
    <xf numFmtId="0" fontId="6" fillId="0" borderId="54" xfId="6" applyFont="1" applyFill="1" applyBorder="1" applyAlignment="1">
      <alignment vertical="center"/>
    </xf>
    <xf numFmtId="0" fontId="6" fillId="0" borderId="59" xfId="6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68" xfId="6" applyFont="1" applyFill="1" applyBorder="1" applyAlignment="1">
      <alignment vertical="center"/>
    </xf>
    <xf numFmtId="0" fontId="6" fillId="0" borderId="55" xfId="6" applyFont="1" applyFill="1" applyBorder="1" applyAlignment="1">
      <alignment horizontal="center" vertical="center"/>
    </xf>
    <xf numFmtId="0" fontId="6" fillId="0" borderId="44" xfId="6" quotePrefix="1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vertical="center"/>
    </xf>
    <xf numFmtId="0" fontId="6" fillId="0" borderId="56" xfId="6" applyFont="1" applyFill="1" applyBorder="1" applyAlignment="1">
      <alignment horizontal="center" vertical="center"/>
    </xf>
    <xf numFmtId="0" fontId="6" fillId="0" borderId="70" xfId="6" applyFont="1" applyFill="1" applyBorder="1" applyAlignment="1">
      <alignment horizontal="left" vertical="center"/>
    </xf>
    <xf numFmtId="38" fontId="6" fillId="0" borderId="56" xfId="1" applyFont="1" applyFill="1" applyBorder="1" applyAlignment="1">
      <alignment vertical="center"/>
    </xf>
    <xf numFmtId="0" fontId="6" fillId="0" borderId="44" xfId="6" applyFont="1" applyFill="1" applyBorder="1" applyAlignment="1">
      <alignment horizontal="center" vertical="center"/>
    </xf>
    <xf numFmtId="0" fontId="9" fillId="0" borderId="0" xfId="8" quotePrefix="1" applyFont="1" applyFill="1" applyAlignment="1">
      <alignment vertical="center"/>
    </xf>
    <xf numFmtId="38" fontId="9" fillId="0" borderId="0" xfId="1" quotePrefix="1" applyFont="1" applyFill="1" applyAlignment="1">
      <alignment horizontal="left"/>
    </xf>
    <xf numFmtId="38" fontId="6" fillId="0" borderId="56" xfId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right" vertical="center"/>
    </xf>
    <xf numFmtId="38" fontId="6" fillId="0" borderId="70" xfId="6" applyNumberFormat="1" applyFont="1" applyFill="1" applyBorder="1" applyAlignment="1">
      <alignment horizontal="left" vertical="center"/>
    </xf>
    <xf numFmtId="38" fontId="6" fillId="0" borderId="76" xfId="6" applyNumberFormat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47" xfId="6" applyNumberFormat="1" applyFont="1" applyFill="1" applyBorder="1" applyAlignment="1">
      <alignment vertical="center"/>
    </xf>
    <xf numFmtId="38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0" fontId="6" fillId="2" borderId="0" xfId="6" applyNumberFormat="1" applyFont="1" applyFill="1" applyAlignment="1">
      <alignment vertical="center"/>
    </xf>
    <xf numFmtId="0" fontId="19" fillId="0" borderId="0" xfId="3" applyNumberFormat="1" applyFont="1" applyFill="1">
      <alignment vertical="center"/>
    </xf>
    <xf numFmtId="0" fontId="6" fillId="0" borderId="0" xfId="6" applyNumberFormat="1" applyFont="1" applyFill="1" applyAlignment="1">
      <alignment vertical="center" wrapText="1"/>
    </xf>
    <xf numFmtId="38" fontId="9" fillId="0" borderId="23" xfId="1" quotePrefix="1" applyFont="1" applyFill="1" applyBorder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9" fillId="0" borderId="0" xfId="1" quotePrefix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23" xfId="1" quotePrefix="1" applyFont="1" applyFill="1" applyBorder="1" applyAlignment="1">
      <alignment horizontal="left" vertical="center"/>
    </xf>
    <xf numFmtId="38" fontId="9" fillId="0" borderId="0" xfId="1" quotePrefix="1" applyFont="1" applyFill="1" applyBorder="1" applyAlignment="1">
      <alignment horizontal="left" vertical="center"/>
    </xf>
    <xf numFmtId="38" fontId="9" fillId="0" borderId="66" xfId="1" quotePrefix="1" applyFont="1" applyFill="1" applyBorder="1" applyAlignment="1">
      <alignment horizontal="left" vertical="center"/>
    </xf>
    <xf numFmtId="38" fontId="11" fillId="0" borderId="13" xfId="1" applyFont="1" applyFill="1" applyBorder="1" applyAlignment="1">
      <alignment horizontal="right" vertical="center"/>
    </xf>
    <xf numFmtId="38" fontId="9" fillId="0" borderId="69" xfId="1" quotePrefix="1" applyFont="1" applyFill="1" applyBorder="1" applyAlignment="1">
      <alignment horizontal="left" vertical="center"/>
    </xf>
    <xf numFmtId="38" fontId="11" fillId="0" borderId="45" xfId="1" applyFont="1" applyFill="1" applyBorder="1" applyAlignment="1">
      <alignment horizontal="right" vertical="center"/>
    </xf>
    <xf numFmtId="38" fontId="9" fillId="0" borderId="74" xfId="1" applyFont="1" applyFill="1" applyBorder="1" applyAlignment="1">
      <alignment vertical="center"/>
    </xf>
    <xf numFmtId="38" fontId="11" fillId="0" borderId="80" xfId="1" applyFont="1" applyFill="1" applyBorder="1" applyAlignment="1">
      <alignment horizontal="right" vertical="center"/>
    </xf>
    <xf numFmtId="0" fontId="4" fillId="0" borderId="42" xfId="0" applyNumberFormat="1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4" fillId="0" borderId="42" xfId="0" applyNumberFormat="1" applyFont="1" applyFill="1" applyBorder="1" applyAlignment="1"/>
    <xf numFmtId="179" fontId="4" fillId="0" borderId="42" xfId="0" applyNumberFormat="1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horizontal="right" vertical="center" wrapText="1"/>
    </xf>
    <xf numFmtId="179" fontId="20" fillId="0" borderId="42" xfId="1" applyNumberFormat="1" applyFont="1" applyFill="1" applyBorder="1" applyAlignment="1">
      <alignment horizontal="right" vertical="center"/>
    </xf>
    <xf numFmtId="0" fontId="20" fillId="0" borderId="0" xfId="3" applyNumberFormat="1" applyFont="1" applyFill="1" applyAlignment="1">
      <alignment vertical="center"/>
    </xf>
    <xf numFmtId="0" fontId="20" fillId="0" borderId="42" xfId="0" applyNumberFormat="1" applyFont="1" applyFill="1" applyBorder="1" applyAlignment="1">
      <alignment vertical="center"/>
    </xf>
    <xf numFmtId="49" fontId="20" fillId="0" borderId="42" xfId="0" applyNumberFormat="1" applyFont="1" applyFill="1" applyBorder="1" applyAlignment="1">
      <alignment vertical="center"/>
    </xf>
    <xf numFmtId="0" fontId="20" fillId="0" borderId="42" xfId="0" applyNumberFormat="1" applyFont="1" applyFill="1" applyBorder="1" applyAlignment="1">
      <alignment vertical="center" wrapText="1"/>
    </xf>
    <xf numFmtId="3" fontId="20" fillId="0" borderId="42" xfId="1" applyNumberFormat="1" applyFont="1" applyFill="1" applyBorder="1" applyAlignment="1">
      <alignment vertical="center" wrapText="1"/>
    </xf>
    <xf numFmtId="3" fontId="20" fillId="0" borderId="42" xfId="1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3" fontId="20" fillId="0" borderId="42" xfId="0" applyNumberFormat="1" applyFont="1" applyFill="1" applyBorder="1" applyAlignment="1">
      <alignment vertical="center"/>
    </xf>
    <xf numFmtId="0" fontId="20" fillId="0" borderId="42" xfId="1" applyNumberFormat="1" applyFont="1" applyFill="1" applyBorder="1" applyAlignment="1">
      <alignment horizontal="right" vertical="center"/>
    </xf>
    <xf numFmtId="0" fontId="20" fillId="0" borderId="0" xfId="4" applyNumberFormat="1" applyFont="1" applyFill="1" applyAlignment="1">
      <alignment vertical="center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 wrapText="1"/>
    </xf>
    <xf numFmtId="0" fontId="5" fillId="4" borderId="8" xfId="3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vertical="center" wrapText="1"/>
    </xf>
    <xf numFmtId="0" fontId="5" fillId="4" borderId="11" xfId="3" quotePrefix="1" applyNumberFormat="1" applyFont="1" applyFill="1" applyBorder="1" applyAlignment="1">
      <alignment vertical="center" wrapText="1"/>
    </xf>
    <xf numFmtId="0" fontId="4" fillId="4" borderId="5" xfId="3" applyNumberFormat="1" applyFont="1" applyFill="1" applyBorder="1" applyAlignment="1">
      <alignment vertical="center" wrapText="1"/>
    </xf>
    <xf numFmtId="0" fontId="4" fillId="4" borderId="16" xfId="3" applyNumberFormat="1" applyFont="1" applyFill="1" applyBorder="1" applyAlignment="1">
      <alignment vertical="center" wrapText="1"/>
    </xf>
    <xf numFmtId="0" fontId="4" fillId="4" borderId="7" xfId="3" quotePrefix="1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4" fillId="4" borderId="7" xfId="3" applyNumberFormat="1" applyFont="1" applyFill="1" applyBorder="1" applyAlignment="1">
      <alignment vertical="center" wrapText="1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/>
    </xf>
    <xf numFmtId="0" fontId="4" fillId="4" borderId="7" xfId="3" quotePrefix="1" applyNumberFormat="1" applyFont="1" applyFill="1" applyBorder="1" applyAlignment="1">
      <alignment vertical="top" wrapText="1"/>
    </xf>
    <xf numFmtId="0" fontId="4" fillId="4" borderId="34" xfId="3" applyNumberFormat="1" applyFont="1" applyFill="1" applyBorder="1" applyAlignment="1">
      <alignment wrapText="1"/>
    </xf>
    <xf numFmtId="0" fontId="5" fillId="4" borderId="7" xfId="3" quotePrefix="1" applyNumberFormat="1" applyFont="1" applyFill="1" applyBorder="1" applyAlignment="1">
      <alignment vertical="top" wrapText="1"/>
    </xf>
    <xf numFmtId="0" fontId="5" fillId="4" borderId="34" xfId="3" quotePrefix="1" applyNumberFormat="1" applyFont="1" applyFill="1" applyBorder="1" applyAlignment="1">
      <alignment vertical="top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36" xfId="3" applyNumberFormat="1" applyFont="1" applyFill="1" applyBorder="1" applyAlignment="1">
      <alignment vertical="center"/>
    </xf>
    <xf numFmtId="0" fontId="4" fillId="4" borderId="8" xfId="3" quotePrefix="1" applyNumberFormat="1" applyFont="1" applyFill="1" applyBorder="1" applyAlignment="1">
      <alignment vertical="center" wrapText="1"/>
    </xf>
    <xf numFmtId="0" fontId="4" fillId="4" borderId="40" xfId="3" quotePrefix="1" applyNumberFormat="1" applyFont="1" applyFill="1" applyBorder="1" applyAlignment="1">
      <alignment vertical="center" wrapText="1"/>
    </xf>
    <xf numFmtId="0" fontId="4" fillId="4" borderId="36" xfId="3" quotePrefix="1" applyNumberFormat="1" applyFont="1" applyFill="1" applyBorder="1" applyAlignment="1">
      <alignment vertical="center" wrapText="1"/>
    </xf>
    <xf numFmtId="0" fontId="4" fillId="4" borderId="34" xfId="3" quotePrefix="1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left" vertical="center" wrapText="1"/>
    </xf>
    <xf numFmtId="0" fontId="4" fillId="4" borderId="34" xfId="0" applyNumberFormat="1" applyFont="1" applyFill="1" applyBorder="1" applyAlignment="1">
      <alignment horizontal="left" vertical="center" wrapText="1"/>
    </xf>
    <xf numFmtId="0" fontId="4" fillId="4" borderId="43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8" xfId="0" quotePrefix="1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vertical="center" wrapText="1"/>
    </xf>
    <xf numFmtId="0" fontId="4" fillId="4" borderId="16" xfId="0" applyNumberFormat="1" applyFont="1" applyFill="1" applyBorder="1" applyAlignment="1">
      <alignment vertical="center" wrapText="1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36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0" fontId="4" fillId="4" borderId="36" xfId="0" quotePrefix="1" applyNumberFormat="1" applyFont="1" applyFill="1" applyBorder="1" applyAlignment="1">
      <alignment vertical="center"/>
    </xf>
    <xf numFmtId="0" fontId="4" fillId="4" borderId="34" xfId="4" applyNumberFormat="1" applyFont="1" applyFill="1" applyBorder="1" applyAlignment="1">
      <alignment vertical="center"/>
    </xf>
    <xf numFmtId="0" fontId="4" fillId="4" borderId="7" xfId="4" quotePrefix="1" applyNumberFormat="1" applyFont="1" applyFill="1" applyBorder="1" applyAlignment="1">
      <alignment vertical="center" wrapText="1"/>
    </xf>
    <xf numFmtId="0" fontId="4" fillId="4" borderId="34" xfId="4" quotePrefix="1" applyNumberFormat="1" applyFont="1" applyFill="1" applyBorder="1" applyAlignment="1">
      <alignment vertical="center" wrapText="1"/>
    </xf>
    <xf numFmtId="0" fontId="4" fillId="4" borderId="7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4" borderId="34" xfId="0" applyNumberFormat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 wrapText="1"/>
    </xf>
    <xf numFmtId="0" fontId="6" fillId="0" borderId="17" xfId="6" applyFont="1" applyFill="1" applyBorder="1" applyAlignment="1">
      <alignment horizontal="center" vertical="center"/>
    </xf>
    <xf numFmtId="0" fontId="6" fillId="0" borderId="9" xfId="6" applyFont="1" applyFill="1" applyBorder="1"/>
    <xf numFmtId="0" fontId="6" fillId="0" borderId="3" xfId="6" applyFont="1" applyFill="1" applyBorder="1"/>
    <xf numFmtId="0" fontId="6" fillId="0" borderId="28" xfId="6" applyFont="1" applyFill="1" applyBorder="1"/>
    <xf numFmtId="0" fontId="6" fillId="0" borderId="37" xfId="6" applyFont="1" applyFill="1" applyBorder="1" applyAlignment="1">
      <alignment horizontal="center" vertical="center"/>
    </xf>
    <xf numFmtId="0" fontId="6" fillId="0" borderId="33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12" xfId="6" applyFont="1" applyFill="1" applyBorder="1"/>
    <xf numFmtId="0" fontId="6" fillId="0" borderId="13" xfId="6" applyFont="1" applyFill="1" applyBorder="1"/>
    <xf numFmtId="0" fontId="6" fillId="0" borderId="37" xfId="6" applyFont="1" applyFill="1" applyBorder="1" applyAlignment="1">
      <alignment horizontal="center" vertical="center" wrapText="1"/>
    </xf>
    <xf numFmtId="0" fontId="6" fillId="0" borderId="33" xfId="6" applyFont="1" applyFill="1" applyBorder="1" applyAlignment="1">
      <alignment horizontal="center" vertical="center" wrapText="1"/>
    </xf>
    <xf numFmtId="0" fontId="6" fillId="0" borderId="37" xfId="6" applyFont="1" applyFill="1" applyBorder="1" applyAlignment="1">
      <alignment horizontal="center" vertical="center" textRotation="255"/>
    </xf>
    <xf numFmtId="0" fontId="6" fillId="0" borderId="52" xfId="6" quotePrefix="1" applyFont="1" applyFill="1" applyBorder="1" applyAlignment="1">
      <alignment horizontal="center" vertical="center" textRotation="255"/>
    </xf>
    <xf numFmtId="0" fontId="6" fillId="0" borderId="52" xfId="6" applyFont="1" applyFill="1" applyBorder="1" applyAlignment="1">
      <alignment horizontal="center" vertical="center" textRotation="255"/>
    </xf>
    <xf numFmtId="0" fontId="6" fillId="0" borderId="23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left" vertical="center"/>
    </xf>
    <xf numFmtId="0" fontId="6" fillId="0" borderId="28" xfId="6" applyFont="1" applyFill="1" applyBorder="1" applyAlignment="1">
      <alignment horizontal="left" vertical="center"/>
    </xf>
    <xf numFmtId="0" fontId="6" fillId="0" borderId="19" xfId="6" applyFont="1" applyFill="1" applyBorder="1" applyAlignment="1">
      <alignment horizontal="left" vertical="center"/>
    </xf>
    <xf numFmtId="0" fontId="6" fillId="0" borderId="51" xfId="6" quotePrefix="1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 textRotation="255"/>
    </xf>
    <xf numFmtId="0" fontId="6" fillId="0" borderId="44" xfId="6" applyFont="1" applyFill="1" applyBorder="1" applyAlignment="1">
      <alignment horizontal="center" vertical="center" textRotation="255"/>
    </xf>
    <xf numFmtId="0" fontId="6" fillId="0" borderId="60" xfId="6" applyFont="1" applyFill="1" applyBorder="1" applyAlignment="1">
      <alignment horizontal="center" vertical="center" textRotation="255"/>
    </xf>
    <xf numFmtId="0" fontId="6" fillId="0" borderId="51" xfId="6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 textRotation="255"/>
    </xf>
    <xf numFmtId="0" fontId="6" fillId="0" borderId="15" xfId="6" applyFont="1" applyFill="1" applyBorder="1" applyAlignment="1">
      <alignment horizontal="center" vertical="center" textRotation="255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58" xfId="6" applyFont="1" applyFill="1" applyBorder="1" applyAlignment="1">
      <alignment horizontal="center" vertical="center" textRotation="255"/>
    </xf>
    <xf numFmtId="0" fontId="6" fillId="0" borderId="41" xfId="6" quotePrefix="1" applyFont="1" applyFill="1" applyBorder="1" applyAlignment="1">
      <alignment horizontal="center" vertical="center" textRotation="255"/>
    </xf>
    <xf numFmtId="0" fontId="6" fillId="0" borderId="38" xfId="6" quotePrefix="1" applyFont="1" applyFill="1" applyBorder="1" applyAlignment="1">
      <alignment horizontal="center" vertical="center" textRotation="255"/>
    </xf>
    <xf numFmtId="0" fontId="6" fillId="0" borderId="7" xfId="6" applyFont="1" applyFill="1" applyBorder="1" applyAlignment="1">
      <alignment horizontal="center" vertical="center" textRotation="255"/>
    </xf>
    <xf numFmtId="0" fontId="6" fillId="0" borderId="34" xfId="6" applyFont="1" applyFill="1" applyBorder="1" applyAlignment="1">
      <alignment horizontal="center" vertical="center" textRotation="255"/>
    </xf>
    <xf numFmtId="0" fontId="6" fillId="0" borderId="38" xfId="6" applyFont="1" applyFill="1" applyBorder="1" applyAlignment="1">
      <alignment horizontal="center" vertical="center" textRotation="255"/>
    </xf>
    <xf numFmtId="38" fontId="10" fillId="0" borderId="0" xfId="1" quotePrefix="1" applyFont="1" applyFill="1" applyAlignment="1">
      <alignment horizontal="center" vertical="center"/>
    </xf>
    <xf numFmtId="38" fontId="10" fillId="0" borderId="0" xfId="1" quotePrefix="1" applyFont="1" applyFill="1" applyAlignment="1">
      <alignment horizontal="center" vertical="center" wrapText="1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1" fillId="0" borderId="28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 2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3883" name="Line 1">
          <a:extLst>
            <a:ext uri="{FF2B5EF4-FFF2-40B4-BE49-F238E27FC236}">
              <a16:creationId xmlns:a16="http://schemas.microsoft.com/office/drawing/2014/main" id="{00000000-0008-0000-0800-00005B84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3884" name="Line 2">
          <a:extLst>
            <a:ext uri="{FF2B5EF4-FFF2-40B4-BE49-F238E27FC236}">
              <a16:creationId xmlns:a16="http://schemas.microsoft.com/office/drawing/2014/main" id="{00000000-0008-0000-0800-00005C84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3885" name="Line 3">
          <a:extLst>
            <a:ext uri="{FF2B5EF4-FFF2-40B4-BE49-F238E27FC236}">
              <a16:creationId xmlns:a16="http://schemas.microsoft.com/office/drawing/2014/main" id="{00000000-0008-0000-0800-00005D84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3886" name="Line 4">
          <a:extLst>
            <a:ext uri="{FF2B5EF4-FFF2-40B4-BE49-F238E27FC236}">
              <a16:creationId xmlns:a16="http://schemas.microsoft.com/office/drawing/2014/main" id="{00000000-0008-0000-0800-00005E84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3887" name="Line 5">
          <a:extLst>
            <a:ext uri="{FF2B5EF4-FFF2-40B4-BE49-F238E27FC236}">
              <a16:creationId xmlns:a16="http://schemas.microsoft.com/office/drawing/2014/main" id="{00000000-0008-0000-0800-00005F84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3888" name="Line 6">
          <a:extLst>
            <a:ext uri="{FF2B5EF4-FFF2-40B4-BE49-F238E27FC236}">
              <a16:creationId xmlns:a16="http://schemas.microsoft.com/office/drawing/2014/main" id="{00000000-0008-0000-0800-00006084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3889" name="Line 7">
          <a:extLst>
            <a:ext uri="{FF2B5EF4-FFF2-40B4-BE49-F238E27FC236}">
              <a16:creationId xmlns:a16="http://schemas.microsoft.com/office/drawing/2014/main" id="{00000000-0008-0000-0800-00006184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3890" name="Line 8">
          <a:extLst>
            <a:ext uri="{FF2B5EF4-FFF2-40B4-BE49-F238E27FC236}">
              <a16:creationId xmlns:a16="http://schemas.microsoft.com/office/drawing/2014/main" id="{00000000-0008-0000-0800-00006284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3891" name="Line 9">
          <a:extLst>
            <a:ext uri="{FF2B5EF4-FFF2-40B4-BE49-F238E27FC236}">
              <a16:creationId xmlns:a16="http://schemas.microsoft.com/office/drawing/2014/main" id="{00000000-0008-0000-0800-00006384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3892" name="Line 10">
          <a:extLst>
            <a:ext uri="{FF2B5EF4-FFF2-40B4-BE49-F238E27FC236}">
              <a16:creationId xmlns:a16="http://schemas.microsoft.com/office/drawing/2014/main" id="{00000000-0008-0000-0800-00006484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3893" name="Line 11">
          <a:extLst>
            <a:ext uri="{FF2B5EF4-FFF2-40B4-BE49-F238E27FC236}">
              <a16:creationId xmlns:a16="http://schemas.microsoft.com/office/drawing/2014/main" id="{00000000-0008-0000-0800-00006584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3894" name="Line 12">
          <a:extLst>
            <a:ext uri="{FF2B5EF4-FFF2-40B4-BE49-F238E27FC236}">
              <a16:creationId xmlns:a16="http://schemas.microsoft.com/office/drawing/2014/main" id="{00000000-0008-0000-0800-00006684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3895" name="Line 13">
          <a:extLst>
            <a:ext uri="{FF2B5EF4-FFF2-40B4-BE49-F238E27FC236}">
              <a16:creationId xmlns:a16="http://schemas.microsoft.com/office/drawing/2014/main" id="{00000000-0008-0000-0800-00006784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3896" name="Line 14">
          <a:extLst>
            <a:ext uri="{FF2B5EF4-FFF2-40B4-BE49-F238E27FC236}">
              <a16:creationId xmlns:a16="http://schemas.microsoft.com/office/drawing/2014/main" id="{00000000-0008-0000-0800-00006884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3897" name="Line 15">
          <a:extLst>
            <a:ext uri="{FF2B5EF4-FFF2-40B4-BE49-F238E27FC236}">
              <a16:creationId xmlns:a16="http://schemas.microsoft.com/office/drawing/2014/main" id="{00000000-0008-0000-0800-00006984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3898" name="Line 16">
          <a:extLst>
            <a:ext uri="{FF2B5EF4-FFF2-40B4-BE49-F238E27FC236}">
              <a16:creationId xmlns:a16="http://schemas.microsoft.com/office/drawing/2014/main" id="{00000000-0008-0000-0800-00006A84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3899" name="Line 17">
          <a:extLst>
            <a:ext uri="{FF2B5EF4-FFF2-40B4-BE49-F238E27FC236}">
              <a16:creationId xmlns:a16="http://schemas.microsoft.com/office/drawing/2014/main" id="{00000000-0008-0000-0800-00006B84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3900" name="Line 18">
          <a:extLst>
            <a:ext uri="{FF2B5EF4-FFF2-40B4-BE49-F238E27FC236}">
              <a16:creationId xmlns:a16="http://schemas.microsoft.com/office/drawing/2014/main" id="{00000000-0008-0000-0800-00006C84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3901" name="Line 19">
          <a:extLst>
            <a:ext uri="{FF2B5EF4-FFF2-40B4-BE49-F238E27FC236}">
              <a16:creationId xmlns:a16="http://schemas.microsoft.com/office/drawing/2014/main" id="{00000000-0008-0000-0800-00006D84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3902" name="Line 20">
          <a:extLst>
            <a:ext uri="{FF2B5EF4-FFF2-40B4-BE49-F238E27FC236}">
              <a16:creationId xmlns:a16="http://schemas.microsoft.com/office/drawing/2014/main" id="{00000000-0008-0000-0800-00006E84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3903" name="Line 21">
          <a:extLst>
            <a:ext uri="{FF2B5EF4-FFF2-40B4-BE49-F238E27FC236}">
              <a16:creationId xmlns:a16="http://schemas.microsoft.com/office/drawing/2014/main" id="{00000000-0008-0000-0800-00006F84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3904" name="Line 22">
          <a:extLst>
            <a:ext uri="{FF2B5EF4-FFF2-40B4-BE49-F238E27FC236}">
              <a16:creationId xmlns:a16="http://schemas.microsoft.com/office/drawing/2014/main" id="{00000000-0008-0000-0800-00007084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3905" name="Line 23">
          <a:extLst>
            <a:ext uri="{FF2B5EF4-FFF2-40B4-BE49-F238E27FC236}">
              <a16:creationId xmlns:a16="http://schemas.microsoft.com/office/drawing/2014/main" id="{00000000-0008-0000-0800-00007184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3906" name="Line 24">
          <a:extLst>
            <a:ext uri="{FF2B5EF4-FFF2-40B4-BE49-F238E27FC236}">
              <a16:creationId xmlns:a16="http://schemas.microsoft.com/office/drawing/2014/main" id="{00000000-0008-0000-0800-00007284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3907" name="Line 25">
          <a:extLst>
            <a:ext uri="{FF2B5EF4-FFF2-40B4-BE49-F238E27FC236}">
              <a16:creationId xmlns:a16="http://schemas.microsoft.com/office/drawing/2014/main" id="{00000000-0008-0000-0800-00007384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3908" name="Line 26">
          <a:extLst>
            <a:ext uri="{FF2B5EF4-FFF2-40B4-BE49-F238E27FC236}">
              <a16:creationId xmlns:a16="http://schemas.microsoft.com/office/drawing/2014/main" id="{00000000-0008-0000-0800-00007484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3909" name="Line 27">
          <a:extLst>
            <a:ext uri="{FF2B5EF4-FFF2-40B4-BE49-F238E27FC236}">
              <a16:creationId xmlns:a16="http://schemas.microsoft.com/office/drawing/2014/main" id="{00000000-0008-0000-0800-00007584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3910" name="Line 28">
          <a:extLst>
            <a:ext uri="{FF2B5EF4-FFF2-40B4-BE49-F238E27FC236}">
              <a16:creationId xmlns:a16="http://schemas.microsoft.com/office/drawing/2014/main" id="{00000000-0008-0000-0800-00007684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3911" name="Line 29">
          <a:extLst>
            <a:ext uri="{FF2B5EF4-FFF2-40B4-BE49-F238E27FC236}">
              <a16:creationId xmlns:a16="http://schemas.microsoft.com/office/drawing/2014/main" id="{00000000-0008-0000-0800-00007784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3912" name="Line 30">
          <a:extLst>
            <a:ext uri="{FF2B5EF4-FFF2-40B4-BE49-F238E27FC236}">
              <a16:creationId xmlns:a16="http://schemas.microsoft.com/office/drawing/2014/main" id="{00000000-0008-0000-0800-00007884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3913" name="Line 31">
          <a:extLst>
            <a:ext uri="{FF2B5EF4-FFF2-40B4-BE49-F238E27FC236}">
              <a16:creationId xmlns:a16="http://schemas.microsoft.com/office/drawing/2014/main" id="{00000000-0008-0000-0800-00007984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3914" name="Line 32">
          <a:extLst>
            <a:ext uri="{FF2B5EF4-FFF2-40B4-BE49-F238E27FC236}">
              <a16:creationId xmlns:a16="http://schemas.microsoft.com/office/drawing/2014/main" id="{00000000-0008-0000-0800-00007A84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3915" name="Line 33">
          <a:extLst>
            <a:ext uri="{FF2B5EF4-FFF2-40B4-BE49-F238E27FC236}">
              <a16:creationId xmlns:a16="http://schemas.microsoft.com/office/drawing/2014/main" id="{00000000-0008-0000-0800-00007B84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16" name="Line 34">
          <a:extLst>
            <a:ext uri="{FF2B5EF4-FFF2-40B4-BE49-F238E27FC236}">
              <a16:creationId xmlns:a16="http://schemas.microsoft.com/office/drawing/2014/main" id="{00000000-0008-0000-0800-00007C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3917" name="Line 35">
          <a:extLst>
            <a:ext uri="{FF2B5EF4-FFF2-40B4-BE49-F238E27FC236}">
              <a16:creationId xmlns:a16="http://schemas.microsoft.com/office/drawing/2014/main" id="{00000000-0008-0000-0800-00007D84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3918" name="Line 36">
          <a:extLst>
            <a:ext uri="{FF2B5EF4-FFF2-40B4-BE49-F238E27FC236}">
              <a16:creationId xmlns:a16="http://schemas.microsoft.com/office/drawing/2014/main" id="{00000000-0008-0000-0800-00007E84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3919" name="Line 37">
          <a:extLst>
            <a:ext uri="{FF2B5EF4-FFF2-40B4-BE49-F238E27FC236}">
              <a16:creationId xmlns:a16="http://schemas.microsoft.com/office/drawing/2014/main" id="{00000000-0008-0000-0800-00007F84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3920" name="Line 38">
          <a:extLst>
            <a:ext uri="{FF2B5EF4-FFF2-40B4-BE49-F238E27FC236}">
              <a16:creationId xmlns:a16="http://schemas.microsoft.com/office/drawing/2014/main" id="{00000000-0008-0000-0800-00008084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3921" name="Line 39">
          <a:extLst>
            <a:ext uri="{FF2B5EF4-FFF2-40B4-BE49-F238E27FC236}">
              <a16:creationId xmlns:a16="http://schemas.microsoft.com/office/drawing/2014/main" id="{00000000-0008-0000-0800-00008184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3922" name="Line 40">
          <a:extLst>
            <a:ext uri="{FF2B5EF4-FFF2-40B4-BE49-F238E27FC236}">
              <a16:creationId xmlns:a16="http://schemas.microsoft.com/office/drawing/2014/main" id="{00000000-0008-0000-0800-00008284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3923" name="Line 41">
          <a:extLst>
            <a:ext uri="{FF2B5EF4-FFF2-40B4-BE49-F238E27FC236}">
              <a16:creationId xmlns:a16="http://schemas.microsoft.com/office/drawing/2014/main" id="{00000000-0008-0000-0800-00008384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3924" name="Line 42">
          <a:extLst>
            <a:ext uri="{FF2B5EF4-FFF2-40B4-BE49-F238E27FC236}">
              <a16:creationId xmlns:a16="http://schemas.microsoft.com/office/drawing/2014/main" id="{00000000-0008-0000-0800-00008484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3925" name="Line 43">
          <a:extLst>
            <a:ext uri="{FF2B5EF4-FFF2-40B4-BE49-F238E27FC236}">
              <a16:creationId xmlns:a16="http://schemas.microsoft.com/office/drawing/2014/main" id="{00000000-0008-0000-0800-00008584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3926" name="Line 44">
          <a:extLst>
            <a:ext uri="{FF2B5EF4-FFF2-40B4-BE49-F238E27FC236}">
              <a16:creationId xmlns:a16="http://schemas.microsoft.com/office/drawing/2014/main" id="{00000000-0008-0000-0800-00008684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3927" name="Line 45">
          <a:extLst>
            <a:ext uri="{FF2B5EF4-FFF2-40B4-BE49-F238E27FC236}">
              <a16:creationId xmlns:a16="http://schemas.microsoft.com/office/drawing/2014/main" id="{00000000-0008-0000-0800-00008784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3928" name="Line 46">
          <a:extLst>
            <a:ext uri="{FF2B5EF4-FFF2-40B4-BE49-F238E27FC236}">
              <a16:creationId xmlns:a16="http://schemas.microsoft.com/office/drawing/2014/main" id="{00000000-0008-0000-0800-00008884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3929" name="Line 47">
          <a:extLst>
            <a:ext uri="{FF2B5EF4-FFF2-40B4-BE49-F238E27FC236}">
              <a16:creationId xmlns:a16="http://schemas.microsoft.com/office/drawing/2014/main" id="{00000000-0008-0000-0800-00008984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3930" name="Line 48">
          <a:extLst>
            <a:ext uri="{FF2B5EF4-FFF2-40B4-BE49-F238E27FC236}">
              <a16:creationId xmlns:a16="http://schemas.microsoft.com/office/drawing/2014/main" id="{00000000-0008-0000-0800-00008A84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3931" name="Line 49">
          <a:extLst>
            <a:ext uri="{FF2B5EF4-FFF2-40B4-BE49-F238E27FC236}">
              <a16:creationId xmlns:a16="http://schemas.microsoft.com/office/drawing/2014/main" id="{00000000-0008-0000-0800-00008B84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3932" name="Line 50">
          <a:extLst>
            <a:ext uri="{FF2B5EF4-FFF2-40B4-BE49-F238E27FC236}">
              <a16:creationId xmlns:a16="http://schemas.microsoft.com/office/drawing/2014/main" id="{00000000-0008-0000-0800-00008C84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3933" name="Line 51">
          <a:extLst>
            <a:ext uri="{FF2B5EF4-FFF2-40B4-BE49-F238E27FC236}">
              <a16:creationId xmlns:a16="http://schemas.microsoft.com/office/drawing/2014/main" id="{00000000-0008-0000-0800-00008D84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3934" name="Line 52">
          <a:extLst>
            <a:ext uri="{FF2B5EF4-FFF2-40B4-BE49-F238E27FC236}">
              <a16:creationId xmlns:a16="http://schemas.microsoft.com/office/drawing/2014/main" id="{00000000-0008-0000-0800-00008E84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3935" name="Line 53">
          <a:extLst>
            <a:ext uri="{FF2B5EF4-FFF2-40B4-BE49-F238E27FC236}">
              <a16:creationId xmlns:a16="http://schemas.microsoft.com/office/drawing/2014/main" id="{00000000-0008-0000-0800-00008F84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3936" name="Line 54">
          <a:extLst>
            <a:ext uri="{FF2B5EF4-FFF2-40B4-BE49-F238E27FC236}">
              <a16:creationId xmlns:a16="http://schemas.microsoft.com/office/drawing/2014/main" id="{00000000-0008-0000-0800-00009084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3937" name="Line 55">
          <a:extLst>
            <a:ext uri="{FF2B5EF4-FFF2-40B4-BE49-F238E27FC236}">
              <a16:creationId xmlns:a16="http://schemas.microsoft.com/office/drawing/2014/main" id="{00000000-0008-0000-0800-00009184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3938" name="Line 56">
          <a:extLst>
            <a:ext uri="{FF2B5EF4-FFF2-40B4-BE49-F238E27FC236}">
              <a16:creationId xmlns:a16="http://schemas.microsoft.com/office/drawing/2014/main" id="{00000000-0008-0000-0800-00009284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3939" name="Line 57">
          <a:extLst>
            <a:ext uri="{FF2B5EF4-FFF2-40B4-BE49-F238E27FC236}">
              <a16:creationId xmlns:a16="http://schemas.microsoft.com/office/drawing/2014/main" id="{00000000-0008-0000-0800-00009384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3940" name="Line 58">
          <a:extLst>
            <a:ext uri="{FF2B5EF4-FFF2-40B4-BE49-F238E27FC236}">
              <a16:creationId xmlns:a16="http://schemas.microsoft.com/office/drawing/2014/main" id="{00000000-0008-0000-0800-00009484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3941" name="Line 59">
          <a:extLst>
            <a:ext uri="{FF2B5EF4-FFF2-40B4-BE49-F238E27FC236}">
              <a16:creationId xmlns:a16="http://schemas.microsoft.com/office/drawing/2014/main" id="{00000000-0008-0000-0800-00009584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3942" name="Line 60">
          <a:extLst>
            <a:ext uri="{FF2B5EF4-FFF2-40B4-BE49-F238E27FC236}">
              <a16:creationId xmlns:a16="http://schemas.microsoft.com/office/drawing/2014/main" id="{00000000-0008-0000-0800-00009684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3943" name="Line 61">
          <a:extLst>
            <a:ext uri="{FF2B5EF4-FFF2-40B4-BE49-F238E27FC236}">
              <a16:creationId xmlns:a16="http://schemas.microsoft.com/office/drawing/2014/main" id="{00000000-0008-0000-0800-00009784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3944" name="Line 62">
          <a:extLst>
            <a:ext uri="{FF2B5EF4-FFF2-40B4-BE49-F238E27FC236}">
              <a16:creationId xmlns:a16="http://schemas.microsoft.com/office/drawing/2014/main" id="{00000000-0008-0000-0800-00009884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3945" name="Line 63">
          <a:extLst>
            <a:ext uri="{FF2B5EF4-FFF2-40B4-BE49-F238E27FC236}">
              <a16:creationId xmlns:a16="http://schemas.microsoft.com/office/drawing/2014/main" id="{00000000-0008-0000-0800-00009984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3946" name="Line 64">
          <a:extLst>
            <a:ext uri="{FF2B5EF4-FFF2-40B4-BE49-F238E27FC236}">
              <a16:creationId xmlns:a16="http://schemas.microsoft.com/office/drawing/2014/main" id="{00000000-0008-0000-0800-00009A84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3947" name="Line 65">
          <a:extLst>
            <a:ext uri="{FF2B5EF4-FFF2-40B4-BE49-F238E27FC236}">
              <a16:creationId xmlns:a16="http://schemas.microsoft.com/office/drawing/2014/main" id="{00000000-0008-0000-0800-00009B84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3948" name="Line 66">
          <a:extLst>
            <a:ext uri="{FF2B5EF4-FFF2-40B4-BE49-F238E27FC236}">
              <a16:creationId xmlns:a16="http://schemas.microsoft.com/office/drawing/2014/main" id="{00000000-0008-0000-0800-00009C84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3949" name="Line 67">
          <a:extLst>
            <a:ext uri="{FF2B5EF4-FFF2-40B4-BE49-F238E27FC236}">
              <a16:creationId xmlns:a16="http://schemas.microsoft.com/office/drawing/2014/main" id="{00000000-0008-0000-0800-00009D84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3950" name="Line 68">
          <a:extLst>
            <a:ext uri="{FF2B5EF4-FFF2-40B4-BE49-F238E27FC236}">
              <a16:creationId xmlns:a16="http://schemas.microsoft.com/office/drawing/2014/main" id="{00000000-0008-0000-0800-00009E84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3951" name="Line 69">
          <a:extLst>
            <a:ext uri="{FF2B5EF4-FFF2-40B4-BE49-F238E27FC236}">
              <a16:creationId xmlns:a16="http://schemas.microsoft.com/office/drawing/2014/main" id="{00000000-0008-0000-0800-00009F84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52" name="Line 70">
          <a:extLst>
            <a:ext uri="{FF2B5EF4-FFF2-40B4-BE49-F238E27FC236}">
              <a16:creationId xmlns:a16="http://schemas.microsoft.com/office/drawing/2014/main" id="{00000000-0008-0000-0800-0000A0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3953" name="Rectangle 71">
          <a:extLst>
            <a:ext uri="{FF2B5EF4-FFF2-40B4-BE49-F238E27FC236}">
              <a16:creationId xmlns:a16="http://schemas.microsoft.com/office/drawing/2014/main" id="{00000000-0008-0000-0800-0000A184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3954" name="Line 72">
          <a:extLst>
            <a:ext uri="{FF2B5EF4-FFF2-40B4-BE49-F238E27FC236}">
              <a16:creationId xmlns:a16="http://schemas.microsoft.com/office/drawing/2014/main" id="{00000000-0008-0000-0800-0000A284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3955" name="Line 73">
          <a:extLst>
            <a:ext uri="{FF2B5EF4-FFF2-40B4-BE49-F238E27FC236}">
              <a16:creationId xmlns:a16="http://schemas.microsoft.com/office/drawing/2014/main" id="{00000000-0008-0000-0800-0000A384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3956" name="Line 74">
          <a:extLst>
            <a:ext uri="{FF2B5EF4-FFF2-40B4-BE49-F238E27FC236}">
              <a16:creationId xmlns:a16="http://schemas.microsoft.com/office/drawing/2014/main" id="{00000000-0008-0000-0800-0000A484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3957" name="Line 75">
          <a:extLst>
            <a:ext uri="{FF2B5EF4-FFF2-40B4-BE49-F238E27FC236}">
              <a16:creationId xmlns:a16="http://schemas.microsoft.com/office/drawing/2014/main" id="{00000000-0008-0000-0800-0000A584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3958" name="Line 76">
          <a:extLst>
            <a:ext uri="{FF2B5EF4-FFF2-40B4-BE49-F238E27FC236}">
              <a16:creationId xmlns:a16="http://schemas.microsoft.com/office/drawing/2014/main" id="{00000000-0008-0000-0800-0000A684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3959" name="Line 77">
          <a:extLst>
            <a:ext uri="{FF2B5EF4-FFF2-40B4-BE49-F238E27FC236}">
              <a16:creationId xmlns:a16="http://schemas.microsoft.com/office/drawing/2014/main" id="{00000000-0008-0000-0800-0000A784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3960" name="Line 78">
          <a:extLst>
            <a:ext uri="{FF2B5EF4-FFF2-40B4-BE49-F238E27FC236}">
              <a16:creationId xmlns:a16="http://schemas.microsoft.com/office/drawing/2014/main" id="{00000000-0008-0000-0800-0000A884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3961" name="Line 79">
          <a:extLst>
            <a:ext uri="{FF2B5EF4-FFF2-40B4-BE49-F238E27FC236}">
              <a16:creationId xmlns:a16="http://schemas.microsoft.com/office/drawing/2014/main" id="{00000000-0008-0000-0800-0000A984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3962" name="Line 80">
          <a:extLst>
            <a:ext uri="{FF2B5EF4-FFF2-40B4-BE49-F238E27FC236}">
              <a16:creationId xmlns:a16="http://schemas.microsoft.com/office/drawing/2014/main" id="{00000000-0008-0000-0800-0000AA84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3963" name="Line 81">
          <a:extLst>
            <a:ext uri="{FF2B5EF4-FFF2-40B4-BE49-F238E27FC236}">
              <a16:creationId xmlns:a16="http://schemas.microsoft.com/office/drawing/2014/main" id="{00000000-0008-0000-0800-0000AB84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3964" name="Line 82">
          <a:extLst>
            <a:ext uri="{FF2B5EF4-FFF2-40B4-BE49-F238E27FC236}">
              <a16:creationId xmlns:a16="http://schemas.microsoft.com/office/drawing/2014/main" id="{00000000-0008-0000-0800-0000AC84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3965" name="Line 83">
          <a:extLst>
            <a:ext uri="{FF2B5EF4-FFF2-40B4-BE49-F238E27FC236}">
              <a16:creationId xmlns:a16="http://schemas.microsoft.com/office/drawing/2014/main" id="{00000000-0008-0000-0800-0000AD84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3966" name="Line 84">
          <a:extLst>
            <a:ext uri="{FF2B5EF4-FFF2-40B4-BE49-F238E27FC236}">
              <a16:creationId xmlns:a16="http://schemas.microsoft.com/office/drawing/2014/main" id="{00000000-0008-0000-0800-0000AE84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3967" name="Line 85">
          <a:extLst>
            <a:ext uri="{FF2B5EF4-FFF2-40B4-BE49-F238E27FC236}">
              <a16:creationId xmlns:a16="http://schemas.microsoft.com/office/drawing/2014/main" id="{00000000-0008-0000-0800-0000AF84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3968" name="Line 86">
          <a:extLst>
            <a:ext uri="{FF2B5EF4-FFF2-40B4-BE49-F238E27FC236}">
              <a16:creationId xmlns:a16="http://schemas.microsoft.com/office/drawing/2014/main" id="{00000000-0008-0000-0800-0000B084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3969" name="Line 87">
          <a:extLst>
            <a:ext uri="{FF2B5EF4-FFF2-40B4-BE49-F238E27FC236}">
              <a16:creationId xmlns:a16="http://schemas.microsoft.com/office/drawing/2014/main" id="{00000000-0008-0000-0800-0000B184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70" name="Line 88">
          <a:extLst>
            <a:ext uri="{FF2B5EF4-FFF2-40B4-BE49-F238E27FC236}">
              <a16:creationId xmlns:a16="http://schemas.microsoft.com/office/drawing/2014/main" id="{00000000-0008-0000-0800-0000B2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1" name="Line 89">
          <a:extLst>
            <a:ext uri="{FF2B5EF4-FFF2-40B4-BE49-F238E27FC236}">
              <a16:creationId xmlns:a16="http://schemas.microsoft.com/office/drawing/2014/main" id="{00000000-0008-0000-0800-0000B3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2" name="Line 90">
          <a:extLst>
            <a:ext uri="{FF2B5EF4-FFF2-40B4-BE49-F238E27FC236}">
              <a16:creationId xmlns:a16="http://schemas.microsoft.com/office/drawing/2014/main" id="{00000000-0008-0000-0800-0000B4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93" name="Line 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95" name="Line 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96" name="Line 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98" name="Line 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99" name="Line 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102" name="Line 1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103" name="Line 1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104" name="Line 1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105" name="Line 1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107" name="Line 1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108" name="Line 1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109" name="Line 1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110" name="Line 1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111" name="Line 2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12" name="Line 2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113" name="Line 2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114" name="Line 2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115" name="Line 2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116" name="Line 2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117" name="Line 2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118" name="Line 2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119" name="Line 2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120" name="Line 2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121" name="Line 3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122" name="Line 3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123" name="Line 3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124" name="Line 3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25" name="Line 3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126" name="Line 3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127" name="Line 3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128" name="Line 3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129" name="Line 3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130" name="Line 3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131" name="Line 4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132" name="Line 4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133" name="Line 4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134" name="Line 4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135" name="Line 4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136" name="Line 4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137" name="Line 4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138" name="Line 4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139" name="Line 4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140" name="Line 4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141" name="Line 5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142" name="Line 5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143" name="Line 5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144" name="Line 5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145" name="Line 5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46" name="Line 5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147" name="Line 5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148" name="Line 5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149" name="Line 5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150" name="Line 5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151" name="Line 6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152" name="Line 6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153" name="Line 6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154" name="Line 6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155" name="Line 6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156" name="Line 6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157" name="Line 6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158" name="Line 6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159" name="Line 6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61" name="Line 7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162" name="Rectangle 7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163" name="Line 7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164" name="Line 7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165" name="Line 7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166" name="Line 7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67" name="Line 7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168" name="Line 7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169" name="Line 7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170" name="Line 7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171" name="Line 8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172" name="Line 8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173" name="Line 8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174" name="Line 8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175" name="Line 8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176" name="Line 8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177" name="Line 8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178" name="Line 8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79" name="Line 8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0" name="Line 8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1" name="Line 9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7" width="11.75" style="160" customWidth="1"/>
    <col min="8" max="11" width="10.625" style="160" customWidth="1"/>
    <col min="12" max="12" width="10.625" style="161" customWidth="1"/>
    <col min="13" max="27" width="10.625" style="160" customWidth="1"/>
    <col min="28" max="28" width="10.625" style="162" customWidth="1"/>
    <col min="29" max="36" width="10.625" style="160" customWidth="1"/>
    <col min="37" max="38" width="15.5" style="162" customWidth="1"/>
    <col min="39" max="42" width="10.625" style="160" customWidth="1"/>
    <col min="43" max="16384" width="9" style="56"/>
  </cols>
  <sheetData>
    <row r="1" spans="1:42" s="135" customFormat="1" ht="17.25">
      <c r="A1" s="59" t="s">
        <v>625</v>
      </c>
      <c r="B1" s="134"/>
      <c r="C1" s="134"/>
      <c r="E1" s="136"/>
      <c r="F1" s="136"/>
      <c r="G1" s="136"/>
      <c r="I1" s="136"/>
      <c r="K1" s="136"/>
      <c r="L1" s="137"/>
      <c r="M1" s="136"/>
      <c r="O1" s="136"/>
      <c r="Q1" s="136"/>
      <c r="S1" s="136"/>
      <c r="U1" s="136"/>
      <c r="V1" s="136"/>
      <c r="W1" s="136"/>
      <c r="Y1" s="138"/>
      <c r="AB1" s="136"/>
      <c r="AD1" s="136"/>
      <c r="AH1" s="136"/>
      <c r="AK1" s="136"/>
      <c r="AL1" s="136"/>
      <c r="AN1" s="136"/>
      <c r="AP1" s="136"/>
    </row>
    <row r="2" spans="1:42" s="139" customFormat="1" ht="25.5" customHeight="1">
      <c r="A2" s="345" t="s">
        <v>102</v>
      </c>
      <c r="B2" s="319" t="s">
        <v>103</v>
      </c>
      <c r="C2" s="321" t="s">
        <v>104</v>
      </c>
      <c r="D2" s="323" t="s">
        <v>105</v>
      </c>
      <c r="E2" s="324"/>
      <c r="F2" s="120"/>
      <c r="G2" s="72" t="s">
        <v>106</v>
      </c>
      <c r="H2" s="323" t="s">
        <v>107</v>
      </c>
      <c r="I2" s="324"/>
      <c r="J2" s="324"/>
      <c r="K2" s="325"/>
      <c r="L2" s="326" t="s">
        <v>108</v>
      </c>
      <c r="M2" s="327"/>
      <c r="N2" s="328"/>
      <c r="O2" s="331" t="s">
        <v>109</v>
      </c>
      <c r="P2" s="73" t="s">
        <v>110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124"/>
      <c r="AB2" s="336" t="s">
        <v>111</v>
      </c>
      <c r="AC2" s="323" t="s">
        <v>112</v>
      </c>
      <c r="AD2" s="324"/>
      <c r="AE2" s="324"/>
      <c r="AF2" s="324"/>
      <c r="AG2" s="324"/>
      <c r="AH2" s="324"/>
      <c r="AI2" s="324"/>
      <c r="AJ2" s="338"/>
      <c r="AK2" s="336" t="s">
        <v>113</v>
      </c>
      <c r="AL2" s="336" t="s">
        <v>114</v>
      </c>
      <c r="AM2" s="323" t="s">
        <v>115</v>
      </c>
      <c r="AN2" s="339"/>
      <c r="AO2" s="339"/>
      <c r="AP2" s="340"/>
    </row>
    <row r="3" spans="1:42" s="139" customFormat="1" ht="22.5" customHeight="1">
      <c r="A3" s="346"/>
      <c r="B3" s="320"/>
      <c r="C3" s="322"/>
      <c r="D3" s="122"/>
      <c r="E3" s="329" t="s">
        <v>116</v>
      </c>
      <c r="F3" s="331" t="s">
        <v>117</v>
      </c>
      <c r="G3" s="121"/>
      <c r="H3" s="329" t="s">
        <v>118</v>
      </c>
      <c r="I3" s="329" t="s">
        <v>119</v>
      </c>
      <c r="J3" s="331" t="s">
        <v>120</v>
      </c>
      <c r="K3" s="333" t="s">
        <v>121</v>
      </c>
      <c r="L3" s="334" t="s">
        <v>634</v>
      </c>
      <c r="M3" s="334" t="s">
        <v>635</v>
      </c>
      <c r="N3" s="334" t="s">
        <v>636</v>
      </c>
      <c r="O3" s="330"/>
      <c r="P3" s="329" t="s">
        <v>122</v>
      </c>
      <c r="Q3" s="329" t="s">
        <v>123</v>
      </c>
      <c r="R3" s="341" t="s">
        <v>124</v>
      </c>
      <c r="S3" s="342"/>
      <c r="T3" s="342"/>
      <c r="U3" s="342"/>
      <c r="V3" s="342"/>
      <c r="W3" s="342"/>
      <c r="X3" s="342"/>
      <c r="Y3" s="343"/>
      <c r="Z3" s="329" t="s">
        <v>125</v>
      </c>
      <c r="AA3" s="333" t="s">
        <v>121</v>
      </c>
      <c r="AB3" s="337"/>
      <c r="AC3" s="329" t="s">
        <v>126</v>
      </c>
      <c r="AD3" s="329" t="s">
        <v>127</v>
      </c>
      <c r="AE3" s="331" t="s">
        <v>128</v>
      </c>
      <c r="AF3" s="331" t="s">
        <v>129</v>
      </c>
      <c r="AG3" s="331" t="s">
        <v>130</v>
      </c>
      <c r="AH3" s="331" t="s">
        <v>131</v>
      </c>
      <c r="AI3" s="331" t="s">
        <v>132</v>
      </c>
      <c r="AJ3" s="333" t="s">
        <v>121</v>
      </c>
      <c r="AK3" s="337"/>
      <c r="AL3" s="337"/>
      <c r="AM3" s="329" t="s">
        <v>123</v>
      </c>
      <c r="AN3" s="329" t="s">
        <v>133</v>
      </c>
      <c r="AO3" s="329" t="s">
        <v>134</v>
      </c>
      <c r="AP3" s="333" t="s">
        <v>121</v>
      </c>
    </row>
    <row r="4" spans="1:42" s="139" customFormat="1" ht="25.5" customHeight="1">
      <c r="A4" s="346"/>
      <c r="B4" s="320"/>
      <c r="C4" s="322"/>
      <c r="D4" s="122"/>
      <c r="E4" s="330"/>
      <c r="F4" s="332"/>
      <c r="G4" s="123"/>
      <c r="H4" s="330"/>
      <c r="I4" s="330"/>
      <c r="J4" s="330"/>
      <c r="K4" s="333"/>
      <c r="L4" s="333"/>
      <c r="M4" s="333"/>
      <c r="N4" s="333"/>
      <c r="O4" s="330"/>
      <c r="P4" s="335"/>
      <c r="Q4" s="335"/>
      <c r="R4" s="333" t="s">
        <v>121</v>
      </c>
      <c r="S4" s="329" t="s">
        <v>127</v>
      </c>
      <c r="T4" s="331" t="s">
        <v>135</v>
      </c>
      <c r="U4" s="331" t="s">
        <v>128</v>
      </c>
      <c r="V4" s="331" t="s">
        <v>129</v>
      </c>
      <c r="W4" s="331" t="s">
        <v>130</v>
      </c>
      <c r="X4" s="331" t="s">
        <v>136</v>
      </c>
      <c r="Y4" s="329" t="s">
        <v>137</v>
      </c>
      <c r="Z4" s="344"/>
      <c r="AA4" s="333"/>
      <c r="AB4" s="337"/>
      <c r="AC4" s="335"/>
      <c r="AD4" s="335"/>
      <c r="AE4" s="335"/>
      <c r="AF4" s="332"/>
      <c r="AG4" s="332"/>
      <c r="AH4" s="335"/>
      <c r="AI4" s="335"/>
      <c r="AJ4" s="333"/>
      <c r="AK4" s="337"/>
      <c r="AL4" s="337"/>
      <c r="AM4" s="335"/>
      <c r="AN4" s="335"/>
      <c r="AO4" s="335"/>
      <c r="AP4" s="333"/>
    </row>
    <row r="5" spans="1:42" s="140" customFormat="1" ht="60" customHeight="1">
      <c r="A5" s="346"/>
      <c r="B5" s="320"/>
      <c r="C5" s="322"/>
      <c r="D5" s="75"/>
      <c r="E5" s="76"/>
      <c r="F5" s="76"/>
      <c r="G5" s="76"/>
      <c r="H5" s="76"/>
      <c r="I5" s="76"/>
      <c r="J5" s="76"/>
      <c r="K5" s="75"/>
      <c r="L5" s="333"/>
      <c r="M5" s="333"/>
      <c r="N5" s="333"/>
      <c r="O5" s="76"/>
      <c r="P5" s="76"/>
      <c r="Q5" s="76"/>
      <c r="R5" s="333"/>
      <c r="S5" s="332"/>
      <c r="T5" s="330"/>
      <c r="U5" s="330"/>
      <c r="V5" s="330"/>
      <c r="W5" s="330"/>
      <c r="X5" s="330"/>
      <c r="Y5" s="332"/>
      <c r="Z5" s="75"/>
      <c r="AA5" s="75"/>
      <c r="AB5" s="337"/>
      <c r="AC5" s="76"/>
      <c r="AD5" s="76"/>
      <c r="AE5" s="76"/>
      <c r="AF5" s="76"/>
      <c r="AG5" s="76"/>
      <c r="AH5" s="76"/>
      <c r="AI5" s="76"/>
      <c r="AJ5" s="75"/>
      <c r="AK5" s="337"/>
      <c r="AL5" s="337"/>
      <c r="AM5" s="76"/>
      <c r="AN5" s="76"/>
      <c r="AO5" s="76"/>
      <c r="AP5" s="75"/>
    </row>
    <row r="6" spans="1:42" s="141" customFormat="1" ht="13.5" customHeight="1">
      <c r="A6" s="347"/>
      <c r="B6" s="320"/>
      <c r="C6" s="322"/>
      <c r="D6" s="77" t="s">
        <v>138</v>
      </c>
      <c r="E6" s="77" t="s">
        <v>138</v>
      </c>
      <c r="F6" s="77" t="s">
        <v>138</v>
      </c>
      <c r="G6" s="77" t="s">
        <v>138</v>
      </c>
      <c r="H6" s="78" t="s">
        <v>139</v>
      </c>
      <c r="I6" s="78" t="s">
        <v>139</v>
      </c>
      <c r="J6" s="78" t="s">
        <v>139</v>
      </c>
      <c r="K6" s="78" t="s">
        <v>139</v>
      </c>
      <c r="L6" s="79" t="s">
        <v>140</v>
      </c>
      <c r="M6" s="79" t="s">
        <v>140</v>
      </c>
      <c r="N6" s="79" t="s">
        <v>140</v>
      </c>
      <c r="O6" s="78" t="s">
        <v>139</v>
      </c>
      <c r="P6" s="78" t="s">
        <v>139</v>
      </c>
      <c r="Q6" s="78" t="s">
        <v>139</v>
      </c>
      <c r="R6" s="78" t="s">
        <v>139</v>
      </c>
      <c r="S6" s="78" t="s">
        <v>139</v>
      </c>
      <c r="T6" s="78" t="s">
        <v>139</v>
      </c>
      <c r="U6" s="78" t="s">
        <v>139</v>
      </c>
      <c r="V6" s="78" t="s">
        <v>139</v>
      </c>
      <c r="W6" s="78" t="s">
        <v>139</v>
      </c>
      <c r="X6" s="78" t="s">
        <v>139</v>
      </c>
      <c r="Y6" s="78" t="s">
        <v>139</v>
      </c>
      <c r="Z6" s="78" t="s">
        <v>139</v>
      </c>
      <c r="AA6" s="78" t="s">
        <v>139</v>
      </c>
      <c r="AB6" s="78" t="s">
        <v>141</v>
      </c>
      <c r="AC6" s="78" t="s">
        <v>139</v>
      </c>
      <c r="AD6" s="78" t="s">
        <v>139</v>
      </c>
      <c r="AE6" s="78" t="s">
        <v>139</v>
      </c>
      <c r="AF6" s="78" t="s">
        <v>139</v>
      </c>
      <c r="AG6" s="78" t="s">
        <v>139</v>
      </c>
      <c r="AH6" s="78" t="s">
        <v>139</v>
      </c>
      <c r="AI6" s="78" t="s">
        <v>139</v>
      </c>
      <c r="AJ6" s="78" t="s">
        <v>139</v>
      </c>
      <c r="AK6" s="78" t="s">
        <v>141</v>
      </c>
      <c r="AL6" s="78" t="s">
        <v>141</v>
      </c>
      <c r="AM6" s="78" t="s">
        <v>139</v>
      </c>
      <c r="AN6" s="78" t="s">
        <v>139</v>
      </c>
      <c r="AO6" s="78" t="s">
        <v>139</v>
      </c>
      <c r="AP6" s="78" t="s">
        <v>139</v>
      </c>
    </row>
    <row r="7" spans="1:42" s="303" customFormat="1" ht="13.5" customHeight="1">
      <c r="A7" s="299" t="s">
        <v>637</v>
      </c>
      <c r="B7" s="300" t="s">
        <v>638</v>
      </c>
      <c r="C7" s="299" t="s">
        <v>639</v>
      </c>
      <c r="D7" s="301">
        <v>5265863</v>
      </c>
      <c r="E7" s="301">
        <v>5263367</v>
      </c>
      <c r="F7" s="301">
        <v>2496</v>
      </c>
      <c r="G7" s="301">
        <v>46952</v>
      </c>
      <c r="H7" s="301">
        <v>1516610</v>
      </c>
      <c r="I7" s="301">
        <v>218973</v>
      </c>
      <c r="J7" s="301">
        <v>114936</v>
      </c>
      <c r="K7" s="301">
        <v>1850519</v>
      </c>
      <c r="L7" s="302">
        <v>960.15844725357556</v>
      </c>
      <c r="M7" s="301">
        <v>659.88228838766906</v>
      </c>
      <c r="N7" s="301">
        <v>300.27615886590638</v>
      </c>
      <c r="O7" s="301">
        <v>543</v>
      </c>
      <c r="P7" s="301">
        <v>1112778</v>
      </c>
      <c r="Q7" s="301">
        <v>138858</v>
      </c>
      <c r="R7" s="301">
        <v>445314</v>
      </c>
      <c r="S7" s="301">
        <v>122609</v>
      </c>
      <c r="T7" s="301">
        <v>242385</v>
      </c>
      <c r="U7" s="301">
        <v>30361</v>
      </c>
      <c r="V7" s="301">
        <v>0</v>
      </c>
      <c r="W7" s="301">
        <v>16074</v>
      </c>
      <c r="X7" s="301">
        <v>28699</v>
      </c>
      <c r="Y7" s="301">
        <v>5186</v>
      </c>
      <c r="Z7" s="301">
        <v>34527</v>
      </c>
      <c r="AA7" s="301">
        <v>1731477</v>
      </c>
      <c r="AB7" s="305">
        <v>91.98037282620561</v>
      </c>
      <c r="AC7" s="301">
        <v>22841</v>
      </c>
      <c r="AD7" s="301">
        <v>15288</v>
      </c>
      <c r="AE7" s="301">
        <v>11373</v>
      </c>
      <c r="AF7" s="301">
        <v>0</v>
      </c>
      <c r="AG7" s="301">
        <v>6149</v>
      </c>
      <c r="AH7" s="301">
        <v>23777</v>
      </c>
      <c r="AI7" s="301">
        <v>199994</v>
      </c>
      <c r="AJ7" s="301">
        <v>279422</v>
      </c>
      <c r="AK7" s="305">
        <v>23.228010201401311</v>
      </c>
      <c r="AL7" s="305">
        <v>21.25862415396772</v>
      </c>
      <c r="AM7" s="301">
        <v>138858</v>
      </c>
      <c r="AN7" s="301">
        <v>122586</v>
      </c>
      <c r="AO7" s="301">
        <v>49449</v>
      </c>
      <c r="AP7" s="301">
        <v>310893</v>
      </c>
    </row>
    <row r="8" spans="1:42" s="303" customFormat="1" ht="13.5" customHeight="1">
      <c r="A8" s="299" t="s">
        <v>641</v>
      </c>
      <c r="B8" s="300" t="s">
        <v>642</v>
      </c>
      <c r="C8" s="299" t="s">
        <v>639</v>
      </c>
      <c r="D8" s="301">
        <v>1278713</v>
      </c>
      <c r="E8" s="301">
        <v>1278713</v>
      </c>
      <c r="F8" s="301">
        <v>0</v>
      </c>
      <c r="G8" s="301">
        <v>6219</v>
      </c>
      <c r="H8" s="301">
        <v>423180</v>
      </c>
      <c r="I8" s="301">
        <v>35802</v>
      </c>
      <c r="J8" s="301">
        <v>10448</v>
      </c>
      <c r="K8" s="301">
        <v>469430</v>
      </c>
      <c r="L8" s="302">
        <v>1003.0363564109387</v>
      </c>
      <c r="M8" s="301">
        <v>681.9591688242856</v>
      </c>
      <c r="N8" s="301">
        <v>321.077187586653</v>
      </c>
      <c r="O8" s="301">
        <v>0</v>
      </c>
      <c r="P8" s="301">
        <v>382064</v>
      </c>
      <c r="Q8" s="301">
        <v>13452</v>
      </c>
      <c r="R8" s="301">
        <v>54228</v>
      </c>
      <c r="S8" s="301">
        <v>18178</v>
      </c>
      <c r="T8" s="301">
        <v>35436</v>
      </c>
      <c r="U8" s="301">
        <v>431</v>
      </c>
      <c r="V8" s="301">
        <v>0</v>
      </c>
      <c r="W8" s="301">
        <v>0</v>
      </c>
      <c r="X8" s="301">
        <v>36</v>
      </c>
      <c r="Y8" s="301">
        <v>147</v>
      </c>
      <c r="Z8" s="301">
        <v>9977</v>
      </c>
      <c r="AA8" s="301">
        <v>459721</v>
      </c>
      <c r="AB8" s="305">
        <v>97.073877416955071</v>
      </c>
      <c r="AC8" s="301">
        <v>15278</v>
      </c>
      <c r="AD8" s="301">
        <v>3927</v>
      </c>
      <c r="AE8" s="301">
        <v>431</v>
      </c>
      <c r="AF8" s="301">
        <v>0</v>
      </c>
      <c r="AG8" s="301">
        <v>0</v>
      </c>
      <c r="AH8" s="301">
        <v>36</v>
      </c>
      <c r="AI8" s="301">
        <v>27068</v>
      </c>
      <c r="AJ8" s="301">
        <v>46740</v>
      </c>
      <c r="AK8" s="305">
        <v>14.285288906754806</v>
      </c>
      <c r="AL8" s="305">
        <v>12.827089833655558</v>
      </c>
      <c r="AM8" s="301">
        <v>13452</v>
      </c>
      <c r="AN8" s="301">
        <v>30888</v>
      </c>
      <c r="AO8" s="301">
        <v>6366</v>
      </c>
      <c r="AP8" s="301">
        <v>50706</v>
      </c>
    </row>
    <row r="9" spans="1:42" s="303" customFormat="1" ht="13.5" customHeight="1">
      <c r="A9" s="299" t="s">
        <v>643</v>
      </c>
      <c r="B9" s="300" t="s">
        <v>644</v>
      </c>
      <c r="C9" s="299" t="s">
        <v>639</v>
      </c>
      <c r="D9" s="301">
        <v>1238207</v>
      </c>
      <c r="E9" s="301">
        <v>1238207</v>
      </c>
      <c r="F9" s="301">
        <v>0</v>
      </c>
      <c r="G9" s="301">
        <v>7691</v>
      </c>
      <c r="H9" s="301">
        <v>363278</v>
      </c>
      <c r="I9" s="301">
        <v>39618</v>
      </c>
      <c r="J9" s="301">
        <v>17268</v>
      </c>
      <c r="K9" s="301">
        <v>420164</v>
      </c>
      <c r="L9" s="302">
        <v>927.13824993579544</v>
      </c>
      <c r="M9" s="301">
        <v>636.35554532512128</v>
      </c>
      <c r="N9" s="301">
        <v>290.78270461067399</v>
      </c>
      <c r="O9" s="301">
        <v>0</v>
      </c>
      <c r="P9" s="301">
        <v>336964</v>
      </c>
      <c r="Q9" s="301">
        <v>1727</v>
      </c>
      <c r="R9" s="301">
        <v>49265</v>
      </c>
      <c r="S9" s="301">
        <v>17760</v>
      </c>
      <c r="T9" s="301">
        <v>27649</v>
      </c>
      <c r="U9" s="301">
        <v>3615</v>
      </c>
      <c r="V9" s="301">
        <v>0</v>
      </c>
      <c r="W9" s="301">
        <v>174</v>
      </c>
      <c r="X9" s="301">
        <v>13</v>
      </c>
      <c r="Y9" s="301">
        <v>54</v>
      </c>
      <c r="Z9" s="301">
        <v>14974</v>
      </c>
      <c r="AA9" s="301">
        <v>402930</v>
      </c>
      <c r="AB9" s="305">
        <v>99.571389571389574</v>
      </c>
      <c r="AC9" s="301">
        <v>15681</v>
      </c>
      <c r="AD9" s="301">
        <v>3381</v>
      </c>
      <c r="AE9" s="301">
        <v>726</v>
      </c>
      <c r="AF9" s="301">
        <v>0</v>
      </c>
      <c r="AG9" s="301">
        <v>174</v>
      </c>
      <c r="AH9" s="301">
        <v>13</v>
      </c>
      <c r="AI9" s="301">
        <v>21739</v>
      </c>
      <c r="AJ9" s="301">
        <v>41714</v>
      </c>
      <c r="AK9" s="305">
        <v>17.600274156469091</v>
      </c>
      <c r="AL9" s="305">
        <v>16.063617627880188</v>
      </c>
      <c r="AM9" s="301">
        <v>1727</v>
      </c>
      <c r="AN9" s="301">
        <v>33433</v>
      </c>
      <c r="AO9" s="301">
        <v>6105</v>
      </c>
      <c r="AP9" s="301">
        <v>41265</v>
      </c>
    </row>
    <row r="10" spans="1:42" s="303" customFormat="1" ht="13.5" customHeight="1">
      <c r="A10" s="299" t="s">
        <v>645</v>
      </c>
      <c r="B10" s="300" t="s">
        <v>646</v>
      </c>
      <c r="C10" s="299" t="s">
        <v>639</v>
      </c>
      <c r="D10" s="301">
        <v>2292498</v>
      </c>
      <c r="E10" s="301">
        <v>2292498</v>
      </c>
      <c r="F10" s="301">
        <v>0</v>
      </c>
      <c r="G10" s="301">
        <v>22563</v>
      </c>
      <c r="H10" s="301">
        <v>732962</v>
      </c>
      <c r="I10" s="301">
        <v>64109</v>
      </c>
      <c r="J10" s="301">
        <v>33536</v>
      </c>
      <c r="K10" s="301">
        <v>830607</v>
      </c>
      <c r="L10" s="302">
        <v>989.93239374118764</v>
      </c>
      <c r="M10" s="301">
        <v>682.95344157643922</v>
      </c>
      <c r="N10" s="301">
        <v>306.97895216474842</v>
      </c>
      <c r="O10" s="301">
        <v>5</v>
      </c>
      <c r="P10" s="301">
        <v>647401</v>
      </c>
      <c r="Q10" s="301">
        <v>5713</v>
      </c>
      <c r="R10" s="301">
        <v>136816</v>
      </c>
      <c r="S10" s="301">
        <v>54523</v>
      </c>
      <c r="T10" s="301">
        <v>80959</v>
      </c>
      <c r="U10" s="301">
        <v>1193</v>
      </c>
      <c r="V10" s="301">
        <v>0</v>
      </c>
      <c r="W10" s="301">
        <v>0</v>
      </c>
      <c r="X10" s="301">
        <v>141</v>
      </c>
      <c r="Y10" s="301">
        <v>0</v>
      </c>
      <c r="Z10" s="301">
        <v>5462</v>
      </c>
      <c r="AA10" s="301">
        <v>795392</v>
      </c>
      <c r="AB10" s="305">
        <v>99.28173780978436</v>
      </c>
      <c r="AC10" s="301">
        <v>9955</v>
      </c>
      <c r="AD10" s="301">
        <v>12956</v>
      </c>
      <c r="AE10" s="301">
        <v>1193</v>
      </c>
      <c r="AF10" s="301">
        <v>0</v>
      </c>
      <c r="AG10" s="301">
        <v>0</v>
      </c>
      <c r="AH10" s="301">
        <v>141</v>
      </c>
      <c r="AI10" s="301">
        <v>68956</v>
      </c>
      <c r="AJ10" s="301">
        <v>93201</v>
      </c>
      <c r="AK10" s="305">
        <v>15.948188503705991</v>
      </c>
      <c r="AL10" s="305">
        <v>15.603647120135886</v>
      </c>
      <c r="AM10" s="301">
        <v>5713</v>
      </c>
      <c r="AN10" s="301">
        <v>85324</v>
      </c>
      <c r="AO10" s="301">
        <v>7237</v>
      </c>
      <c r="AP10" s="301">
        <v>98274</v>
      </c>
    </row>
    <row r="11" spans="1:42" s="303" customFormat="1" ht="13.5" customHeight="1">
      <c r="A11" s="299" t="s">
        <v>647</v>
      </c>
      <c r="B11" s="300" t="s">
        <v>648</v>
      </c>
      <c r="C11" s="299" t="s">
        <v>639</v>
      </c>
      <c r="D11" s="301">
        <v>987199</v>
      </c>
      <c r="E11" s="301">
        <v>987199</v>
      </c>
      <c r="F11" s="301">
        <v>0</v>
      </c>
      <c r="G11" s="301">
        <v>4275</v>
      </c>
      <c r="H11" s="301">
        <v>320988</v>
      </c>
      <c r="I11" s="301">
        <v>33965</v>
      </c>
      <c r="J11" s="301">
        <v>4057</v>
      </c>
      <c r="K11" s="301">
        <v>359010</v>
      </c>
      <c r="L11" s="302">
        <v>993.62098152881265</v>
      </c>
      <c r="M11" s="301">
        <v>672.56856661467714</v>
      </c>
      <c r="N11" s="301">
        <v>321.05241491413551</v>
      </c>
      <c r="O11" s="301">
        <v>0</v>
      </c>
      <c r="P11" s="301">
        <v>299211</v>
      </c>
      <c r="Q11" s="301">
        <v>4180</v>
      </c>
      <c r="R11" s="301">
        <v>38666</v>
      </c>
      <c r="S11" s="301">
        <v>13093</v>
      </c>
      <c r="T11" s="301">
        <v>24610</v>
      </c>
      <c r="U11" s="301">
        <v>932</v>
      </c>
      <c r="V11" s="301">
        <v>0</v>
      </c>
      <c r="W11" s="301">
        <v>0</v>
      </c>
      <c r="X11" s="301">
        <v>0</v>
      </c>
      <c r="Y11" s="301">
        <v>31</v>
      </c>
      <c r="Z11" s="301">
        <v>12783</v>
      </c>
      <c r="AA11" s="301">
        <v>354840</v>
      </c>
      <c r="AB11" s="305">
        <v>98.822004283620785</v>
      </c>
      <c r="AC11" s="301">
        <v>13438</v>
      </c>
      <c r="AD11" s="301">
        <v>2717</v>
      </c>
      <c r="AE11" s="301">
        <v>786</v>
      </c>
      <c r="AF11" s="301">
        <v>0</v>
      </c>
      <c r="AG11" s="301">
        <v>0</v>
      </c>
      <c r="AH11" s="301">
        <v>0</v>
      </c>
      <c r="AI11" s="301">
        <v>20713</v>
      </c>
      <c r="AJ11" s="301">
        <v>37654</v>
      </c>
      <c r="AK11" s="305">
        <v>15.18374352530113</v>
      </c>
      <c r="AL11" s="305">
        <v>14.781678308818408</v>
      </c>
      <c r="AM11" s="301">
        <v>4180</v>
      </c>
      <c r="AN11" s="301">
        <v>23204</v>
      </c>
      <c r="AO11" s="301">
        <v>4893</v>
      </c>
      <c r="AP11" s="301">
        <v>32277</v>
      </c>
    </row>
    <row r="12" spans="1:42" s="303" customFormat="1" ht="13.5" customHeight="1">
      <c r="A12" s="299" t="s">
        <v>649</v>
      </c>
      <c r="B12" s="300" t="s">
        <v>650</v>
      </c>
      <c r="C12" s="299" t="s">
        <v>639</v>
      </c>
      <c r="D12" s="301">
        <v>1081076</v>
      </c>
      <c r="E12" s="301">
        <v>1081076</v>
      </c>
      <c r="F12" s="301">
        <v>0</v>
      </c>
      <c r="G12" s="301">
        <v>7873</v>
      </c>
      <c r="H12" s="301">
        <v>311614</v>
      </c>
      <c r="I12" s="301">
        <v>34106</v>
      </c>
      <c r="J12" s="301">
        <v>19122</v>
      </c>
      <c r="K12" s="301">
        <v>364842</v>
      </c>
      <c r="L12" s="302">
        <v>922.07769442090148</v>
      </c>
      <c r="M12" s="301">
        <v>648.52155898028889</v>
      </c>
      <c r="N12" s="301">
        <v>273.55613544061248</v>
      </c>
      <c r="O12" s="301">
        <v>265</v>
      </c>
      <c r="P12" s="301">
        <v>299268</v>
      </c>
      <c r="Q12" s="301">
        <v>2026</v>
      </c>
      <c r="R12" s="301">
        <v>32252</v>
      </c>
      <c r="S12" s="301">
        <v>12804</v>
      </c>
      <c r="T12" s="301">
        <v>17930</v>
      </c>
      <c r="U12" s="301">
        <v>834</v>
      </c>
      <c r="V12" s="301">
        <v>0</v>
      </c>
      <c r="W12" s="301">
        <v>0</v>
      </c>
      <c r="X12" s="301">
        <v>0</v>
      </c>
      <c r="Y12" s="301">
        <v>684</v>
      </c>
      <c r="Z12" s="301">
        <v>10983</v>
      </c>
      <c r="AA12" s="301">
        <v>344529</v>
      </c>
      <c r="AB12" s="305">
        <v>99.411950808204836</v>
      </c>
      <c r="AC12" s="301">
        <v>5591</v>
      </c>
      <c r="AD12" s="301">
        <v>3230</v>
      </c>
      <c r="AE12" s="301">
        <v>716</v>
      </c>
      <c r="AF12" s="301">
        <v>0</v>
      </c>
      <c r="AG12" s="301">
        <v>0</v>
      </c>
      <c r="AH12" s="301">
        <v>0</v>
      </c>
      <c r="AI12" s="301">
        <v>12628</v>
      </c>
      <c r="AJ12" s="301">
        <v>22165</v>
      </c>
      <c r="AK12" s="305">
        <v>14.373671459723747</v>
      </c>
      <c r="AL12" s="305">
        <v>14.373671459723747</v>
      </c>
      <c r="AM12" s="301">
        <v>2026</v>
      </c>
      <c r="AN12" s="301">
        <v>28370</v>
      </c>
      <c r="AO12" s="301">
        <v>5581</v>
      </c>
      <c r="AP12" s="301">
        <v>35977</v>
      </c>
    </row>
    <row r="13" spans="1:42" s="303" customFormat="1" ht="13.5" customHeight="1">
      <c r="A13" s="299" t="s">
        <v>651</v>
      </c>
      <c r="B13" s="300" t="s">
        <v>652</v>
      </c>
      <c r="C13" s="299" t="s">
        <v>639</v>
      </c>
      <c r="D13" s="301">
        <v>1901853</v>
      </c>
      <c r="E13" s="301">
        <v>1901853</v>
      </c>
      <c r="F13" s="301">
        <v>0</v>
      </c>
      <c r="G13" s="301">
        <v>15091</v>
      </c>
      <c r="H13" s="301">
        <v>627089</v>
      </c>
      <c r="I13" s="301">
        <v>75438</v>
      </c>
      <c r="J13" s="301">
        <v>18068</v>
      </c>
      <c r="K13" s="301">
        <v>720595</v>
      </c>
      <c r="L13" s="302">
        <v>1035.2213329916708</v>
      </c>
      <c r="M13" s="301">
        <v>725.87246871363732</v>
      </c>
      <c r="N13" s="301">
        <v>309.34886427803332</v>
      </c>
      <c r="O13" s="301">
        <v>0</v>
      </c>
      <c r="P13" s="301">
        <v>607764</v>
      </c>
      <c r="Q13" s="301">
        <v>3753</v>
      </c>
      <c r="R13" s="301">
        <v>67849</v>
      </c>
      <c r="S13" s="301">
        <v>39101</v>
      </c>
      <c r="T13" s="301">
        <v>28518</v>
      </c>
      <c r="U13" s="301">
        <v>169</v>
      </c>
      <c r="V13" s="301">
        <v>0</v>
      </c>
      <c r="W13" s="301">
        <v>0</v>
      </c>
      <c r="X13" s="301">
        <v>61</v>
      </c>
      <c r="Y13" s="301">
        <v>0</v>
      </c>
      <c r="Z13" s="301">
        <v>22222</v>
      </c>
      <c r="AA13" s="301">
        <v>701588</v>
      </c>
      <c r="AB13" s="305">
        <v>99.465070668255436</v>
      </c>
      <c r="AC13" s="301">
        <v>14948</v>
      </c>
      <c r="AD13" s="301">
        <v>14524</v>
      </c>
      <c r="AE13" s="301">
        <v>67</v>
      </c>
      <c r="AF13" s="301">
        <v>0</v>
      </c>
      <c r="AG13" s="301">
        <v>0</v>
      </c>
      <c r="AH13" s="301">
        <v>61</v>
      </c>
      <c r="AI13" s="301">
        <v>21849</v>
      </c>
      <c r="AJ13" s="301">
        <v>51449</v>
      </c>
      <c r="AK13" s="305">
        <v>12.747618306524227</v>
      </c>
      <c r="AL13" s="305">
        <v>12.747618306524227</v>
      </c>
      <c r="AM13" s="301">
        <v>3753</v>
      </c>
      <c r="AN13" s="301">
        <v>72296</v>
      </c>
      <c r="AO13" s="301">
        <v>14162</v>
      </c>
      <c r="AP13" s="301">
        <v>90211</v>
      </c>
    </row>
    <row r="14" spans="1:42" s="303" customFormat="1" ht="13.5" customHeight="1">
      <c r="A14" s="299" t="s">
        <v>653</v>
      </c>
      <c r="B14" s="300" t="s">
        <v>654</v>
      </c>
      <c r="C14" s="299" t="s">
        <v>639</v>
      </c>
      <c r="D14" s="301">
        <v>2915959</v>
      </c>
      <c r="E14" s="301">
        <v>2915959</v>
      </c>
      <c r="F14" s="301">
        <v>0</v>
      </c>
      <c r="G14" s="301">
        <v>66928</v>
      </c>
      <c r="H14" s="301">
        <v>929265</v>
      </c>
      <c r="I14" s="301">
        <v>98939</v>
      </c>
      <c r="J14" s="301">
        <v>22899</v>
      </c>
      <c r="K14" s="301">
        <v>1051103</v>
      </c>
      <c r="L14" s="302">
        <v>984.87877237594182</v>
      </c>
      <c r="M14" s="301">
        <v>714.00368265838938</v>
      </c>
      <c r="N14" s="301">
        <v>270.87508971755261</v>
      </c>
      <c r="O14" s="301">
        <v>0</v>
      </c>
      <c r="P14" s="301">
        <v>793226</v>
      </c>
      <c r="Q14" s="301">
        <v>0</v>
      </c>
      <c r="R14" s="301">
        <v>158088</v>
      </c>
      <c r="S14" s="301">
        <v>46755</v>
      </c>
      <c r="T14" s="301">
        <v>66711</v>
      </c>
      <c r="U14" s="301">
        <v>3155</v>
      </c>
      <c r="V14" s="301">
        <v>0</v>
      </c>
      <c r="W14" s="301">
        <v>0</v>
      </c>
      <c r="X14" s="301">
        <v>40582</v>
      </c>
      <c r="Y14" s="301">
        <v>885</v>
      </c>
      <c r="Z14" s="301">
        <v>82733</v>
      </c>
      <c r="AA14" s="301">
        <v>1034047</v>
      </c>
      <c r="AB14" s="305">
        <v>100</v>
      </c>
      <c r="AC14" s="301">
        <v>30459</v>
      </c>
      <c r="AD14" s="301">
        <v>14063</v>
      </c>
      <c r="AE14" s="301">
        <v>1277</v>
      </c>
      <c r="AF14" s="301">
        <v>0</v>
      </c>
      <c r="AG14" s="301">
        <v>0</v>
      </c>
      <c r="AH14" s="301">
        <v>24259</v>
      </c>
      <c r="AI14" s="301">
        <v>43682</v>
      </c>
      <c r="AJ14" s="301">
        <v>113740</v>
      </c>
      <c r="AK14" s="305">
        <v>20.755270373320869</v>
      </c>
      <c r="AL14" s="305">
        <v>18.275200435973076</v>
      </c>
      <c r="AM14" s="301">
        <v>0</v>
      </c>
      <c r="AN14" s="301">
        <v>71034</v>
      </c>
      <c r="AO14" s="301">
        <v>11100</v>
      </c>
      <c r="AP14" s="301">
        <v>82134</v>
      </c>
    </row>
    <row r="15" spans="1:42" s="303" customFormat="1" ht="13.5" customHeight="1">
      <c r="A15" s="299" t="s">
        <v>655</v>
      </c>
      <c r="B15" s="300" t="s">
        <v>656</v>
      </c>
      <c r="C15" s="299" t="s">
        <v>639</v>
      </c>
      <c r="D15" s="301">
        <v>1968097</v>
      </c>
      <c r="E15" s="301">
        <v>1968097</v>
      </c>
      <c r="F15" s="301">
        <v>0</v>
      </c>
      <c r="G15" s="301">
        <v>42050</v>
      </c>
      <c r="H15" s="301">
        <v>577458</v>
      </c>
      <c r="I15" s="301">
        <v>62370</v>
      </c>
      <c r="J15" s="301">
        <v>20998</v>
      </c>
      <c r="K15" s="301">
        <v>660826</v>
      </c>
      <c r="L15" s="302">
        <v>917.40169266336113</v>
      </c>
      <c r="M15" s="301">
        <v>668.65928803194868</v>
      </c>
      <c r="N15" s="301">
        <v>248.7424046314124</v>
      </c>
      <c r="O15" s="301">
        <v>932</v>
      </c>
      <c r="P15" s="301">
        <v>535972</v>
      </c>
      <c r="Q15" s="301">
        <v>0</v>
      </c>
      <c r="R15" s="301">
        <v>84405</v>
      </c>
      <c r="S15" s="301">
        <v>25456</v>
      </c>
      <c r="T15" s="301">
        <v>53585</v>
      </c>
      <c r="U15" s="301">
        <v>5360</v>
      </c>
      <c r="V15" s="301">
        <v>0</v>
      </c>
      <c r="W15" s="301">
        <v>0</v>
      </c>
      <c r="X15" s="301">
        <v>4</v>
      </c>
      <c r="Y15" s="301">
        <v>0</v>
      </c>
      <c r="Z15" s="301">
        <v>25266</v>
      </c>
      <c r="AA15" s="301">
        <v>645643</v>
      </c>
      <c r="AB15" s="305">
        <v>100</v>
      </c>
      <c r="AC15" s="301">
        <v>12883.227999999999</v>
      </c>
      <c r="AD15" s="301">
        <v>8637</v>
      </c>
      <c r="AE15" s="301">
        <v>4426</v>
      </c>
      <c r="AF15" s="301">
        <v>0</v>
      </c>
      <c r="AG15" s="301">
        <v>0</v>
      </c>
      <c r="AH15" s="301">
        <v>4</v>
      </c>
      <c r="AI15" s="301">
        <v>34797.620000000003</v>
      </c>
      <c r="AJ15" s="301">
        <v>60747.847999999998</v>
      </c>
      <c r="AK15" s="305">
        <v>16.05239521721586</v>
      </c>
      <c r="AL15" s="305">
        <v>15.955041469096559</v>
      </c>
      <c r="AM15" s="301">
        <v>0</v>
      </c>
      <c r="AN15" s="301">
        <v>48570</v>
      </c>
      <c r="AO15" s="301">
        <v>14611</v>
      </c>
      <c r="AP15" s="301">
        <v>63181</v>
      </c>
    </row>
    <row r="16" spans="1:42" s="303" customFormat="1" ht="13.5" customHeight="1">
      <c r="A16" s="299" t="s">
        <v>657</v>
      </c>
      <c r="B16" s="300" t="s">
        <v>658</v>
      </c>
      <c r="C16" s="299" t="s">
        <v>639</v>
      </c>
      <c r="D16" s="301">
        <v>1971651</v>
      </c>
      <c r="E16" s="301">
        <v>1971651</v>
      </c>
      <c r="F16" s="301">
        <v>0</v>
      </c>
      <c r="G16" s="301">
        <v>59208</v>
      </c>
      <c r="H16" s="301">
        <v>602398</v>
      </c>
      <c r="I16" s="301">
        <v>80862</v>
      </c>
      <c r="J16" s="301">
        <v>30258</v>
      </c>
      <c r="K16" s="301">
        <v>713518</v>
      </c>
      <c r="L16" s="302">
        <v>988.76663884249137</v>
      </c>
      <c r="M16" s="301">
        <v>751.48664693046783</v>
      </c>
      <c r="N16" s="301">
        <v>237.27999191202363</v>
      </c>
      <c r="O16" s="301">
        <v>391</v>
      </c>
      <c r="P16" s="301">
        <v>587460</v>
      </c>
      <c r="Q16" s="301">
        <v>814</v>
      </c>
      <c r="R16" s="301">
        <v>71377</v>
      </c>
      <c r="S16" s="301">
        <v>43789</v>
      </c>
      <c r="T16" s="301">
        <v>22072</v>
      </c>
      <c r="U16" s="301">
        <v>595</v>
      </c>
      <c r="V16" s="301">
        <v>20</v>
      </c>
      <c r="W16" s="301">
        <v>0</v>
      </c>
      <c r="X16" s="301">
        <v>4415</v>
      </c>
      <c r="Y16" s="301">
        <v>486</v>
      </c>
      <c r="Z16" s="301">
        <v>23605</v>
      </c>
      <c r="AA16" s="301">
        <v>683256</v>
      </c>
      <c r="AB16" s="305">
        <v>99.880864566136268</v>
      </c>
      <c r="AC16" s="301">
        <v>10376</v>
      </c>
      <c r="AD16" s="301">
        <v>17841</v>
      </c>
      <c r="AE16" s="301">
        <v>329</v>
      </c>
      <c r="AF16" s="301">
        <v>20</v>
      </c>
      <c r="AG16" s="301">
        <v>0</v>
      </c>
      <c r="AH16" s="301">
        <v>2482</v>
      </c>
      <c r="AI16" s="301">
        <v>20074</v>
      </c>
      <c r="AJ16" s="301">
        <v>51122</v>
      </c>
      <c r="AK16" s="305">
        <v>14.713796786047645</v>
      </c>
      <c r="AL16" s="305">
        <v>13.554183940329132</v>
      </c>
      <c r="AM16" s="301">
        <v>814</v>
      </c>
      <c r="AN16" s="301">
        <v>58932</v>
      </c>
      <c r="AO16" s="301">
        <v>11544</v>
      </c>
      <c r="AP16" s="301">
        <v>71290</v>
      </c>
    </row>
    <row r="17" spans="1:42" s="303" customFormat="1" ht="13.5" customHeight="1">
      <c r="A17" s="299" t="s">
        <v>659</v>
      </c>
      <c r="B17" s="300" t="s">
        <v>660</v>
      </c>
      <c r="C17" s="299" t="s">
        <v>639</v>
      </c>
      <c r="D17" s="301">
        <v>7387913</v>
      </c>
      <c r="E17" s="301">
        <v>7387913</v>
      </c>
      <c r="F17" s="301">
        <v>0</v>
      </c>
      <c r="G17" s="301">
        <v>188264</v>
      </c>
      <c r="H17" s="301">
        <v>2072491</v>
      </c>
      <c r="I17" s="301">
        <v>159974</v>
      </c>
      <c r="J17" s="301">
        <v>96133</v>
      </c>
      <c r="K17" s="301">
        <v>2328598</v>
      </c>
      <c r="L17" s="302">
        <v>861.17549265757998</v>
      </c>
      <c r="M17" s="301">
        <v>659.90596652294892</v>
      </c>
      <c r="N17" s="301">
        <v>201.26952613463095</v>
      </c>
      <c r="O17" s="301">
        <v>0</v>
      </c>
      <c r="P17" s="301">
        <v>1816172</v>
      </c>
      <c r="Q17" s="301">
        <v>1302</v>
      </c>
      <c r="R17" s="301">
        <v>278844</v>
      </c>
      <c r="S17" s="301">
        <v>95048</v>
      </c>
      <c r="T17" s="301">
        <v>178513</v>
      </c>
      <c r="U17" s="301">
        <v>1885</v>
      </c>
      <c r="V17" s="301">
        <v>0</v>
      </c>
      <c r="W17" s="301">
        <v>0</v>
      </c>
      <c r="X17" s="301">
        <v>200</v>
      </c>
      <c r="Y17" s="301">
        <v>3198</v>
      </c>
      <c r="Z17" s="301">
        <v>135621</v>
      </c>
      <c r="AA17" s="301">
        <v>2231939</v>
      </c>
      <c r="AB17" s="305">
        <v>99.941665072387735</v>
      </c>
      <c r="AC17" s="301">
        <v>153369</v>
      </c>
      <c r="AD17" s="301">
        <v>24287</v>
      </c>
      <c r="AE17" s="301">
        <v>743</v>
      </c>
      <c r="AF17" s="301">
        <v>0</v>
      </c>
      <c r="AG17" s="301">
        <v>0</v>
      </c>
      <c r="AH17" s="301">
        <v>200</v>
      </c>
      <c r="AI17" s="301">
        <v>141632</v>
      </c>
      <c r="AJ17" s="301">
        <v>320231</v>
      </c>
      <c r="AK17" s="305">
        <v>23.709962578476954</v>
      </c>
      <c r="AL17" s="305">
        <v>20.291812280719839</v>
      </c>
      <c r="AM17" s="301">
        <v>1302</v>
      </c>
      <c r="AN17" s="301">
        <v>71297</v>
      </c>
      <c r="AO17" s="301">
        <v>18464</v>
      </c>
      <c r="AP17" s="301">
        <v>91063</v>
      </c>
    </row>
    <row r="18" spans="1:42" s="303" customFormat="1" ht="13.5" customHeight="1">
      <c r="A18" s="299" t="s">
        <v>661</v>
      </c>
      <c r="B18" s="300" t="s">
        <v>662</v>
      </c>
      <c r="C18" s="299" t="s">
        <v>639</v>
      </c>
      <c r="D18" s="301">
        <v>6317531</v>
      </c>
      <c r="E18" s="301">
        <v>6317531</v>
      </c>
      <c r="F18" s="301">
        <v>0</v>
      </c>
      <c r="G18" s="301">
        <v>161734</v>
      </c>
      <c r="H18" s="301">
        <v>1862885</v>
      </c>
      <c r="I18" s="301">
        <v>147468</v>
      </c>
      <c r="J18" s="301">
        <v>81983</v>
      </c>
      <c r="K18" s="301">
        <v>2092336</v>
      </c>
      <c r="L18" s="302">
        <v>904.90494266231599</v>
      </c>
      <c r="M18" s="301">
        <v>648.06305975314649</v>
      </c>
      <c r="N18" s="301">
        <v>256.84188290916961</v>
      </c>
      <c r="O18" s="301">
        <v>125</v>
      </c>
      <c r="P18" s="301">
        <v>1598856</v>
      </c>
      <c r="Q18" s="301">
        <v>4418</v>
      </c>
      <c r="R18" s="301">
        <v>286330</v>
      </c>
      <c r="S18" s="301">
        <v>119514</v>
      </c>
      <c r="T18" s="301">
        <v>146523</v>
      </c>
      <c r="U18" s="301">
        <v>5513</v>
      </c>
      <c r="V18" s="301">
        <v>672</v>
      </c>
      <c r="W18" s="301">
        <v>267</v>
      </c>
      <c r="X18" s="301">
        <v>61</v>
      </c>
      <c r="Y18" s="301">
        <v>13780</v>
      </c>
      <c r="Z18" s="301">
        <v>127995</v>
      </c>
      <c r="AA18" s="301">
        <v>2017599</v>
      </c>
      <c r="AB18" s="305">
        <v>99.781026854196497</v>
      </c>
      <c r="AC18" s="301">
        <v>70563</v>
      </c>
      <c r="AD18" s="301">
        <v>42815</v>
      </c>
      <c r="AE18" s="301">
        <v>5260</v>
      </c>
      <c r="AF18" s="301">
        <v>672</v>
      </c>
      <c r="AG18" s="301">
        <v>267</v>
      </c>
      <c r="AH18" s="301">
        <v>61</v>
      </c>
      <c r="AI18" s="301">
        <v>118135</v>
      </c>
      <c r="AJ18" s="301">
        <v>237773</v>
      </c>
      <c r="AK18" s="305">
        <v>21.325721024470585</v>
      </c>
      <c r="AL18" s="305">
        <v>20.807236869052982</v>
      </c>
      <c r="AM18" s="301">
        <v>4418</v>
      </c>
      <c r="AN18" s="301">
        <v>122292</v>
      </c>
      <c r="AO18" s="301">
        <v>14409</v>
      </c>
      <c r="AP18" s="301">
        <v>141119</v>
      </c>
    </row>
    <row r="19" spans="1:42" s="303" customFormat="1" ht="13.5" customHeight="1">
      <c r="A19" s="299" t="s">
        <v>663</v>
      </c>
      <c r="B19" s="300" t="s">
        <v>664</v>
      </c>
      <c r="C19" s="299" t="s">
        <v>639</v>
      </c>
      <c r="D19" s="301">
        <v>13826079</v>
      </c>
      <c r="E19" s="301">
        <v>13825877</v>
      </c>
      <c r="F19" s="301">
        <v>202</v>
      </c>
      <c r="G19" s="301">
        <v>574865</v>
      </c>
      <c r="H19" s="301">
        <v>4073861</v>
      </c>
      <c r="I19" s="301">
        <v>96936</v>
      </c>
      <c r="J19" s="301">
        <v>236810</v>
      </c>
      <c r="K19" s="301">
        <v>4407607</v>
      </c>
      <c r="L19" s="302">
        <v>871.00920488757015</v>
      </c>
      <c r="M19" s="301">
        <v>645.14811845491522</v>
      </c>
      <c r="N19" s="301">
        <v>225.86108643265501</v>
      </c>
      <c r="O19" s="301">
        <v>9</v>
      </c>
      <c r="P19" s="301">
        <v>3380536</v>
      </c>
      <c r="Q19" s="301">
        <v>3883</v>
      </c>
      <c r="R19" s="301">
        <v>383660</v>
      </c>
      <c r="S19" s="301">
        <v>182370</v>
      </c>
      <c r="T19" s="301">
        <v>196398</v>
      </c>
      <c r="U19" s="301">
        <v>3509</v>
      </c>
      <c r="V19" s="301">
        <v>0</v>
      </c>
      <c r="W19" s="301">
        <v>0</v>
      </c>
      <c r="X19" s="301">
        <v>190</v>
      </c>
      <c r="Y19" s="301">
        <v>1193</v>
      </c>
      <c r="Z19" s="301">
        <v>427424</v>
      </c>
      <c r="AA19" s="301">
        <v>4195503</v>
      </c>
      <c r="AB19" s="305">
        <v>99.907448522858871</v>
      </c>
      <c r="AC19" s="301">
        <v>146281</v>
      </c>
      <c r="AD19" s="301">
        <v>45809</v>
      </c>
      <c r="AE19" s="301">
        <v>3509</v>
      </c>
      <c r="AF19" s="301">
        <v>0</v>
      </c>
      <c r="AG19" s="301">
        <v>0</v>
      </c>
      <c r="AH19" s="301">
        <v>190</v>
      </c>
      <c r="AI19" s="301">
        <v>130357</v>
      </c>
      <c r="AJ19" s="301">
        <v>326146</v>
      </c>
      <c r="AK19" s="305">
        <v>22.344541100775146</v>
      </c>
      <c r="AL19" s="305">
        <v>19.671963600043586</v>
      </c>
      <c r="AM19" s="301">
        <v>3883</v>
      </c>
      <c r="AN19" s="301">
        <v>248050</v>
      </c>
      <c r="AO19" s="301">
        <v>49632</v>
      </c>
      <c r="AP19" s="301">
        <v>301565</v>
      </c>
    </row>
    <row r="20" spans="1:42" s="303" customFormat="1" ht="13.5" customHeight="1">
      <c r="A20" s="299" t="s">
        <v>665</v>
      </c>
      <c r="B20" s="300" t="s">
        <v>666</v>
      </c>
      <c r="C20" s="299" t="s">
        <v>639</v>
      </c>
      <c r="D20" s="301">
        <v>9198470</v>
      </c>
      <c r="E20" s="301">
        <v>9198470</v>
      </c>
      <c r="F20" s="301">
        <v>0</v>
      </c>
      <c r="G20" s="301">
        <v>202946</v>
      </c>
      <c r="H20" s="301">
        <v>2475955</v>
      </c>
      <c r="I20" s="301">
        <v>135389</v>
      </c>
      <c r="J20" s="301">
        <v>244733</v>
      </c>
      <c r="K20" s="301">
        <v>2856077</v>
      </c>
      <c r="L20" s="302">
        <v>848.3464175061996</v>
      </c>
      <c r="M20" s="301">
        <v>638.40683507350457</v>
      </c>
      <c r="N20" s="301">
        <v>209.93958243269503</v>
      </c>
      <c r="O20" s="301">
        <v>0</v>
      </c>
      <c r="P20" s="301">
        <v>2114586</v>
      </c>
      <c r="Q20" s="301">
        <v>9309</v>
      </c>
      <c r="R20" s="301">
        <v>388046</v>
      </c>
      <c r="S20" s="301">
        <v>88716</v>
      </c>
      <c r="T20" s="301">
        <v>276184</v>
      </c>
      <c r="U20" s="301">
        <v>18585</v>
      </c>
      <c r="V20" s="301">
        <v>0</v>
      </c>
      <c r="W20" s="301">
        <v>0</v>
      </c>
      <c r="X20" s="301">
        <v>4555</v>
      </c>
      <c r="Y20" s="301">
        <v>6</v>
      </c>
      <c r="Z20" s="301">
        <v>99427</v>
      </c>
      <c r="AA20" s="301">
        <v>2611368</v>
      </c>
      <c r="AB20" s="305">
        <v>99.64352017792973</v>
      </c>
      <c r="AC20" s="301">
        <v>48374</v>
      </c>
      <c r="AD20" s="301">
        <v>17858</v>
      </c>
      <c r="AE20" s="301">
        <v>18567</v>
      </c>
      <c r="AF20" s="301">
        <v>0</v>
      </c>
      <c r="AG20" s="301">
        <v>0</v>
      </c>
      <c r="AH20" s="301">
        <v>3901</v>
      </c>
      <c r="AI20" s="301">
        <v>256491</v>
      </c>
      <c r="AJ20" s="301">
        <v>345191</v>
      </c>
      <c r="AK20" s="305">
        <v>24.136086223841524</v>
      </c>
      <c r="AL20" s="305">
        <v>24.026776364001133</v>
      </c>
      <c r="AM20" s="301">
        <v>9309</v>
      </c>
      <c r="AN20" s="301">
        <v>223080</v>
      </c>
      <c r="AO20" s="301">
        <v>3886</v>
      </c>
      <c r="AP20" s="301">
        <v>236275</v>
      </c>
    </row>
    <row r="21" spans="1:42" s="303" customFormat="1" ht="13.5" customHeight="1">
      <c r="A21" s="299" t="s">
        <v>667</v>
      </c>
      <c r="B21" s="300" t="s">
        <v>668</v>
      </c>
      <c r="C21" s="299" t="s">
        <v>639</v>
      </c>
      <c r="D21" s="301">
        <v>2233964</v>
      </c>
      <c r="E21" s="301">
        <v>2233964</v>
      </c>
      <c r="F21" s="301">
        <v>0</v>
      </c>
      <c r="G21" s="301">
        <v>17692</v>
      </c>
      <c r="H21" s="301">
        <v>734682</v>
      </c>
      <c r="I21" s="301">
        <v>81506</v>
      </c>
      <c r="J21" s="301">
        <v>29376</v>
      </c>
      <c r="K21" s="301">
        <v>845564</v>
      </c>
      <c r="L21" s="302">
        <v>1034.1635554581292</v>
      </c>
      <c r="M21" s="301">
        <v>694.67537588822609</v>
      </c>
      <c r="N21" s="301">
        <v>339.48817956990331</v>
      </c>
      <c r="O21" s="301">
        <v>0</v>
      </c>
      <c r="P21" s="301">
        <v>612210</v>
      </c>
      <c r="Q21" s="301">
        <v>9432</v>
      </c>
      <c r="R21" s="301">
        <v>120748</v>
      </c>
      <c r="S21" s="301">
        <v>27315</v>
      </c>
      <c r="T21" s="301">
        <v>70069</v>
      </c>
      <c r="U21" s="301">
        <v>5502</v>
      </c>
      <c r="V21" s="301">
        <v>0</v>
      </c>
      <c r="W21" s="301">
        <v>17715</v>
      </c>
      <c r="X21" s="301">
        <v>14</v>
      </c>
      <c r="Y21" s="301">
        <v>133</v>
      </c>
      <c r="Z21" s="301">
        <v>72454</v>
      </c>
      <c r="AA21" s="301">
        <v>814844</v>
      </c>
      <c r="AB21" s="305">
        <v>98.842477823976125</v>
      </c>
      <c r="AC21" s="301">
        <v>17134</v>
      </c>
      <c r="AD21" s="301">
        <v>7459</v>
      </c>
      <c r="AE21" s="301">
        <v>5458</v>
      </c>
      <c r="AF21" s="301">
        <v>0</v>
      </c>
      <c r="AG21" s="301">
        <v>1726</v>
      </c>
      <c r="AH21" s="301">
        <v>14</v>
      </c>
      <c r="AI21" s="301">
        <v>52511</v>
      </c>
      <c r="AJ21" s="301">
        <v>84302</v>
      </c>
      <c r="AK21" s="305">
        <v>22.047807443557367</v>
      </c>
      <c r="AL21" s="305">
        <v>21.479590628035346</v>
      </c>
      <c r="AM21" s="301">
        <v>9432</v>
      </c>
      <c r="AN21" s="301">
        <v>51649</v>
      </c>
      <c r="AO21" s="301">
        <v>8605</v>
      </c>
      <c r="AP21" s="301">
        <v>69686</v>
      </c>
    </row>
    <row r="22" spans="1:42" s="303" customFormat="1" ht="13.5" customHeight="1">
      <c r="A22" s="299" t="s">
        <v>669</v>
      </c>
      <c r="B22" s="300" t="s">
        <v>670</v>
      </c>
      <c r="C22" s="299" t="s">
        <v>639</v>
      </c>
      <c r="D22" s="301">
        <v>1057439</v>
      </c>
      <c r="E22" s="301">
        <v>1057439</v>
      </c>
      <c r="F22" s="301">
        <v>0</v>
      </c>
      <c r="G22" s="301">
        <v>19275</v>
      </c>
      <c r="H22" s="301">
        <v>315304</v>
      </c>
      <c r="I22" s="301">
        <v>66206</v>
      </c>
      <c r="J22" s="301">
        <v>23302</v>
      </c>
      <c r="K22" s="301">
        <v>404812</v>
      </c>
      <c r="L22" s="302">
        <v>1045.9645576217583</v>
      </c>
      <c r="M22" s="301">
        <v>684.34491773471643</v>
      </c>
      <c r="N22" s="301">
        <v>361.61963988704184</v>
      </c>
      <c r="O22" s="301">
        <v>0</v>
      </c>
      <c r="P22" s="301">
        <v>296812</v>
      </c>
      <c r="Q22" s="301">
        <v>2490</v>
      </c>
      <c r="R22" s="301">
        <v>67975</v>
      </c>
      <c r="S22" s="301">
        <v>16143</v>
      </c>
      <c r="T22" s="301">
        <v>11732</v>
      </c>
      <c r="U22" s="301">
        <v>11230</v>
      </c>
      <c r="V22" s="301">
        <v>3214</v>
      </c>
      <c r="W22" s="301">
        <v>5246</v>
      </c>
      <c r="X22" s="301">
        <v>20405</v>
      </c>
      <c r="Y22" s="301">
        <v>5</v>
      </c>
      <c r="Z22" s="301">
        <v>14233</v>
      </c>
      <c r="AA22" s="301">
        <v>381510</v>
      </c>
      <c r="AB22" s="305">
        <v>99.347330345207212</v>
      </c>
      <c r="AC22" s="301">
        <v>2431</v>
      </c>
      <c r="AD22" s="301">
        <v>3653</v>
      </c>
      <c r="AE22" s="301">
        <v>11230</v>
      </c>
      <c r="AF22" s="301">
        <v>3214</v>
      </c>
      <c r="AG22" s="301">
        <v>5246</v>
      </c>
      <c r="AH22" s="301">
        <v>20222</v>
      </c>
      <c r="AI22" s="301">
        <v>9559</v>
      </c>
      <c r="AJ22" s="301">
        <v>55555</v>
      </c>
      <c r="AK22" s="305">
        <v>22.995859806527474</v>
      </c>
      <c r="AL22" s="305">
        <v>22.41559044692351</v>
      </c>
      <c r="AM22" s="301">
        <v>2490</v>
      </c>
      <c r="AN22" s="301">
        <v>29025</v>
      </c>
      <c r="AO22" s="301">
        <v>2728</v>
      </c>
      <c r="AP22" s="301">
        <v>34243</v>
      </c>
    </row>
    <row r="23" spans="1:42" s="303" customFormat="1" ht="13.5" customHeight="1">
      <c r="A23" s="299" t="s">
        <v>671</v>
      </c>
      <c r="B23" s="300" t="s">
        <v>672</v>
      </c>
      <c r="C23" s="299" t="s">
        <v>639</v>
      </c>
      <c r="D23" s="301">
        <v>1140659</v>
      </c>
      <c r="E23" s="301">
        <v>1140658</v>
      </c>
      <c r="F23" s="301">
        <v>1</v>
      </c>
      <c r="G23" s="301">
        <v>15877</v>
      </c>
      <c r="H23" s="301">
        <v>333038</v>
      </c>
      <c r="I23" s="301">
        <v>49351</v>
      </c>
      <c r="J23" s="301">
        <v>6994</v>
      </c>
      <c r="K23" s="301">
        <v>389383</v>
      </c>
      <c r="L23" s="302">
        <v>932.69590486032757</v>
      </c>
      <c r="M23" s="301">
        <v>581.38187656903176</v>
      </c>
      <c r="N23" s="301">
        <v>351.31402829129593</v>
      </c>
      <c r="O23" s="301">
        <v>1</v>
      </c>
      <c r="P23" s="301">
        <v>226646</v>
      </c>
      <c r="Q23" s="301">
        <v>10195</v>
      </c>
      <c r="R23" s="301">
        <v>127935</v>
      </c>
      <c r="S23" s="301">
        <v>3451</v>
      </c>
      <c r="T23" s="301">
        <v>48866</v>
      </c>
      <c r="U23" s="301">
        <v>1093</v>
      </c>
      <c r="V23" s="301">
        <v>0</v>
      </c>
      <c r="W23" s="301">
        <v>0</v>
      </c>
      <c r="X23" s="301">
        <v>70452</v>
      </c>
      <c r="Y23" s="301">
        <v>4073</v>
      </c>
      <c r="Z23" s="301">
        <v>18024</v>
      </c>
      <c r="AA23" s="301">
        <v>382800</v>
      </c>
      <c r="AB23" s="305">
        <v>97.336729362591427</v>
      </c>
      <c r="AC23" s="301">
        <v>6781</v>
      </c>
      <c r="AD23" s="301">
        <v>758</v>
      </c>
      <c r="AE23" s="301">
        <v>997</v>
      </c>
      <c r="AF23" s="301">
        <v>0</v>
      </c>
      <c r="AG23" s="301">
        <v>0</v>
      </c>
      <c r="AH23" s="301">
        <v>1476</v>
      </c>
      <c r="AI23" s="301">
        <v>22876</v>
      </c>
      <c r="AJ23" s="301">
        <v>32888</v>
      </c>
      <c r="AK23" s="305">
        <v>14.855539079616412</v>
      </c>
      <c r="AL23" s="305">
        <v>13.84218330708015</v>
      </c>
      <c r="AM23" s="301">
        <v>10195</v>
      </c>
      <c r="AN23" s="301">
        <v>26231</v>
      </c>
      <c r="AO23" s="301">
        <v>7980</v>
      </c>
      <c r="AP23" s="301">
        <v>44406</v>
      </c>
    </row>
    <row r="24" spans="1:42" s="303" customFormat="1" ht="13.5" customHeight="1">
      <c r="A24" s="299" t="s">
        <v>673</v>
      </c>
      <c r="B24" s="300" t="s">
        <v>674</v>
      </c>
      <c r="C24" s="299" t="s">
        <v>639</v>
      </c>
      <c r="D24" s="301">
        <v>780905</v>
      </c>
      <c r="E24" s="301">
        <v>780905</v>
      </c>
      <c r="F24" s="301">
        <v>0</v>
      </c>
      <c r="G24" s="301">
        <v>14771</v>
      </c>
      <c r="H24" s="301">
        <v>218846</v>
      </c>
      <c r="I24" s="301">
        <v>41876</v>
      </c>
      <c r="J24" s="301">
        <v>14761</v>
      </c>
      <c r="K24" s="301">
        <v>275483</v>
      </c>
      <c r="L24" s="302">
        <v>963.86345630995675</v>
      </c>
      <c r="M24" s="301">
        <v>703.10393331990485</v>
      </c>
      <c r="N24" s="301">
        <v>260.75952299005189</v>
      </c>
      <c r="O24" s="301">
        <v>0</v>
      </c>
      <c r="P24" s="301">
        <v>208903</v>
      </c>
      <c r="Q24" s="301">
        <v>1030</v>
      </c>
      <c r="R24" s="301">
        <v>44298</v>
      </c>
      <c r="S24" s="301">
        <v>30021</v>
      </c>
      <c r="T24" s="301">
        <v>14106</v>
      </c>
      <c r="U24" s="301">
        <v>171</v>
      </c>
      <c r="V24" s="301">
        <v>0</v>
      </c>
      <c r="W24" s="301">
        <v>0</v>
      </c>
      <c r="X24" s="301">
        <v>0</v>
      </c>
      <c r="Y24" s="301">
        <v>0</v>
      </c>
      <c r="Z24" s="301">
        <v>5574</v>
      </c>
      <c r="AA24" s="301">
        <v>259805</v>
      </c>
      <c r="AB24" s="305">
        <v>99.603548815457742</v>
      </c>
      <c r="AC24" s="301">
        <v>1822</v>
      </c>
      <c r="AD24" s="301">
        <v>5491</v>
      </c>
      <c r="AE24" s="301">
        <v>171</v>
      </c>
      <c r="AF24" s="301">
        <v>0</v>
      </c>
      <c r="AG24" s="301">
        <v>0</v>
      </c>
      <c r="AH24" s="301">
        <v>0</v>
      </c>
      <c r="AI24" s="301">
        <v>11446</v>
      </c>
      <c r="AJ24" s="301">
        <v>18930</v>
      </c>
      <c r="AK24" s="305">
        <v>14.300751003401732</v>
      </c>
      <c r="AL24" s="305">
        <v>14.300751003401732</v>
      </c>
      <c r="AM24" s="301">
        <v>1030</v>
      </c>
      <c r="AN24" s="301">
        <v>25071</v>
      </c>
      <c r="AO24" s="301">
        <v>3216</v>
      </c>
      <c r="AP24" s="301">
        <v>29317</v>
      </c>
    </row>
    <row r="25" spans="1:42" s="303" customFormat="1" ht="13.5" customHeight="1">
      <c r="A25" s="299" t="s">
        <v>675</v>
      </c>
      <c r="B25" s="300" t="s">
        <v>676</v>
      </c>
      <c r="C25" s="299" t="s">
        <v>639</v>
      </c>
      <c r="D25" s="301">
        <v>827674</v>
      </c>
      <c r="E25" s="301">
        <v>827674</v>
      </c>
      <c r="F25" s="301">
        <v>0</v>
      </c>
      <c r="G25" s="301">
        <v>16482</v>
      </c>
      <c r="H25" s="301">
        <v>260737</v>
      </c>
      <c r="I25" s="301">
        <v>30681</v>
      </c>
      <c r="J25" s="301">
        <v>7353</v>
      </c>
      <c r="K25" s="301">
        <v>298771</v>
      </c>
      <c r="L25" s="302">
        <v>986.27504023356209</v>
      </c>
      <c r="M25" s="301">
        <v>701.52815241490953</v>
      </c>
      <c r="N25" s="301">
        <v>284.74688781865234</v>
      </c>
      <c r="O25" s="301">
        <v>0</v>
      </c>
      <c r="P25" s="301">
        <v>246530</v>
      </c>
      <c r="Q25" s="301">
        <v>0</v>
      </c>
      <c r="R25" s="301">
        <v>37106</v>
      </c>
      <c r="S25" s="301">
        <v>19116</v>
      </c>
      <c r="T25" s="301">
        <v>17542</v>
      </c>
      <c r="U25" s="301">
        <v>423</v>
      </c>
      <c r="V25" s="301">
        <v>0</v>
      </c>
      <c r="W25" s="301">
        <v>0</v>
      </c>
      <c r="X25" s="301">
        <v>0</v>
      </c>
      <c r="Y25" s="301">
        <v>25</v>
      </c>
      <c r="Z25" s="301">
        <v>8132</v>
      </c>
      <c r="AA25" s="301">
        <v>291768</v>
      </c>
      <c r="AB25" s="305">
        <v>100</v>
      </c>
      <c r="AC25" s="301">
        <v>10473</v>
      </c>
      <c r="AD25" s="301">
        <v>7720</v>
      </c>
      <c r="AE25" s="301">
        <v>423</v>
      </c>
      <c r="AF25" s="301">
        <v>0</v>
      </c>
      <c r="AG25" s="301">
        <v>0</v>
      </c>
      <c r="AH25" s="301">
        <v>0</v>
      </c>
      <c r="AI25" s="301">
        <v>15957</v>
      </c>
      <c r="AJ25" s="301">
        <v>34573</v>
      </c>
      <c r="AK25" s="305">
        <v>16.73503364859037</v>
      </c>
      <c r="AL25" s="305">
        <v>16.734030709980242</v>
      </c>
      <c r="AM25" s="301">
        <v>0</v>
      </c>
      <c r="AN25" s="301">
        <v>17204</v>
      </c>
      <c r="AO25" s="301">
        <v>3801</v>
      </c>
      <c r="AP25" s="301">
        <v>21005</v>
      </c>
    </row>
    <row r="26" spans="1:42" s="303" customFormat="1" ht="13.5" customHeight="1">
      <c r="A26" s="299" t="s">
        <v>677</v>
      </c>
      <c r="B26" s="300" t="s">
        <v>678</v>
      </c>
      <c r="C26" s="299" t="s">
        <v>639</v>
      </c>
      <c r="D26" s="301">
        <v>2086651</v>
      </c>
      <c r="E26" s="301">
        <v>2086601</v>
      </c>
      <c r="F26" s="301">
        <v>50</v>
      </c>
      <c r="G26" s="301">
        <v>36542</v>
      </c>
      <c r="H26" s="301">
        <v>555370</v>
      </c>
      <c r="I26" s="301">
        <v>51294</v>
      </c>
      <c r="J26" s="301">
        <v>16607</v>
      </c>
      <c r="K26" s="301">
        <v>623271</v>
      </c>
      <c r="L26" s="302">
        <v>816.10495933828747</v>
      </c>
      <c r="M26" s="301">
        <v>553.26843927254856</v>
      </c>
      <c r="N26" s="301">
        <v>262.8365200657388</v>
      </c>
      <c r="O26" s="301">
        <v>2353</v>
      </c>
      <c r="P26" s="301">
        <v>485927</v>
      </c>
      <c r="Q26" s="301">
        <v>5061</v>
      </c>
      <c r="R26" s="301">
        <v>63605</v>
      </c>
      <c r="S26" s="301">
        <v>14648</v>
      </c>
      <c r="T26" s="301">
        <v>40533</v>
      </c>
      <c r="U26" s="301">
        <v>6623</v>
      </c>
      <c r="V26" s="301">
        <v>0</v>
      </c>
      <c r="W26" s="301">
        <v>0</v>
      </c>
      <c r="X26" s="301">
        <v>5</v>
      </c>
      <c r="Y26" s="301">
        <v>1796</v>
      </c>
      <c r="Z26" s="301">
        <v>51186</v>
      </c>
      <c r="AA26" s="301">
        <v>605779</v>
      </c>
      <c r="AB26" s="305">
        <v>99.164546806673727</v>
      </c>
      <c r="AC26" s="301">
        <v>16438</v>
      </c>
      <c r="AD26" s="301">
        <v>3757</v>
      </c>
      <c r="AE26" s="301">
        <v>5311</v>
      </c>
      <c r="AF26" s="301">
        <v>0</v>
      </c>
      <c r="AG26" s="301">
        <v>0</v>
      </c>
      <c r="AH26" s="301">
        <v>5</v>
      </c>
      <c r="AI26" s="301">
        <v>34595</v>
      </c>
      <c r="AJ26" s="301">
        <v>60106</v>
      </c>
      <c r="AK26" s="305">
        <v>20.549787430951209</v>
      </c>
      <c r="AL26" s="305">
        <v>18.620598792389291</v>
      </c>
      <c r="AM26" s="301">
        <v>5061</v>
      </c>
      <c r="AN26" s="301">
        <v>35341</v>
      </c>
      <c r="AO26" s="301">
        <v>3717</v>
      </c>
      <c r="AP26" s="301">
        <v>44119</v>
      </c>
    </row>
    <row r="27" spans="1:42" s="303" customFormat="1" ht="13.5" customHeight="1">
      <c r="A27" s="299" t="s">
        <v>679</v>
      </c>
      <c r="B27" s="300" t="s">
        <v>680</v>
      </c>
      <c r="C27" s="299" t="s">
        <v>639</v>
      </c>
      <c r="D27" s="301">
        <v>1996003</v>
      </c>
      <c r="E27" s="301">
        <v>1996003</v>
      </c>
      <c r="F27" s="301">
        <v>0</v>
      </c>
      <c r="G27" s="301">
        <v>56753</v>
      </c>
      <c r="H27" s="301">
        <v>548240</v>
      </c>
      <c r="I27" s="301">
        <v>73692</v>
      </c>
      <c r="J27" s="301">
        <v>31348</v>
      </c>
      <c r="K27" s="301">
        <v>653280</v>
      </c>
      <c r="L27" s="302">
        <v>894.24616735890936</v>
      </c>
      <c r="M27" s="301">
        <v>624.34337865754765</v>
      </c>
      <c r="N27" s="301">
        <v>269.90278870136171</v>
      </c>
      <c r="O27" s="301">
        <v>58</v>
      </c>
      <c r="P27" s="301">
        <v>516059</v>
      </c>
      <c r="Q27" s="301">
        <v>8327</v>
      </c>
      <c r="R27" s="301">
        <v>82043</v>
      </c>
      <c r="S27" s="301">
        <v>30065</v>
      </c>
      <c r="T27" s="301">
        <v>33822</v>
      </c>
      <c r="U27" s="301">
        <v>264</v>
      </c>
      <c r="V27" s="301">
        <v>0</v>
      </c>
      <c r="W27" s="301">
        <v>0</v>
      </c>
      <c r="X27" s="301">
        <v>17278</v>
      </c>
      <c r="Y27" s="301">
        <v>614</v>
      </c>
      <c r="Z27" s="301">
        <v>16245</v>
      </c>
      <c r="AA27" s="301">
        <v>622674</v>
      </c>
      <c r="AB27" s="305">
        <v>98.662703115916202</v>
      </c>
      <c r="AC27" s="301">
        <v>22719</v>
      </c>
      <c r="AD27" s="301">
        <v>4946</v>
      </c>
      <c r="AE27" s="301">
        <v>197</v>
      </c>
      <c r="AF27" s="301">
        <v>0</v>
      </c>
      <c r="AG27" s="301">
        <v>0</v>
      </c>
      <c r="AH27" s="301">
        <v>11664</v>
      </c>
      <c r="AI27" s="301">
        <v>25195</v>
      </c>
      <c r="AJ27" s="301">
        <v>64721</v>
      </c>
      <c r="AK27" s="305">
        <v>17.172816816559688</v>
      </c>
      <c r="AL27" s="305">
        <v>15.604826748947284</v>
      </c>
      <c r="AM27" s="301">
        <v>8327</v>
      </c>
      <c r="AN27" s="301">
        <v>36770</v>
      </c>
      <c r="AO27" s="301">
        <v>4182</v>
      </c>
      <c r="AP27" s="301">
        <v>49279</v>
      </c>
    </row>
    <row r="28" spans="1:42" s="303" customFormat="1" ht="13.5" customHeight="1">
      <c r="A28" s="299" t="s">
        <v>681</v>
      </c>
      <c r="B28" s="300" t="s">
        <v>682</v>
      </c>
      <c r="C28" s="299" t="s">
        <v>639</v>
      </c>
      <c r="D28" s="301">
        <v>3711481</v>
      </c>
      <c r="E28" s="301">
        <v>3711481</v>
      </c>
      <c r="F28" s="301">
        <v>0</v>
      </c>
      <c r="G28" s="301">
        <v>95532</v>
      </c>
      <c r="H28" s="301">
        <v>1033887</v>
      </c>
      <c r="I28" s="301">
        <v>124244</v>
      </c>
      <c r="J28" s="301">
        <v>43516</v>
      </c>
      <c r="K28" s="301">
        <v>1201647</v>
      </c>
      <c r="L28" s="302">
        <v>884.60334960361217</v>
      </c>
      <c r="M28" s="301">
        <v>624.97991850050562</v>
      </c>
      <c r="N28" s="301">
        <v>259.62343110310655</v>
      </c>
      <c r="O28" s="301">
        <v>0</v>
      </c>
      <c r="P28" s="301">
        <v>1001884</v>
      </c>
      <c r="Q28" s="301">
        <v>4743</v>
      </c>
      <c r="R28" s="301">
        <v>111542</v>
      </c>
      <c r="S28" s="301">
        <v>42289</v>
      </c>
      <c r="T28" s="301">
        <v>64109</v>
      </c>
      <c r="U28" s="301">
        <v>2179</v>
      </c>
      <c r="V28" s="301">
        <v>0</v>
      </c>
      <c r="W28" s="301">
        <v>0</v>
      </c>
      <c r="X28" s="301">
        <v>571</v>
      </c>
      <c r="Y28" s="301">
        <v>2394</v>
      </c>
      <c r="Z28" s="301">
        <v>40884</v>
      </c>
      <c r="AA28" s="301">
        <v>1159053</v>
      </c>
      <c r="AB28" s="305">
        <v>99.590786616315214</v>
      </c>
      <c r="AC28" s="301">
        <v>59726</v>
      </c>
      <c r="AD28" s="301">
        <v>14113</v>
      </c>
      <c r="AE28" s="301">
        <v>2098</v>
      </c>
      <c r="AF28" s="301">
        <v>0</v>
      </c>
      <c r="AG28" s="301">
        <v>0</v>
      </c>
      <c r="AH28" s="301">
        <v>571</v>
      </c>
      <c r="AI28" s="301">
        <v>58546</v>
      </c>
      <c r="AJ28" s="301">
        <v>135054</v>
      </c>
      <c r="AK28" s="305">
        <v>18.248765767286535</v>
      </c>
      <c r="AL28" s="305">
        <v>17.381372711253988</v>
      </c>
      <c r="AM28" s="301">
        <v>4743</v>
      </c>
      <c r="AN28" s="301">
        <v>45948</v>
      </c>
      <c r="AO28" s="301">
        <v>7760</v>
      </c>
      <c r="AP28" s="301">
        <v>58451</v>
      </c>
    </row>
    <row r="29" spans="1:42" s="303" customFormat="1" ht="13.5" customHeight="1">
      <c r="A29" s="299" t="s">
        <v>683</v>
      </c>
      <c r="B29" s="300" t="s">
        <v>684</v>
      </c>
      <c r="C29" s="299" t="s">
        <v>639</v>
      </c>
      <c r="D29" s="301">
        <v>7573172</v>
      </c>
      <c r="E29" s="301">
        <v>7573172</v>
      </c>
      <c r="F29" s="301">
        <v>0</v>
      </c>
      <c r="G29" s="301">
        <v>270712</v>
      </c>
      <c r="H29" s="301">
        <v>2138627</v>
      </c>
      <c r="I29" s="301">
        <v>268378</v>
      </c>
      <c r="J29" s="301">
        <v>129729</v>
      </c>
      <c r="K29" s="301">
        <v>2536734</v>
      </c>
      <c r="L29" s="302">
        <v>915.20002623930293</v>
      </c>
      <c r="M29" s="301">
        <v>655.08423336621581</v>
      </c>
      <c r="N29" s="301">
        <v>260.115792873087</v>
      </c>
      <c r="O29" s="301">
        <v>0</v>
      </c>
      <c r="P29" s="301">
        <v>1928888</v>
      </c>
      <c r="Q29" s="301">
        <v>13814</v>
      </c>
      <c r="R29" s="301">
        <v>363317</v>
      </c>
      <c r="S29" s="301">
        <v>120995</v>
      </c>
      <c r="T29" s="301">
        <v>186143</v>
      </c>
      <c r="U29" s="301">
        <v>22144</v>
      </c>
      <c r="V29" s="301">
        <v>5207</v>
      </c>
      <c r="W29" s="301">
        <v>23000</v>
      </c>
      <c r="X29" s="301">
        <v>4196</v>
      </c>
      <c r="Y29" s="301">
        <v>1632</v>
      </c>
      <c r="Z29" s="301">
        <v>99287</v>
      </c>
      <c r="AA29" s="301">
        <v>2405306</v>
      </c>
      <c r="AB29" s="305">
        <v>99.425686378365157</v>
      </c>
      <c r="AC29" s="301">
        <v>92062</v>
      </c>
      <c r="AD29" s="301">
        <v>17672</v>
      </c>
      <c r="AE29" s="301">
        <v>17244</v>
      </c>
      <c r="AF29" s="301">
        <v>1463</v>
      </c>
      <c r="AG29" s="301">
        <v>16222</v>
      </c>
      <c r="AH29" s="301">
        <v>2808</v>
      </c>
      <c r="AI29" s="301">
        <v>163802</v>
      </c>
      <c r="AJ29" s="301">
        <v>311273</v>
      </c>
      <c r="AK29" s="305">
        <v>21.312881281718006</v>
      </c>
      <c r="AL29" s="305">
        <v>20.67375795600455</v>
      </c>
      <c r="AM29" s="301">
        <v>13814</v>
      </c>
      <c r="AN29" s="301">
        <v>168951</v>
      </c>
      <c r="AO29" s="301">
        <v>11172</v>
      </c>
      <c r="AP29" s="301">
        <v>193937</v>
      </c>
    </row>
    <row r="30" spans="1:42" s="303" customFormat="1" ht="13.5" customHeight="1">
      <c r="A30" s="299" t="s">
        <v>685</v>
      </c>
      <c r="B30" s="300" t="s">
        <v>686</v>
      </c>
      <c r="C30" s="299" t="s">
        <v>639</v>
      </c>
      <c r="D30" s="301">
        <v>1812396</v>
      </c>
      <c r="E30" s="301">
        <v>1812396</v>
      </c>
      <c r="F30" s="301">
        <v>0</v>
      </c>
      <c r="G30" s="301">
        <v>54223</v>
      </c>
      <c r="H30" s="301">
        <v>552665</v>
      </c>
      <c r="I30" s="301">
        <v>61319</v>
      </c>
      <c r="J30" s="301">
        <v>14188</v>
      </c>
      <c r="K30" s="301">
        <v>628172</v>
      </c>
      <c r="L30" s="302">
        <v>946.9878215857409</v>
      </c>
      <c r="M30" s="301">
        <v>686.43848290094309</v>
      </c>
      <c r="N30" s="301">
        <v>260.54933868479776</v>
      </c>
      <c r="O30" s="301">
        <v>342</v>
      </c>
      <c r="P30" s="301">
        <v>479639</v>
      </c>
      <c r="Q30" s="301">
        <v>6454</v>
      </c>
      <c r="R30" s="301">
        <v>102739</v>
      </c>
      <c r="S30" s="301">
        <v>25140</v>
      </c>
      <c r="T30" s="301">
        <v>34823</v>
      </c>
      <c r="U30" s="301">
        <v>648</v>
      </c>
      <c r="V30" s="301">
        <v>118</v>
      </c>
      <c r="W30" s="301">
        <v>0</v>
      </c>
      <c r="X30" s="301">
        <v>41388</v>
      </c>
      <c r="Y30" s="301">
        <v>622</v>
      </c>
      <c r="Z30" s="301">
        <v>22120</v>
      </c>
      <c r="AA30" s="301">
        <v>610952</v>
      </c>
      <c r="AB30" s="305">
        <v>98.94361586507614</v>
      </c>
      <c r="AC30" s="301">
        <v>51585</v>
      </c>
      <c r="AD30" s="301">
        <v>5909</v>
      </c>
      <c r="AE30" s="301">
        <v>648</v>
      </c>
      <c r="AF30" s="301">
        <v>0</v>
      </c>
      <c r="AG30" s="301">
        <v>0</v>
      </c>
      <c r="AH30" s="301">
        <v>23250</v>
      </c>
      <c r="AI30" s="301">
        <v>26956</v>
      </c>
      <c r="AJ30" s="301">
        <v>108348</v>
      </c>
      <c r="AK30" s="305">
        <v>23.139776690021435</v>
      </c>
      <c r="AL30" s="305">
        <v>16.518379882906228</v>
      </c>
      <c r="AM30" s="301">
        <v>6454</v>
      </c>
      <c r="AN30" s="301">
        <v>8433</v>
      </c>
      <c r="AO30" s="301">
        <v>6963</v>
      </c>
      <c r="AP30" s="301">
        <v>21850</v>
      </c>
    </row>
    <row r="31" spans="1:42" s="303" customFormat="1" ht="13.5" customHeight="1">
      <c r="A31" s="299" t="s">
        <v>687</v>
      </c>
      <c r="B31" s="300" t="s">
        <v>688</v>
      </c>
      <c r="C31" s="299" t="s">
        <v>639</v>
      </c>
      <c r="D31" s="301">
        <v>1420129</v>
      </c>
      <c r="E31" s="301">
        <v>1420129</v>
      </c>
      <c r="F31" s="301">
        <v>0</v>
      </c>
      <c r="G31" s="301">
        <v>31550</v>
      </c>
      <c r="H31" s="301">
        <v>381178</v>
      </c>
      <c r="I31" s="301">
        <v>38196</v>
      </c>
      <c r="J31" s="301">
        <v>15896</v>
      </c>
      <c r="K31" s="301">
        <v>435270</v>
      </c>
      <c r="L31" s="302">
        <v>837.43258188655204</v>
      </c>
      <c r="M31" s="301">
        <v>613.09369159248286</v>
      </c>
      <c r="N31" s="301">
        <v>224.33889029406924</v>
      </c>
      <c r="O31" s="301">
        <v>0</v>
      </c>
      <c r="P31" s="301">
        <v>330992</v>
      </c>
      <c r="Q31" s="301">
        <v>2600</v>
      </c>
      <c r="R31" s="301">
        <v>60375</v>
      </c>
      <c r="S31" s="301">
        <v>29288</v>
      </c>
      <c r="T31" s="301">
        <v>19723</v>
      </c>
      <c r="U31" s="301">
        <v>1954</v>
      </c>
      <c r="V31" s="301">
        <v>0</v>
      </c>
      <c r="W31" s="301">
        <v>0</v>
      </c>
      <c r="X31" s="301">
        <v>9094</v>
      </c>
      <c r="Y31" s="301">
        <v>316</v>
      </c>
      <c r="Z31" s="301">
        <v>22518</v>
      </c>
      <c r="AA31" s="301">
        <v>416485</v>
      </c>
      <c r="AB31" s="305">
        <v>99.375727817328354</v>
      </c>
      <c r="AC31" s="301">
        <v>4680</v>
      </c>
      <c r="AD31" s="301">
        <v>5543</v>
      </c>
      <c r="AE31" s="301">
        <v>1796</v>
      </c>
      <c r="AF31" s="301">
        <v>0</v>
      </c>
      <c r="AG31" s="301">
        <v>0</v>
      </c>
      <c r="AH31" s="301">
        <v>8909</v>
      </c>
      <c r="AI31" s="301">
        <v>17659</v>
      </c>
      <c r="AJ31" s="301">
        <v>38587</v>
      </c>
      <c r="AK31" s="305">
        <v>17.808599360286415</v>
      </c>
      <c r="AL31" s="305">
        <v>15.367233990392732</v>
      </c>
      <c r="AM31" s="301">
        <v>2600</v>
      </c>
      <c r="AN31" s="301">
        <v>37029</v>
      </c>
      <c r="AO31" s="301">
        <v>4034</v>
      </c>
      <c r="AP31" s="301">
        <v>43663</v>
      </c>
    </row>
    <row r="32" spans="1:42" s="303" customFormat="1" ht="13.5" customHeight="1">
      <c r="A32" s="299" t="s">
        <v>689</v>
      </c>
      <c r="B32" s="300" t="s">
        <v>690</v>
      </c>
      <c r="C32" s="299" t="s">
        <v>639</v>
      </c>
      <c r="D32" s="301">
        <v>2602082</v>
      </c>
      <c r="E32" s="301">
        <v>2602082</v>
      </c>
      <c r="F32" s="301">
        <v>0</v>
      </c>
      <c r="G32" s="301">
        <v>62698</v>
      </c>
      <c r="H32" s="301">
        <v>650543</v>
      </c>
      <c r="I32" s="301">
        <v>92298</v>
      </c>
      <c r="J32" s="301">
        <v>53614</v>
      </c>
      <c r="K32" s="301">
        <v>796455</v>
      </c>
      <c r="L32" s="302">
        <v>836.29438172088703</v>
      </c>
      <c r="M32" s="301">
        <v>517.84824865526036</v>
      </c>
      <c r="N32" s="301">
        <v>318.44613306562673</v>
      </c>
      <c r="O32" s="301">
        <v>0</v>
      </c>
      <c r="P32" s="301">
        <v>597330</v>
      </c>
      <c r="Q32" s="301">
        <v>12376</v>
      </c>
      <c r="R32" s="301">
        <v>111192</v>
      </c>
      <c r="S32" s="301">
        <v>41558</v>
      </c>
      <c r="T32" s="301">
        <v>52235</v>
      </c>
      <c r="U32" s="301">
        <v>334</v>
      </c>
      <c r="V32" s="301">
        <v>0</v>
      </c>
      <c r="W32" s="301">
        <v>8352</v>
      </c>
      <c r="X32" s="301">
        <v>7893</v>
      </c>
      <c r="Y32" s="301">
        <v>820</v>
      </c>
      <c r="Z32" s="301">
        <v>22125</v>
      </c>
      <c r="AA32" s="301">
        <v>743023</v>
      </c>
      <c r="AB32" s="305">
        <v>98.334371883508325</v>
      </c>
      <c r="AC32" s="301">
        <v>28</v>
      </c>
      <c r="AD32" s="301">
        <v>3888</v>
      </c>
      <c r="AE32" s="301">
        <v>334</v>
      </c>
      <c r="AF32" s="301">
        <v>0</v>
      </c>
      <c r="AG32" s="301">
        <v>2479</v>
      </c>
      <c r="AH32" s="301">
        <v>4440</v>
      </c>
      <c r="AI32" s="301">
        <v>38157</v>
      </c>
      <c r="AJ32" s="301">
        <v>49326</v>
      </c>
      <c r="AK32" s="305">
        <v>15.699120176441717</v>
      </c>
      <c r="AL32" s="305">
        <v>15.203787923483342</v>
      </c>
      <c r="AM32" s="301">
        <v>12376</v>
      </c>
      <c r="AN32" s="301">
        <v>83350</v>
      </c>
      <c r="AO32" s="301">
        <v>11715</v>
      </c>
      <c r="AP32" s="301">
        <v>107441</v>
      </c>
    </row>
    <row r="33" spans="1:42" s="303" customFormat="1" ht="13.5" customHeight="1">
      <c r="A33" s="299" t="s">
        <v>691</v>
      </c>
      <c r="B33" s="300" t="s">
        <v>692</v>
      </c>
      <c r="C33" s="299" t="s">
        <v>639</v>
      </c>
      <c r="D33" s="301">
        <v>8846884</v>
      </c>
      <c r="E33" s="301">
        <v>8846884</v>
      </c>
      <c r="F33" s="301">
        <v>0</v>
      </c>
      <c r="G33" s="301">
        <v>239471</v>
      </c>
      <c r="H33" s="301">
        <v>2740456</v>
      </c>
      <c r="I33" s="301">
        <v>162754</v>
      </c>
      <c r="J33" s="301">
        <v>181719</v>
      </c>
      <c r="K33" s="301">
        <v>3084929</v>
      </c>
      <c r="L33" s="302">
        <v>952.73858677957594</v>
      </c>
      <c r="M33" s="301">
        <v>563.89154193830154</v>
      </c>
      <c r="N33" s="301">
        <v>388.84704484127428</v>
      </c>
      <c r="O33" s="301">
        <v>0</v>
      </c>
      <c r="P33" s="301">
        <v>2585628</v>
      </c>
      <c r="Q33" s="301">
        <v>1016</v>
      </c>
      <c r="R33" s="301">
        <v>276192</v>
      </c>
      <c r="S33" s="301">
        <v>128436</v>
      </c>
      <c r="T33" s="301">
        <v>147712</v>
      </c>
      <c r="U33" s="301">
        <v>44</v>
      </c>
      <c r="V33" s="301">
        <v>0</v>
      </c>
      <c r="W33" s="301">
        <v>0</v>
      </c>
      <c r="X33" s="301">
        <v>0</v>
      </c>
      <c r="Y33" s="301">
        <v>0</v>
      </c>
      <c r="Z33" s="301">
        <v>44867</v>
      </c>
      <c r="AA33" s="301">
        <v>2907703</v>
      </c>
      <c r="AB33" s="305">
        <v>99.965058329547404</v>
      </c>
      <c r="AC33" s="301">
        <v>28764</v>
      </c>
      <c r="AD33" s="301">
        <v>21663</v>
      </c>
      <c r="AE33" s="301">
        <v>44</v>
      </c>
      <c r="AF33" s="301">
        <v>0</v>
      </c>
      <c r="AG33" s="301">
        <v>0</v>
      </c>
      <c r="AH33" s="301">
        <v>0</v>
      </c>
      <c r="AI33" s="301">
        <v>126511</v>
      </c>
      <c r="AJ33" s="301">
        <v>176982</v>
      </c>
      <c r="AK33" s="305">
        <v>13.062896554760082</v>
      </c>
      <c r="AL33" s="305">
        <v>13.027711979781332</v>
      </c>
      <c r="AM33" s="301">
        <v>1016</v>
      </c>
      <c r="AN33" s="301">
        <v>355442</v>
      </c>
      <c r="AO33" s="301">
        <v>6218</v>
      </c>
      <c r="AP33" s="301">
        <v>362676</v>
      </c>
    </row>
    <row r="34" spans="1:42" s="303" customFormat="1" ht="13.5" customHeight="1">
      <c r="A34" s="299" t="s">
        <v>693</v>
      </c>
      <c r="B34" s="300" t="s">
        <v>694</v>
      </c>
      <c r="C34" s="299" t="s">
        <v>639</v>
      </c>
      <c r="D34" s="301">
        <v>5546977</v>
      </c>
      <c r="E34" s="301">
        <v>5546977</v>
      </c>
      <c r="F34" s="301">
        <v>0</v>
      </c>
      <c r="G34" s="301">
        <v>109580</v>
      </c>
      <c r="H34" s="301">
        <v>1599158</v>
      </c>
      <c r="I34" s="301">
        <v>165791</v>
      </c>
      <c r="J34" s="301">
        <v>114281</v>
      </c>
      <c r="K34" s="301">
        <v>1879230</v>
      </c>
      <c r="L34" s="302">
        <v>925.64079438607939</v>
      </c>
      <c r="M34" s="301">
        <v>615.71960973719604</v>
      </c>
      <c r="N34" s="301">
        <v>309.92118464888335</v>
      </c>
      <c r="O34" s="301">
        <v>0</v>
      </c>
      <c r="P34" s="301">
        <v>1489642</v>
      </c>
      <c r="Q34" s="301">
        <v>17759</v>
      </c>
      <c r="R34" s="301">
        <v>205313</v>
      </c>
      <c r="S34" s="301">
        <v>97438</v>
      </c>
      <c r="T34" s="301">
        <v>81076</v>
      </c>
      <c r="U34" s="301">
        <v>14223</v>
      </c>
      <c r="V34" s="301">
        <v>0</v>
      </c>
      <c r="W34" s="301">
        <v>6128</v>
      </c>
      <c r="X34" s="301">
        <v>4719</v>
      </c>
      <c r="Y34" s="301">
        <v>1729</v>
      </c>
      <c r="Z34" s="301">
        <v>52356</v>
      </c>
      <c r="AA34" s="301">
        <v>1765070</v>
      </c>
      <c r="AB34" s="305">
        <v>98.993864266006454</v>
      </c>
      <c r="AC34" s="301">
        <v>30931</v>
      </c>
      <c r="AD34" s="301">
        <v>17392</v>
      </c>
      <c r="AE34" s="301">
        <v>13856</v>
      </c>
      <c r="AF34" s="301">
        <v>0</v>
      </c>
      <c r="AG34" s="301">
        <v>484</v>
      </c>
      <c r="AH34" s="301">
        <v>2761</v>
      </c>
      <c r="AI34" s="301">
        <v>62203</v>
      </c>
      <c r="AJ34" s="301">
        <v>127627</v>
      </c>
      <c r="AK34" s="305">
        <v>15.657745679226498</v>
      </c>
      <c r="AL34" s="305">
        <v>14.823840783334246</v>
      </c>
      <c r="AM34" s="301">
        <v>17759</v>
      </c>
      <c r="AN34" s="301">
        <v>171198</v>
      </c>
      <c r="AO34" s="301">
        <v>18771</v>
      </c>
      <c r="AP34" s="301">
        <v>207728</v>
      </c>
    </row>
    <row r="35" spans="1:42" s="303" customFormat="1" ht="13.5" customHeight="1">
      <c r="A35" s="299" t="s">
        <v>695</v>
      </c>
      <c r="B35" s="300" t="s">
        <v>696</v>
      </c>
      <c r="C35" s="299" t="s">
        <v>639</v>
      </c>
      <c r="D35" s="301">
        <v>1354624</v>
      </c>
      <c r="E35" s="301">
        <v>1354624</v>
      </c>
      <c r="F35" s="301">
        <v>0</v>
      </c>
      <c r="G35" s="301">
        <v>13226</v>
      </c>
      <c r="H35" s="301">
        <v>373718</v>
      </c>
      <c r="I35" s="301">
        <v>42426</v>
      </c>
      <c r="J35" s="301">
        <v>32691</v>
      </c>
      <c r="K35" s="301">
        <v>448835</v>
      </c>
      <c r="L35" s="302">
        <v>905.28821031667962</v>
      </c>
      <c r="M35" s="301">
        <v>646.21807502391971</v>
      </c>
      <c r="N35" s="301">
        <v>259.07013529275997</v>
      </c>
      <c r="O35" s="301">
        <v>0</v>
      </c>
      <c r="P35" s="301">
        <v>354434</v>
      </c>
      <c r="Q35" s="301">
        <v>2381</v>
      </c>
      <c r="R35" s="301">
        <v>42437</v>
      </c>
      <c r="S35" s="301">
        <v>21926</v>
      </c>
      <c r="T35" s="301">
        <v>19467</v>
      </c>
      <c r="U35" s="301">
        <v>350</v>
      </c>
      <c r="V35" s="301">
        <v>0</v>
      </c>
      <c r="W35" s="301">
        <v>0</v>
      </c>
      <c r="X35" s="301">
        <v>0</v>
      </c>
      <c r="Y35" s="301">
        <v>694</v>
      </c>
      <c r="Z35" s="301">
        <v>17051</v>
      </c>
      <c r="AA35" s="301">
        <v>416303</v>
      </c>
      <c r="AB35" s="305">
        <v>99.428060811476257</v>
      </c>
      <c r="AC35" s="301">
        <v>1585</v>
      </c>
      <c r="AD35" s="301">
        <v>4411</v>
      </c>
      <c r="AE35" s="301">
        <v>350</v>
      </c>
      <c r="AF35" s="301">
        <v>0</v>
      </c>
      <c r="AG35" s="301">
        <v>0</v>
      </c>
      <c r="AH35" s="301">
        <v>0</v>
      </c>
      <c r="AI35" s="301">
        <v>16636</v>
      </c>
      <c r="AJ35" s="301">
        <v>22982</v>
      </c>
      <c r="AK35" s="305">
        <v>16.197098402205821</v>
      </c>
      <c r="AL35" s="305">
        <v>16.117364597299741</v>
      </c>
      <c r="AM35" s="301">
        <v>2381</v>
      </c>
      <c r="AN35" s="301">
        <v>45492</v>
      </c>
      <c r="AO35" s="301">
        <v>4919</v>
      </c>
      <c r="AP35" s="301">
        <v>52792</v>
      </c>
    </row>
    <row r="36" spans="1:42" s="303" customFormat="1" ht="13.5" customHeight="1">
      <c r="A36" s="299" t="s">
        <v>697</v>
      </c>
      <c r="B36" s="300" t="s">
        <v>698</v>
      </c>
      <c r="C36" s="299" t="s">
        <v>639</v>
      </c>
      <c r="D36" s="301">
        <v>955561</v>
      </c>
      <c r="E36" s="301">
        <v>955492</v>
      </c>
      <c r="F36" s="301">
        <v>69</v>
      </c>
      <c r="G36" s="301">
        <v>6959</v>
      </c>
      <c r="H36" s="301">
        <v>272891</v>
      </c>
      <c r="I36" s="301">
        <v>51768</v>
      </c>
      <c r="J36" s="301">
        <v>8268</v>
      </c>
      <c r="K36" s="301">
        <v>332927</v>
      </c>
      <c r="L36" s="302">
        <v>951.93986780734872</v>
      </c>
      <c r="M36" s="301">
        <v>699.28023227484891</v>
      </c>
      <c r="N36" s="301">
        <v>252.65963553249981</v>
      </c>
      <c r="O36" s="301">
        <v>18</v>
      </c>
      <c r="P36" s="301">
        <v>283380</v>
      </c>
      <c r="Q36" s="301">
        <v>2750</v>
      </c>
      <c r="R36" s="301">
        <v>46980</v>
      </c>
      <c r="S36" s="301">
        <v>6352</v>
      </c>
      <c r="T36" s="301">
        <v>35877</v>
      </c>
      <c r="U36" s="301">
        <v>0</v>
      </c>
      <c r="V36" s="301">
        <v>0</v>
      </c>
      <c r="W36" s="301">
        <v>0</v>
      </c>
      <c r="X36" s="301">
        <v>976</v>
      </c>
      <c r="Y36" s="301">
        <v>3775</v>
      </c>
      <c r="Z36" s="301">
        <v>4181</v>
      </c>
      <c r="AA36" s="301">
        <v>337291</v>
      </c>
      <c r="AB36" s="305">
        <v>99.184680290906073</v>
      </c>
      <c r="AC36" s="301">
        <v>1024</v>
      </c>
      <c r="AD36" s="301">
        <v>1560</v>
      </c>
      <c r="AE36" s="301">
        <v>0</v>
      </c>
      <c r="AF36" s="301">
        <v>0</v>
      </c>
      <c r="AG36" s="301">
        <v>0</v>
      </c>
      <c r="AH36" s="301">
        <v>617</v>
      </c>
      <c r="AI36" s="301">
        <v>26365</v>
      </c>
      <c r="AJ36" s="301">
        <v>29566</v>
      </c>
      <c r="AK36" s="305">
        <v>12.158560477371447</v>
      </c>
      <c r="AL36" s="305">
        <v>12.047436183112001</v>
      </c>
      <c r="AM36" s="301">
        <v>2750</v>
      </c>
      <c r="AN36" s="301">
        <v>34351</v>
      </c>
      <c r="AO36" s="301">
        <v>4897</v>
      </c>
      <c r="AP36" s="301">
        <v>41998</v>
      </c>
    </row>
    <row r="37" spans="1:42" s="303" customFormat="1" ht="13.5" customHeight="1">
      <c r="A37" s="299" t="s">
        <v>699</v>
      </c>
      <c r="B37" s="300" t="s">
        <v>700</v>
      </c>
      <c r="C37" s="299" t="s">
        <v>639</v>
      </c>
      <c r="D37" s="301">
        <v>561451</v>
      </c>
      <c r="E37" s="301">
        <v>561446</v>
      </c>
      <c r="F37" s="301">
        <v>5</v>
      </c>
      <c r="G37" s="301">
        <v>4822</v>
      </c>
      <c r="H37" s="301">
        <v>193701</v>
      </c>
      <c r="I37" s="301">
        <v>13428</v>
      </c>
      <c r="J37" s="301">
        <v>4792</v>
      </c>
      <c r="K37" s="301">
        <v>211921</v>
      </c>
      <c r="L37" s="302">
        <v>1031.2905768857124</v>
      </c>
      <c r="M37" s="301">
        <v>569.39701699732279</v>
      </c>
      <c r="N37" s="301">
        <v>461.89355988838946</v>
      </c>
      <c r="O37" s="301">
        <v>7</v>
      </c>
      <c r="P37" s="301">
        <v>149628</v>
      </c>
      <c r="Q37" s="301">
        <v>358</v>
      </c>
      <c r="R37" s="301">
        <v>24807</v>
      </c>
      <c r="S37" s="301">
        <v>1428</v>
      </c>
      <c r="T37" s="301">
        <v>17547</v>
      </c>
      <c r="U37" s="301">
        <v>4885</v>
      </c>
      <c r="V37" s="301">
        <v>32</v>
      </c>
      <c r="W37" s="301">
        <v>0</v>
      </c>
      <c r="X37" s="301">
        <v>915</v>
      </c>
      <c r="Y37" s="301">
        <v>0</v>
      </c>
      <c r="Z37" s="301">
        <v>32235</v>
      </c>
      <c r="AA37" s="301">
        <v>207028</v>
      </c>
      <c r="AB37" s="305">
        <v>99.827076530710826</v>
      </c>
      <c r="AC37" s="301">
        <v>7983</v>
      </c>
      <c r="AD37" s="301">
        <v>654</v>
      </c>
      <c r="AE37" s="301">
        <v>3403</v>
      </c>
      <c r="AF37" s="301">
        <v>25</v>
      </c>
      <c r="AG37" s="301">
        <v>0</v>
      </c>
      <c r="AH37" s="301">
        <v>768</v>
      </c>
      <c r="AI37" s="301">
        <v>11926</v>
      </c>
      <c r="AJ37" s="301">
        <v>24759</v>
      </c>
      <c r="AK37" s="305">
        <v>29.169105844585026</v>
      </c>
      <c r="AL37" s="305">
        <v>25.385704843735247</v>
      </c>
      <c r="AM37" s="301">
        <v>358</v>
      </c>
      <c r="AN37" s="301">
        <v>7706</v>
      </c>
      <c r="AO37" s="301">
        <v>4754</v>
      </c>
      <c r="AP37" s="301">
        <v>12818</v>
      </c>
    </row>
    <row r="38" spans="1:42" s="303" customFormat="1" ht="13.5" customHeight="1">
      <c r="A38" s="299" t="s">
        <v>701</v>
      </c>
      <c r="B38" s="300" t="s">
        <v>702</v>
      </c>
      <c r="C38" s="299" t="s">
        <v>639</v>
      </c>
      <c r="D38" s="301">
        <v>680905</v>
      </c>
      <c r="E38" s="301">
        <v>680741</v>
      </c>
      <c r="F38" s="301">
        <v>164</v>
      </c>
      <c r="G38" s="301">
        <v>9171</v>
      </c>
      <c r="H38" s="301">
        <v>201307</v>
      </c>
      <c r="I38" s="301">
        <v>35427</v>
      </c>
      <c r="J38" s="301">
        <v>1354</v>
      </c>
      <c r="K38" s="301">
        <v>238088</v>
      </c>
      <c r="L38" s="302">
        <v>955.36625697004092</v>
      </c>
      <c r="M38" s="301">
        <v>648.27736695493206</v>
      </c>
      <c r="N38" s="301">
        <v>307.08889001510886</v>
      </c>
      <c r="O38" s="301">
        <v>8</v>
      </c>
      <c r="P38" s="301">
        <v>180581</v>
      </c>
      <c r="Q38" s="301">
        <v>5248</v>
      </c>
      <c r="R38" s="301">
        <v>43110</v>
      </c>
      <c r="S38" s="301">
        <v>9848</v>
      </c>
      <c r="T38" s="301">
        <v>20553</v>
      </c>
      <c r="U38" s="301">
        <v>3535</v>
      </c>
      <c r="V38" s="301">
        <v>238</v>
      </c>
      <c r="W38" s="301">
        <v>0</v>
      </c>
      <c r="X38" s="301">
        <v>8936</v>
      </c>
      <c r="Y38" s="301">
        <v>0</v>
      </c>
      <c r="Z38" s="301">
        <v>7751</v>
      </c>
      <c r="AA38" s="301">
        <v>236690</v>
      </c>
      <c r="AB38" s="305">
        <v>97.782753813004348</v>
      </c>
      <c r="AC38" s="301">
        <v>12969</v>
      </c>
      <c r="AD38" s="301">
        <v>3468</v>
      </c>
      <c r="AE38" s="301">
        <v>2121</v>
      </c>
      <c r="AF38" s="301">
        <v>48</v>
      </c>
      <c r="AG38" s="301">
        <v>0</v>
      </c>
      <c r="AH38" s="301">
        <v>5431</v>
      </c>
      <c r="AI38" s="301">
        <v>16451</v>
      </c>
      <c r="AJ38" s="301">
        <v>40488</v>
      </c>
      <c r="AK38" s="305">
        <v>20.833543378535062</v>
      </c>
      <c r="AL38" s="305">
        <v>18.250407487691351</v>
      </c>
      <c r="AM38" s="301">
        <v>5248</v>
      </c>
      <c r="AN38" s="301">
        <v>10163</v>
      </c>
      <c r="AO38" s="301">
        <v>5465</v>
      </c>
      <c r="AP38" s="301">
        <v>20876</v>
      </c>
    </row>
    <row r="39" spans="1:42" s="303" customFormat="1" ht="13.5" customHeight="1">
      <c r="A39" s="299" t="s">
        <v>703</v>
      </c>
      <c r="B39" s="300" t="s">
        <v>704</v>
      </c>
      <c r="C39" s="299" t="s">
        <v>639</v>
      </c>
      <c r="D39" s="301">
        <v>1900821</v>
      </c>
      <c r="E39" s="301">
        <v>1900755</v>
      </c>
      <c r="F39" s="301">
        <v>66</v>
      </c>
      <c r="G39" s="301">
        <v>29494</v>
      </c>
      <c r="H39" s="301">
        <v>548618</v>
      </c>
      <c r="I39" s="301">
        <v>80390</v>
      </c>
      <c r="J39" s="301">
        <v>68289</v>
      </c>
      <c r="K39" s="301">
        <v>697297</v>
      </c>
      <c r="L39" s="302">
        <v>1002.2948295022466</v>
      </c>
      <c r="M39" s="301">
        <v>661.61373933552193</v>
      </c>
      <c r="N39" s="301">
        <v>340.6810901667244</v>
      </c>
      <c r="O39" s="301">
        <v>27</v>
      </c>
      <c r="P39" s="301">
        <v>561843</v>
      </c>
      <c r="Q39" s="301">
        <v>4248</v>
      </c>
      <c r="R39" s="301">
        <v>47840</v>
      </c>
      <c r="S39" s="301">
        <v>21727</v>
      </c>
      <c r="T39" s="301">
        <v>22700</v>
      </c>
      <c r="U39" s="301">
        <v>625</v>
      </c>
      <c r="V39" s="301">
        <v>0</v>
      </c>
      <c r="W39" s="301">
        <v>456</v>
      </c>
      <c r="X39" s="301">
        <v>536</v>
      </c>
      <c r="Y39" s="301">
        <v>1796</v>
      </c>
      <c r="Z39" s="301">
        <v>15002</v>
      </c>
      <c r="AA39" s="301">
        <v>628933</v>
      </c>
      <c r="AB39" s="305">
        <v>99.324570343740902</v>
      </c>
      <c r="AC39" s="301">
        <v>91386</v>
      </c>
      <c r="AD39" s="301">
        <v>6293</v>
      </c>
      <c r="AE39" s="301">
        <v>61</v>
      </c>
      <c r="AF39" s="301">
        <v>0</v>
      </c>
      <c r="AG39" s="301">
        <v>456</v>
      </c>
      <c r="AH39" s="301">
        <v>536</v>
      </c>
      <c r="AI39" s="301">
        <v>20639</v>
      </c>
      <c r="AJ39" s="301">
        <v>119371</v>
      </c>
      <c r="AK39" s="305">
        <v>29.067069025360649</v>
      </c>
      <c r="AL39" s="305">
        <v>26.416550252286935</v>
      </c>
      <c r="AM39" s="301">
        <v>4248</v>
      </c>
      <c r="AN39" s="301">
        <v>18573</v>
      </c>
      <c r="AO39" s="301">
        <v>7530</v>
      </c>
      <c r="AP39" s="301">
        <v>30351</v>
      </c>
    </row>
    <row r="40" spans="1:42" s="303" customFormat="1" ht="13.5" customHeight="1">
      <c r="A40" s="299" t="s">
        <v>705</v>
      </c>
      <c r="B40" s="300" t="s">
        <v>706</v>
      </c>
      <c r="C40" s="299" t="s">
        <v>639</v>
      </c>
      <c r="D40" s="301">
        <v>2828345</v>
      </c>
      <c r="E40" s="301">
        <v>2828315</v>
      </c>
      <c r="F40" s="301">
        <v>30</v>
      </c>
      <c r="G40" s="301">
        <v>54217</v>
      </c>
      <c r="H40" s="301">
        <v>834154</v>
      </c>
      <c r="I40" s="301">
        <v>77711</v>
      </c>
      <c r="J40" s="301">
        <v>18685</v>
      </c>
      <c r="K40" s="301">
        <v>930550</v>
      </c>
      <c r="L40" s="302">
        <v>898.9307665075562</v>
      </c>
      <c r="M40" s="301">
        <v>559.31355403568909</v>
      </c>
      <c r="N40" s="301">
        <v>339.61721247186722</v>
      </c>
      <c r="O40" s="301">
        <v>6</v>
      </c>
      <c r="P40" s="301">
        <v>626469</v>
      </c>
      <c r="Q40" s="301">
        <v>30360</v>
      </c>
      <c r="R40" s="301">
        <v>242206</v>
      </c>
      <c r="S40" s="301">
        <v>49500</v>
      </c>
      <c r="T40" s="301">
        <v>91637</v>
      </c>
      <c r="U40" s="301">
        <v>902</v>
      </c>
      <c r="V40" s="301">
        <v>0</v>
      </c>
      <c r="W40" s="301">
        <v>0</v>
      </c>
      <c r="X40" s="301">
        <v>98663</v>
      </c>
      <c r="Y40" s="301">
        <v>1504</v>
      </c>
      <c r="Z40" s="301">
        <v>11991</v>
      </c>
      <c r="AA40" s="301">
        <v>911026</v>
      </c>
      <c r="AB40" s="305">
        <v>96.667493573180124</v>
      </c>
      <c r="AC40" s="301">
        <v>3799</v>
      </c>
      <c r="AD40" s="301">
        <v>13050</v>
      </c>
      <c r="AE40" s="301">
        <v>902</v>
      </c>
      <c r="AF40" s="301">
        <v>0</v>
      </c>
      <c r="AG40" s="301">
        <v>0</v>
      </c>
      <c r="AH40" s="301">
        <v>57440</v>
      </c>
      <c r="AI40" s="301">
        <v>68349</v>
      </c>
      <c r="AJ40" s="301">
        <v>143540</v>
      </c>
      <c r="AK40" s="305">
        <v>18.738726335388094</v>
      </c>
      <c r="AL40" s="305">
        <v>12.27467460318314</v>
      </c>
      <c r="AM40" s="301">
        <v>30360</v>
      </c>
      <c r="AN40" s="301">
        <v>75981</v>
      </c>
      <c r="AO40" s="301">
        <v>14604</v>
      </c>
      <c r="AP40" s="301">
        <v>120945</v>
      </c>
    </row>
    <row r="41" spans="1:42" s="303" customFormat="1" ht="13.5" customHeight="1">
      <c r="A41" s="299" t="s">
        <v>707</v>
      </c>
      <c r="B41" s="300" t="s">
        <v>708</v>
      </c>
      <c r="C41" s="299" t="s">
        <v>639</v>
      </c>
      <c r="D41" s="301">
        <v>1372247</v>
      </c>
      <c r="E41" s="301">
        <v>1372245</v>
      </c>
      <c r="F41" s="301">
        <v>2</v>
      </c>
      <c r="G41" s="301">
        <v>17433</v>
      </c>
      <c r="H41" s="301">
        <v>372613</v>
      </c>
      <c r="I41" s="301">
        <v>115262</v>
      </c>
      <c r="J41" s="301">
        <v>9981</v>
      </c>
      <c r="K41" s="301">
        <v>497856</v>
      </c>
      <c r="L41" s="302">
        <v>991.26636464278465</v>
      </c>
      <c r="M41" s="301">
        <v>662.59240294092092</v>
      </c>
      <c r="N41" s="301">
        <v>328.67396170186362</v>
      </c>
      <c r="O41" s="301">
        <v>1</v>
      </c>
      <c r="P41" s="301">
        <v>378884</v>
      </c>
      <c r="Q41" s="301">
        <v>7020</v>
      </c>
      <c r="R41" s="301">
        <v>77551</v>
      </c>
      <c r="S41" s="301">
        <v>20172</v>
      </c>
      <c r="T41" s="301">
        <v>45096</v>
      </c>
      <c r="U41" s="301">
        <v>42</v>
      </c>
      <c r="V41" s="301">
        <v>0</v>
      </c>
      <c r="W41" s="301">
        <v>5628</v>
      </c>
      <c r="X41" s="301">
        <v>6613</v>
      </c>
      <c r="Y41" s="301">
        <v>0</v>
      </c>
      <c r="Z41" s="301">
        <v>23685</v>
      </c>
      <c r="AA41" s="301">
        <v>487140</v>
      </c>
      <c r="AB41" s="305">
        <v>98.558935829535656</v>
      </c>
      <c r="AC41" s="301">
        <v>81912</v>
      </c>
      <c r="AD41" s="301">
        <v>3235</v>
      </c>
      <c r="AE41" s="301">
        <v>42</v>
      </c>
      <c r="AF41" s="301">
        <v>0</v>
      </c>
      <c r="AG41" s="301">
        <v>3135</v>
      </c>
      <c r="AH41" s="301">
        <v>6586</v>
      </c>
      <c r="AI41" s="301">
        <v>33952</v>
      </c>
      <c r="AJ41" s="301">
        <v>128862</v>
      </c>
      <c r="AK41" s="305">
        <v>32.693851195181857</v>
      </c>
      <c r="AL41" s="305">
        <v>24.249428207619474</v>
      </c>
      <c r="AM41" s="301">
        <v>7020</v>
      </c>
      <c r="AN41" s="301">
        <v>9140</v>
      </c>
      <c r="AO41" s="301">
        <v>7933</v>
      </c>
      <c r="AP41" s="301">
        <v>24093</v>
      </c>
    </row>
    <row r="42" spans="1:42" s="303" customFormat="1" ht="13.5" customHeight="1">
      <c r="A42" s="299" t="s">
        <v>709</v>
      </c>
      <c r="B42" s="300" t="s">
        <v>710</v>
      </c>
      <c r="C42" s="299" t="s">
        <v>639</v>
      </c>
      <c r="D42" s="301">
        <v>743471</v>
      </c>
      <c r="E42" s="301">
        <v>743456</v>
      </c>
      <c r="F42" s="301">
        <v>15</v>
      </c>
      <c r="G42" s="301">
        <v>6336</v>
      </c>
      <c r="H42" s="301">
        <v>242611</v>
      </c>
      <c r="I42" s="301">
        <v>13448</v>
      </c>
      <c r="J42" s="301">
        <v>6273</v>
      </c>
      <c r="K42" s="301">
        <v>262332</v>
      </c>
      <c r="L42" s="302">
        <v>964.0646351514124</v>
      </c>
      <c r="M42" s="301">
        <v>716.59521294420574</v>
      </c>
      <c r="N42" s="301">
        <v>247.46942220720675</v>
      </c>
      <c r="O42" s="301">
        <v>648</v>
      </c>
      <c r="P42" s="301">
        <v>203908</v>
      </c>
      <c r="Q42" s="301">
        <v>657</v>
      </c>
      <c r="R42" s="301">
        <v>38593</v>
      </c>
      <c r="S42" s="301">
        <v>21089</v>
      </c>
      <c r="T42" s="301">
        <v>16400</v>
      </c>
      <c r="U42" s="301">
        <v>0</v>
      </c>
      <c r="V42" s="301">
        <v>0</v>
      </c>
      <c r="W42" s="301">
        <v>0</v>
      </c>
      <c r="X42" s="301">
        <v>969</v>
      </c>
      <c r="Y42" s="301">
        <v>135</v>
      </c>
      <c r="Z42" s="301">
        <v>12942</v>
      </c>
      <c r="AA42" s="301">
        <v>256100</v>
      </c>
      <c r="AB42" s="305">
        <v>99.743459586099178</v>
      </c>
      <c r="AC42" s="301">
        <v>4848</v>
      </c>
      <c r="AD42" s="301">
        <v>5313</v>
      </c>
      <c r="AE42" s="301">
        <v>0</v>
      </c>
      <c r="AF42" s="301">
        <v>0</v>
      </c>
      <c r="AG42" s="301">
        <v>0</v>
      </c>
      <c r="AH42" s="301">
        <v>969</v>
      </c>
      <c r="AI42" s="301">
        <v>11635</v>
      </c>
      <c r="AJ42" s="301">
        <v>22765</v>
      </c>
      <c r="AK42" s="305">
        <v>16.000121963769136</v>
      </c>
      <c r="AL42" s="305">
        <v>15.682635027232223</v>
      </c>
      <c r="AM42" s="301">
        <v>657</v>
      </c>
      <c r="AN42" s="301">
        <v>20513</v>
      </c>
      <c r="AO42" s="301">
        <v>9391</v>
      </c>
      <c r="AP42" s="301">
        <v>30561</v>
      </c>
    </row>
    <row r="43" spans="1:42" s="303" customFormat="1" ht="13.5" customHeight="1">
      <c r="A43" s="299" t="s">
        <v>711</v>
      </c>
      <c r="B43" s="300" t="s">
        <v>712</v>
      </c>
      <c r="C43" s="299" t="s">
        <v>639</v>
      </c>
      <c r="D43" s="301">
        <v>982235</v>
      </c>
      <c r="E43" s="301">
        <v>982198</v>
      </c>
      <c r="F43" s="301">
        <v>37</v>
      </c>
      <c r="G43" s="301">
        <v>13619</v>
      </c>
      <c r="H43" s="301">
        <v>296879</v>
      </c>
      <c r="I43" s="301">
        <v>12617</v>
      </c>
      <c r="J43" s="301">
        <v>2669</v>
      </c>
      <c r="K43" s="301">
        <v>312165</v>
      </c>
      <c r="L43" s="302">
        <v>868.33582194238011</v>
      </c>
      <c r="M43" s="301">
        <v>586.22855798283842</v>
      </c>
      <c r="N43" s="301">
        <v>282.1072639595418</v>
      </c>
      <c r="O43" s="301">
        <v>4</v>
      </c>
      <c r="P43" s="301">
        <v>231443</v>
      </c>
      <c r="Q43" s="301">
        <v>3492</v>
      </c>
      <c r="R43" s="301">
        <v>63100</v>
      </c>
      <c r="S43" s="301">
        <v>10211</v>
      </c>
      <c r="T43" s="301">
        <v>39070</v>
      </c>
      <c r="U43" s="301">
        <v>797</v>
      </c>
      <c r="V43" s="301">
        <v>0</v>
      </c>
      <c r="W43" s="301">
        <v>0</v>
      </c>
      <c r="X43" s="301">
        <v>13003</v>
      </c>
      <c r="Y43" s="301">
        <v>19</v>
      </c>
      <c r="Z43" s="301">
        <v>9857</v>
      </c>
      <c r="AA43" s="301">
        <v>307892</v>
      </c>
      <c r="AB43" s="305">
        <v>98.86583607238903</v>
      </c>
      <c r="AC43" s="301">
        <v>6178</v>
      </c>
      <c r="AD43" s="301">
        <v>1015</v>
      </c>
      <c r="AE43" s="301">
        <v>797</v>
      </c>
      <c r="AF43" s="301">
        <v>0</v>
      </c>
      <c r="AG43" s="301">
        <v>0</v>
      </c>
      <c r="AH43" s="301">
        <v>7128</v>
      </c>
      <c r="AI43" s="301">
        <v>28955</v>
      </c>
      <c r="AJ43" s="301">
        <v>44073</v>
      </c>
      <c r="AK43" s="305">
        <v>18.224760997034398</v>
      </c>
      <c r="AL43" s="305">
        <v>15.946625622663502</v>
      </c>
      <c r="AM43" s="301">
        <v>3492</v>
      </c>
      <c r="AN43" s="301">
        <v>22548</v>
      </c>
      <c r="AO43" s="301">
        <v>4977</v>
      </c>
      <c r="AP43" s="301">
        <v>31017</v>
      </c>
    </row>
    <row r="44" spans="1:42" s="303" customFormat="1" ht="13.5" customHeight="1">
      <c r="A44" s="299" t="s">
        <v>713</v>
      </c>
      <c r="B44" s="300" t="s">
        <v>714</v>
      </c>
      <c r="C44" s="299" t="s">
        <v>639</v>
      </c>
      <c r="D44" s="301">
        <v>1370659</v>
      </c>
      <c r="E44" s="301">
        <v>1370659</v>
      </c>
      <c r="F44" s="301">
        <v>0</v>
      </c>
      <c r="G44" s="301">
        <v>12758</v>
      </c>
      <c r="H44" s="301">
        <v>373080</v>
      </c>
      <c r="I44" s="301">
        <v>70613</v>
      </c>
      <c r="J44" s="301">
        <v>8470</v>
      </c>
      <c r="K44" s="301">
        <v>452163</v>
      </c>
      <c r="L44" s="302">
        <v>901.33142728197549</v>
      </c>
      <c r="M44" s="301">
        <v>663.46969624283918</v>
      </c>
      <c r="N44" s="301">
        <v>237.86173103913637</v>
      </c>
      <c r="O44" s="301">
        <v>0</v>
      </c>
      <c r="P44" s="301">
        <v>358453</v>
      </c>
      <c r="Q44" s="301">
        <v>8228</v>
      </c>
      <c r="R44" s="301">
        <v>67051</v>
      </c>
      <c r="S44" s="301">
        <v>20534</v>
      </c>
      <c r="T44" s="301">
        <v>40139</v>
      </c>
      <c r="U44" s="301">
        <v>1523</v>
      </c>
      <c r="V44" s="301">
        <v>0</v>
      </c>
      <c r="W44" s="301">
        <v>0</v>
      </c>
      <c r="X44" s="301">
        <v>4449</v>
      </c>
      <c r="Y44" s="301">
        <v>406</v>
      </c>
      <c r="Z44" s="301">
        <v>12062</v>
      </c>
      <c r="AA44" s="301">
        <v>445794</v>
      </c>
      <c r="AB44" s="305">
        <v>98.154304454523839</v>
      </c>
      <c r="AC44" s="301">
        <v>10975</v>
      </c>
      <c r="AD44" s="301">
        <v>5259</v>
      </c>
      <c r="AE44" s="301">
        <v>1522</v>
      </c>
      <c r="AF44" s="301">
        <v>0</v>
      </c>
      <c r="AG44" s="301">
        <v>0</v>
      </c>
      <c r="AH44" s="301">
        <v>2525</v>
      </c>
      <c r="AI44" s="301">
        <v>34173</v>
      </c>
      <c r="AJ44" s="301">
        <v>54454</v>
      </c>
      <c r="AK44" s="305">
        <v>16.507141221844567</v>
      </c>
      <c r="AL44" s="305">
        <v>14.601641336315446</v>
      </c>
      <c r="AM44" s="301">
        <v>8228</v>
      </c>
      <c r="AN44" s="301">
        <v>25949</v>
      </c>
      <c r="AO44" s="301">
        <v>6715</v>
      </c>
      <c r="AP44" s="301">
        <v>40892</v>
      </c>
    </row>
    <row r="45" spans="1:42" s="303" customFormat="1" ht="13.5" customHeight="1">
      <c r="A45" s="299" t="s">
        <v>715</v>
      </c>
      <c r="B45" s="300" t="s">
        <v>716</v>
      </c>
      <c r="C45" s="299" t="s">
        <v>639</v>
      </c>
      <c r="D45" s="301">
        <v>709567</v>
      </c>
      <c r="E45" s="301">
        <v>709429</v>
      </c>
      <c r="F45" s="301">
        <v>138</v>
      </c>
      <c r="G45" s="301">
        <v>4691</v>
      </c>
      <c r="H45" s="301">
        <v>221968</v>
      </c>
      <c r="I45" s="301">
        <v>29476</v>
      </c>
      <c r="J45" s="301">
        <v>666</v>
      </c>
      <c r="K45" s="301">
        <v>252110</v>
      </c>
      <c r="L45" s="302">
        <v>970.76828067260999</v>
      </c>
      <c r="M45" s="301">
        <v>689.89969184701192</v>
      </c>
      <c r="N45" s="301">
        <v>280.86858882559801</v>
      </c>
      <c r="O45" s="301">
        <v>108</v>
      </c>
      <c r="P45" s="301">
        <v>210278</v>
      </c>
      <c r="Q45" s="301">
        <v>4076</v>
      </c>
      <c r="R45" s="301">
        <v>33397</v>
      </c>
      <c r="S45" s="301">
        <v>2467</v>
      </c>
      <c r="T45" s="301">
        <v>20752</v>
      </c>
      <c r="U45" s="301">
        <v>3</v>
      </c>
      <c r="V45" s="301">
        <v>0</v>
      </c>
      <c r="W45" s="301">
        <v>0</v>
      </c>
      <c r="X45" s="301">
        <v>9559</v>
      </c>
      <c r="Y45" s="301">
        <v>616</v>
      </c>
      <c r="Z45" s="301">
        <v>6037</v>
      </c>
      <c r="AA45" s="301">
        <v>253788</v>
      </c>
      <c r="AB45" s="305">
        <v>98.393935095433989</v>
      </c>
      <c r="AC45" s="301">
        <v>18605</v>
      </c>
      <c r="AD45" s="301">
        <v>807</v>
      </c>
      <c r="AE45" s="301">
        <v>3</v>
      </c>
      <c r="AF45" s="301">
        <v>0</v>
      </c>
      <c r="AG45" s="301">
        <v>0</v>
      </c>
      <c r="AH45" s="301">
        <v>8005</v>
      </c>
      <c r="AI45" s="301">
        <v>17656</v>
      </c>
      <c r="AJ45" s="301">
        <v>45076</v>
      </c>
      <c r="AK45" s="305">
        <v>20.349061126962045</v>
      </c>
      <c r="AL45" s="305">
        <v>12.222248422111658</v>
      </c>
      <c r="AM45" s="301">
        <v>4076</v>
      </c>
      <c r="AN45" s="301">
        <v>5224</v>
      </c>
      <c r="AO45" s="301">
        <v>2025</v>
      </c>
      <c r="AP45" s="301">
        <v>11325</v>
      </c>
    </row>
    <row r="46" spans="1:42" s="303" customFormat="1" ht="13.5" customHeight="1">
      <c r="A46" s="299" t="s">
        <v>717</v>
      </c>
      <c r="B46" s="300" t="s">
        <v>718</v>
      </c>
      <c r="C46" s="299" t="s">
        <v>639</v>
      </c>
      <c r="D46" s="301">
        <v>5126550</v>
      </c>
      <c r="E46" s="301">
        <v>5124053</v>
      </c>
      <c r="F46" s="301">
        <v>2497</v>
      </c>
      <c r="G46" s="301">
        <v>80724</v>
      </c>
      <c r="H46" s="301">
        <v>1386692</v>
      </c>
      <c r="I46" s="301">
        <v>312785</v>
      </c>
      <c r="J46" s="301">
        <v>72988</v>
      </c>
      <c r="K46" s="301">
        <v>1772465</v>
      </c>
      <c r="L46" s="302">
        <v>944.65099266525976</v>
      </c>
      <c r="M46" s="301">
        <v>618.13532284758014</v>
      </c>
      <c r="N46" s="301">
        <v>326.51566981767957</v>
      </c>
      <c r="O46" s="301">
        <v>622</v>
      </c>
      <c r="P46" s="301">
        <v>1369950</v>
      </c>
      <c r="Q46" s="301">
        <v>14873</v>
      </c>
      <c r="R46" s="301">
        <v>285817</v>
      </c>
      <c r="S46" s="301">
        <v>76012</v>
      </c>
      <c r="T46" s="301">
        <v>81870</v>
      </c>
      <c r="U46" s="301">
        <v>491</v>
      </c>
      <c r="V46" s="301">
        <v>0</v>
      </c>
      <c r="W46" s="301">
        <v>2966</v>
      </c>
      <c r="X46" s="301">
        <v>124426</v>
      </c>
      <c r="Y46" s="301">
        <v>52</v>
      </c>
      <c r="Z46" s="301">
        <v>105514</v>
      </c>
      <c r="AA46" s="301">
        <v>1776154</v>
      </c>
      <c r="AB46" s="305">
        <v>99.162628916186321</v>
      </c>
      <c r="AC46" s="301">
        <v>57525</v>
      </c>
      <c r="AD46" s="301">
        <v>19807</v>
      </c>
      <c r="AE46" s="301">
        <v>491</v>
      </c>
      <c r="AF46" s="301">
        <v>0</v>
      </c>
      <c r="AG46" s="301">
        <v>2816</v>
      </c>
      <c r="AH46" s="301">
        <v>77360</v>
      </c>
      <c r="AI46" s="301">
        <v>51445</v>
      </c>
      <c r="AJ46" s="301">
        <v>209444</v>
      </c>
      <c r="AK46" s="305">
        <v>20.979784137724415</v>
      </c>
      <c r="AL46" s="305">
        <v>15.897535181181327</v>
      </c>
      <c r="AM46" s="301">
        <v>14873</v>
      </c>
      <c r="AN46" s="301">
        <v>144024</v>
      </c>
      <c r="AO46" s="301">
        <v>23464</v>
      </c>
      <c r="AP46" s="301">
        <v>182361</v>
      </c>
    </row>
    <row r="47" spans="1:42" s="303" customFormat="1" ht="13.5" customHeight="1">
      <c r="A47" s="299" t="s">
        <v>719</v>
      </c>
      <c r="B47" s="300" t="s">
        <v>720</v>
      </c>
      <c r="C47" s="299" t="s">
        <v>639</v>
      </c>
      <c r="D47" s="301">
        <v>824306</v>
      </c>
      <c r="E47" s="301">
        <v>824224</v>
      </c>
      <c r="F47" s="301">
        <v>82</v>
      </c>
      <c r="G47" s="301">
        <v>6700</v>
      </c>
      <c r="H47" s="301">
        <v>234842</v>
      </c>
      <c r="I47" s="301">
        <v>32480</v>
      </c>
      <c r="J47" s="301">
        <v>4079</v>
      </c>
      <c r="K47" s="301">
        <v>271401</v>
      </c>
      <c r="L47" s="302">
        <v>899.58436173610994</v>
      </c>
      <c r="M47" s="301">
        <v>618.67907587344985</v>
      </c>
      <c r="N47" s="301">
        <v>280.90528586266021</v>
      </c>
      <c r="O47" s="301">
        <v>40</v>
      </c>
      <c r="P47" s="301">
        <v>221547</v>
      </c>
      <c r="Q47" s="301">
        <v>15</v>
      </c>
      <c r="R47" s="301">
        <v>39902</v>
      </c>
      <c r="S47" s="301">
        <v>10587</v>
      </c>
      <c r="T47" s="301">
        <v>24860</v>
      </c>
      <c r="U47" s="301">
        <v>3147</v>
      </c>
      <c r="V47" s="301">
        <v>0</v>
      </c>
      <c r="W47" s="301">
        <v>200</v>
      </c>
      <c r="X47" s="301">
        <v>837</v>
      </c>
      <c r="Y47" s="301">
        <v>271</v>
      </c>
      <c r="Z47" s="301">
        <v>5870</v>
      </c>
      <c r="AA47" s="301">
        <v>267334</v>
      </c>
      <c r="AB47" s="305">
        <v>99.99438904142383</v>
      </c>
      <c r="AC47" s="301">
        <v>20454</v>
      </c>
      <c r="AD47" s="301">
        <v>1286</v>
      </c>
      <c r="AE47" s="301">
        <v>2480</v>
      </c>
      <c r="AF47" s="301">
        <v>0</v>
      </c>
      <c r="AG47" s="301">
        <v>10</v>
      </c>
      <c r="AH47" s="301">
        <v>837</v>
      </c>
      <c r="AI47" s="301">
        <v>18584</v>
      </c>
      <c r="AJ47" s="301">
        <v>43651</v>
      </c>
      <c r="AK47" s="305">
        <v>19.748501361393892</v>
      </c>
      <c r="AL47" s="305">
        <v>16.849229771602687</v>
      </c>
      <c r="AM47" s="301">
        <v>15</v>
      </c>
      <c r="AN47" s="301">
        <v>9005</v>
      </c>
      <c r="AO47" s="301">
        <v>1715</v>
      </c>
      <c r="AP47" s="301">
        <v>10735</v>
      </c>
    </row>
    <row r="48" spans="1:42" s="303" customFormat="1" ht="13.5" customHeight="1">
      <c r="A48" s="299" t="s">
        <v>721</v>
      </c>
      <c r="B48" s="300" t="s">
        <v>722</v>
      </c>
      <c r="C48" s="299" t="s">
        <v>639</v>
      </c>
      <c r="D48" s="301">
        <v>1350826</v>
      </c>
      <c r="E48" s="301">
        <v>1350745</v>
      </c>
      <c r="F48" s="301">
        <v>81</v>
      </c>
      <c r="G48" s="301">
        <v>10461</v>
      </c>
      <c r="H48" s="301">
        <v>390470</v>
      </c>
      <c r="I48" s="301">
        <v>74297</v>
      </c>
      <c r="J48" s="301">
        <v>14529.6</v>
      </c>
      <c r="K48" s="301">
        <v>479296.6</v>
      </c>
      <c r="L48" s="302">
        <v>969.4465104406994</v>
      </c>
      <c r="M48" s="301">
        <v>650.12964057393287</v>
      </c>
      <c r="N48" s="301">
        <v>319.31686986676652</v>
      </c>
      <c r="O48" s="301">
        <v>9</v>
      </c>
      <c r="P48" s="301">
        <v>401651.00800000003</v>
      </c>
      <c r="Q48" s="301">
        <v>9722</v>
      </c>
      <c r="R48" s="301">
        <v>43806</v>
      </c>
      <c r="S48" s="301">
        <v>5930</v>
      </c>
      <c r="T48" s="301">
        <v>35688</v>
      </c>
      <c r="U48" s="301">
        <v>49</v>
      </c>
      <c r="V48" s="301">
        <v>0</v>
      </c>
      <c r="W48" s="301">
        <v>0</v>
      </c>
      <c r="X48" s="301">
        <v>330</v>
      </c>
      <c r="Y48" s="301">
        <v>1809</v>
      </c>
      <c r="Z48" s="301">
        <v>6501</v>
      </c>
      <c r="AA48" s="301">
        <v>461680.00800000003</v>
      </c>
      <c r="AB48" s="305">
        <v>97.894212478007063</v>
      </c>
      <c r="AC48" s="301">
        <v>22708</v>
      </c>
      <c r="AD48" s="301">
        <v>1832</v>
      </c>
      <c r="AE48" s="301">
        <v>49</v>
      </c>
      <c r="AF48" s="301">
        <v>0</v>
      </c>
      <c r="AG48" s="301">
        <v>0</v>
      </c>
      <c r="AH48" s="301">
        <v>330</v>
      </c>
      <c r="AI48" s="301">
        <v>29450</v>
      </c>
      <c r="AJ48" s="301">
        <v>54369</v>
      </c>
      <c r="AK48" s="305">
        <v>15.833279869481339</v>
      </c>
      <c r="AL48" s="305">
        <v>13.564951003676518</v>
      </c>
      <c r="AM48" s="301">
        <v>9722</v>
      </c>
      <c r="AN48" s="301">
        <v>26573</v>
      </c>
      <c r="AO48" s="301">
        <v>2645</v>
      </c>
      <c r="AP48" s="301">
        <v>38940</v>
      </c>
    </row>
    <row r="49" spans="1:42" s="303" customFormat="1" ht="13.5" customHeight="1">
      <c r="A49" s="299" t="s">
        <v>723</v>
      </c>
      <c r="B49" s="300" t="s">
        <v>724</v>
      </c>
      <c r="C49" s="299" t="s">
        <v>639</v>
      </c>
      <c r="D49" s="301">
        <v>1769564</v>
      </c>
      <c r="E49" s="301">
        <v>1769113</v>
      </c>
      <c r="F49" s="301">
        <v>451</v>
      </c>
      <c r="G49" s="301">
        <v>16936</v>
      </c>
      <c r="H49" s="301">
        <v>496561</v>
      </c>
      <c r="I49" s="301">
        <v>63594</v>
      </c>
      <c r="J49" s="301">
        <v>20316</v>
      </c>
      <c r="K49" s="301">
        <v>580471</v>
      </c>
      <c r="L49" s="302">
        <v>896.25825276611306</v>
      </c>
      <c r="M49" s="301">
        <v>599.48853691267084</v>
      </c>
      <c r="N49" s="301">
        <v>296.76971585344239</v>
      </c>
      <c r="O49" s="301">
        <v>1057</v>
      </c>
      <c r="P49" s="301">
        <v>430532</v>
      </c>
      <c r="Q49" s="301">
        <v>3601</v>
      </c>
      <c r="R49" s="301">
        <v>117565</v>
      </c>
      <c r="S49" s="301">
        <v>12389</v>
      </c>
      <c r="T49" s="301">
        <v>63409</v>
      </c>
      <c r="U49" s="301">
        <v>3153</v>
      </c>
      <c r="V49" s="301">
        <v>0</v>
      </c>
      <c r="W49" s="301">
        <v>0</v>
      </c>
      <c r="X49" s="301">
        <v>38555</v>
      </c>
      <c r="Y49" s="301">
        <v>59</v>
      </c>
      <c r="Z49" s="301">
        <v>9905</v>
      </c>
      <c r="AA49" s="301">
        <v>561603</v>
      </c>
      <c r="AB49" s="305">
        <v>99.35879972151146</v>
      </c>
      <c r="AC49" s="301">
        <v>7744</v>
      </c>
      <c r="AD49" s="301">
        <v>5140</v>
      </c>
      <c r="AE49" s="301">
        <v>3148</v>
      </c>
      <c r="AF49" s="301">
        <v>0</v>
      </c>
      <c r="AG49" s="301">
        <v>0</v>
      </c>
      <c r="AH49" s="301">
        <v>20799</v>
      </c>
      <c r="AI49" s="301">
        <v>53189</v>
      </c>
      <c r="AJ49" s="301">
        <v>90020</v>
      </c>
      <c r="AK49" s="305">
        <v>20.662841392015039</v>
      </c>
      <c r="AL49" s="305">
        <v>15.45833698504431</v>
      </c>
      <c r="AM49" s="301">
        <v>3601</v>
      </c>
      <c r="AN49" s="301">
        <v>36799</v>
      </c>
      <c r="AO49" s="301">
        <v>8047</v>
      </c>
      <c r="AP49" s="301">
        <v>48447</v>
      </c>
    </row>
    <row r="50" spans="1:42" s="303" customFormat="1" ht="13.5" customHeight="1">
      <c r="A50" s="299" t="s">
        <v>725</v>
      </c>
      <c r="B50" s="300" t="s">
        <v>726</v>
      </c>
      <c r="C50" s="299" t="s">
        <v>639</v>
      </c>
      <c r="D50" s="301">
        <v>1151796</v>
      </c>
      <c r="E50" s="301">
        <v>1151796</v>
      </c>
      <c r="F50" s="301">
        <v>0</v>
      </c>
      <c r="G50" s="301">
        <v>13061</v>
      </c>
      <c r="H50" s="301">
        <v>357354</v>
      </c>
      <c r="I50" s="301">
        <v>43252</v>
      </c>
      <c r="J50" s="301">
        <v>4779</v>
      </c>
      <c r="K50" s="301">
        <v>405385</v>
      </c>
      <c r="L50" s="302">
        <v>961.63668706740293</v>
      </c>
      <c r="M50" s="301">
        <v>639.45987171718912</v>
      </c>
      <c r="N50" s="301">
        <v>322.1768153502137</v>
      </c>
      <c r="O50" s="301">
        <v>590</v>
      </c>
      <c r="P50" s="301">
        <v>328099</v>
      </c>
      <c r="Q50" s="301">
        <v>2890</v>
      </c>
      <c r="R50" s="301">
        <v>61561</v>
      </c>
      <c r="S50" s="301">
        <v>10140</v>
      </c>
      <c r="T50" s="301">
        <v>43257</v>
      </c>
      <c r="U50" s="301">
        <v>494</v>
      </c>
      <c r="V50" s="301">
        <v>0</v>
      </c>
      <c r="W50" s="301">
        <v>3564</v>
      </c>
      <c r="X50" s="301">
        <v>4097</v>
      </c>
      <c r="Y50" s="301">
        <v>9</v>
      </c>
      <c r="Z50" s="301">
        <v>8728</v>
      </c>
      <c r="AA50" s="301">
        <v>401278</v>
      </c>
      <c r="AB50" s="305">
        <v>99.279801035690966</v>
      </c>
      <c r="AC50" s="301">
        <v>26313</v>
      </c>
      <c r="AD50" s="301">
        <v>2516</v>
      </c>
      <c r="AE50" s="301">
        <v>494</v>
      </c>
      <c r="AF50" s="301">
        <v>0</v>
      </c>
      <c r="AG50" s="301">
        <v>972</v>
      </c>
      <c r="AH50" s="301">
        <v>3178</v>
      </c>
      <c r="AI50" s="301">
        <v>30552</v>
      </c>
      <c r="AJ50" s="301">
        <v>64025</v>
      </c>
      <c r="AK50" s="305">
        <v>19.093871057511631</v>
      </c>
      <c r="AL50" s="305">
        <v>14.805556855318342</v>
      </c>
      <c r="AM50" s="301">
        <v>2890</v>
      </c>
      <c r="AN50" s="301">
        <v>21144</v>
      </c>
      <c r="AO50" s="301">
        <v>4456</v>
      </c>
      <c r="AP50" s="301">
        <v>28490</v>
      </c>
    </row>
    <row r="51" spans="1:42" s="303" customFormat="1" ht="13.5" customHeight="1">
      <c r="A51" s="299" t="s">
        <v>727</v>
      </c>
      <c r="B51" s="300" t="s">
        <v>728</v>
      </c>
      <c r="C51" s="299" t="s">
        <v>639</v>
      </c>
      <c r="D51" s="301">
        <v>1095673</v>
      </c>
      <c r="E51" s="301">
        <v>1095673</v>
      </c>
      <c r="F51" s="301">
        <v>0</v>
      </c>
      <c r="G51" s="301">
        <v>7445</v>
      </c>
      <c r="H51" s="301">
        <v>333497</v>
      </c>
      <c r="I51" s="301">
        <v>56981</v>
      </c>
      <c r="J51" s="301">
        <v>3200</v>
      </c>
      <c r="K51" s="301">
        <v>393678</v>
      </c>
      <c r="L51" s="302">
        <v>981.70069977052651</v>
      </c>
      <c r="M51" s="301">
        <v>671.21208768367376</v>
      </c>
      <c r="N51" s="301">
        <v>310.48861208685275</v>
      </c>
      <c r="O51" s="301">
        <v>0</v>
      </c>
      <c r="P51" s="301">
        <v>297110</v>
      </c>
      <c r="Q51" s="301">
        <v>2762</v>
      </c>
      <c r="R51" s="301">
        <v>60127</v>
      </c>
      <c r="S51" s="301">
        <v>3654</v>
      </c>
      <c r="T51" s="301">
        <v>41643</v>
      </c>
      <c r="U51" s="301">
        <v>3671</v>
      </c>
      <c r="V51" s="301">
        <v>200</v>
      </c>
      <c r="W51" s="301">
        <v>0</v>
      </c>
      <c r="X51" s="301">
        <v>332</v>
      </c>
      <c r="Y51" s="301">
        <v>10627</v>
      </c>
      <c r="Z51" s="301">
        <v>30100</v>
      </c>
      <c r="AA51" s="301">
        <v>390099</v>
      </c>
      <c r="AB51" s="305">
        <v>99.291974601319154</v>
      </c>
      <c r="AC51" s="301">
        <v>2026</v>
      </c>
      <c r="AD51" s="301">
        <v>933</v>
      </c>
      <c r="AE51" s="301">
        <v>2741</v>
      </c>
      <c r="AF51" s="301">
        <v>200</v>
      </c>
      <c r="AG51" s="301">
        <v>0</v>
      </c>
      <c r="AH51" s="301">
        <v>332</v>
      </c>
      <c r="AI51" s="301">
        <v>25613</v>
      </c>
      <c r="AJ51" s="301">
        <v>31845</v>
      </c>
      <c r="AK51" s="305">
        <v>16.563733953048441</v>
      </c>
      <c r="AL51" s="305">
        <v>16.377870271727108</v>
      </c>
      <c r="AM51" s="301">
        <v>2762</v>
      </c>
      <c r="AN51" s="301">
        <v>35802</v>
      </c>
      <c r="AO51" s="301">
        <v>7375</v>
      </c>
      <c r="AP51" s="301">
        <v>45939</v>
      </c>
    </row>
    <row r="52" spans="1:42" s="303" customFormat="1" ht="13.5" customHeight="1">
      <c r="A52" s="299" t="s">
        <v>729</v>
      </c>
      <c r="B52" s="300" t="s">
        <v>730</v>
      </c>
      <c r="C52" s="299" t="s">
        <v>639</v>
      </c>
      <c r="D52" s="301">
        <v>1630934</v>
      </c>
      <c r="E52" s="301">
        <v>1630823</v>
      </c>
      <c r="F52" s="301">
        <v>111</v>
      </c>
      <c r="G52" s="301">
        <v>11533</v>
      </c>
      <c r="H52" s="301">
        <v>480588</v>
      </c>
      <c r="I52" s="301">
        <v>65277</v>
      </c>
      <c r="J52" s="301">
        <v>3046</v>
      </c>
      <c r="K52" s="301">
        <v>548911</v>
      </c>
      <c r="L52" s="302">
        <v>919.56929624441761</v>
      </c>
      <c r="M52" s="301">
        <v>627.90297216866475</v>
      </c>
      <c r="N52" s="301">
        <v>291.66632407575287</v>
      </c>
      <c r="O52" s="301">
        <v>2</v>
      </c>
      <c r="P52" s="301">
        <v>431647</v>
      </c>
      <c r="Q52" s="301">
        <v>11984</v>
      </c>
      <c r="R52" s="301">
        <v>74471</v>
      </c>
      <c r="S52" s="301">
        <v>24617</v>
      </c>
      <c r="T52" s="301">
        <v>36878</v>
      </c>
      <c r="U52" s="301">
        <v>11265</v>
      </c>
      <c r="V52" s="301">
        <v>0</v>
      </c>
      <c r="W52" s="301">
        <v>0</v>
      </c>
      <c r="X52" s="301">
        <v>918</v>
      </c>
      <c r="Y52" s="301">
        <v>793</v>
      </c>
      <c r="Z52" s="301">
        <v>28079</v>
      </c>
      <c r="AA52" s="301">
        <v>546181</v>
      </c>
      <c r="AB52" s="305">
        <v>97.805855568025976</v>
      </c>
      <c r="AC52" s="301">
        <v>9556</v>
      </c>
      <c r="AD52" s="301">
        <v>4965</v>
      </c>
      <c r="AE52" s="301">
        <v>11265</v>
      </c>
      <c r="AF52" s="301">
        <v>0</v>
      </c>
      <c r="AG52" s="301">
        <v>0</v>
      </c>
      <c r="AH52" s="301">
        <v>918</v>
      </c>
      <c r="AI52" s="301">
        <v>28096</v>
      </c>
      <c r="AJ52" s="301">
        <v>54800</v>
      </c>
      <c r="AK52" s="305">
        <v>15.644715208829865</v>
      </c>
      <c r="AL52" s="305">
        <v>14.613083479144326</v>
      </c>
      <c r="AM52" s="301">
        <v>11984</v>
      </c>
      <c r="AN52" s="301">
        <v>42035</v>
      </c>
      <c r="AO52" s="301">
        <v>9287</v>
      </c>
      <c r="AP52" s="301">
        <v>63306</v>
      </c>
    </row>
    <row r="53" spans="1:42" s="303" customFormat="1" ht="13.5" customHeight="1">
      <c r="A53" s="299" t="s">
        <v>731</v>
      </c>
      <c r="B53" s="300" t="s">
        <v>732</v>
      </c>
      <c r="C53" s="299" t="s">
        <v>639</v>
      </c>
      <c r="D53" s="301">
        <v>1478957</v>
      </c>
      <c r="E53" s="301">
        <v>1478951</v>
      </c>
      <c r="F53" s="301">
        <v>6</v>
      </c>
      <c r="G53" s="301">
        <v>19661</v>
      </c>
      <c r="H53" s="301">
        <v>456211</v>
      </c>
      <c r="I53" s="301">
        <v>24353</v>
      </c>
      <c r="J53" s="301">
        <v>790</v>
      </c>
      <c r="K53" s="301">
        <v>481354</v>
      </c>
      <c r="L53" s="302">
        <v>889.25835124887203</v>
      </c>
      <c r="M53" s="301">
        <v>567.69256724493243</v>
      </c>
      <c r="N53" s="301">
        <v>321.56578400393977</v>
      </c>
      <c r="O53" s="301">
        <v>5</v>
      </c>
      <c r="P53" s="301">
        <v>407076</v>
      </c>
      <c r="Q53" s="301">
        <v>1164</v>
      </c>
      <c r="R53" s="301">
        <v>61078</v>
      </c>
      <c r="S53" s="301">
        <v>14191</v>
      </c>
      <c r="T53" s="301">
        <v>36281</v>
      </c>
      <c r="U53" s="301">
        <v>5117</v>
      </c>
      <c r="V53" s="301">
        <v>87</v>
      </c>
      <c r="W53" s="301">
        <v>0</v>
      </c>
      <c r="X53" s="301">
        <v>0</v>
      </c>
      <c r="Y53" s="301">
        <v>5402</v>
      </c>
      <c r="Z53" s="301">
        <v>13150</v>
      </c>
      <c r="AA53" s="301">
        <v>482468</v>
      </c>
      <c r="AB53" s="305">
        <v>99.758740476052296</v>
      </c>
      <c r="AC53" s="301">
        <v>15756</v>
      </c>
      <c r="AD53" s="301">
        <v>4907</v>
      </c>
      <c r="AE53" s="301">
        <v>5047</v>
      </c>
      <c r="AF53" s="301">
        <v>87</v>
      </c>
      <c r="AG53" s="301">
        <v>0</v>
      </c>
      <c r="AH53" s="301">
        <v>0</v>
      </c>
      <c r="AI53" s="301">
        <v>30187</v>
      </c>
      <c r="AJ53" s="301">
        <v>55984</v>
      </c>
      <c r="AK53" s="305">
        <v>14.469289696187129</v>
      </c>
      <c r="AL53" s="305">
        <v>13.913685857243957</v>
      </c>
      <c r="AM53" s="301">
        <v>1164</v>
      </c>
      <c r="AN53" s="301">
        <v>26544</v>
      </c>
      <c r="AO53" s="301">
        <v>4007</v>
      </c>
      <c r="AP53" s="301">
        <v>31715</v>
      </c>
    </row>
    <row r="54" spans="1:42" s="309" customFormat="1" ht="12" customHeight="1">
      <c r="A54" s="299" t="s">
        <v>733</v>
      </c>
      <c r="B54" s="300" t="s">
        <v>734</v>
      </c>
      <c r="C54" s="299" t="s">
        <v>639</v>
      </c>
      <c r="D54" s="306">
        <f t="shared" ref="D54:J54" si="0">SUM(D7:D53)</f>
        <v>127156017</v>
      </c>
      <c r="E54" s="306">
        <f t="shared" si="0"/>
        <v>127149514</v>
      </c>
      <c r="F54" s="306">
        <f t="shared" si="0"/>
        <v>6503</v>
      </c>
      <c r="G54" s="306">
        <f t="shared" si="0"/>
        <v>2787064</v>
      </c>
      <c r="H54" s="306">
        <f t="shared" si="0"/>
        <v>37020520</v>
      </c>
      <c r="I54" s="306">
        <f t="shared" si="0"/>
        <v>3807120</v>
      </c>
      <c r="J54" s="306">
        <f t="shared" si="0"/>
        <v>1919798.6</v>
      </c>
      <c r="K54" s="306">
        <f>SUM(K7:K53)</f>
        <v>42747438.600000001</v>
      </c>
      <c r="L54" s="306">
        <f>IF(D54&lt;&gt;0,K54/D54/366*1000000,"-")</f>
        <v>918.52735783528703</v>
      </c>
      <c r="M54" s="306">
        <f>IF(D54&lt;&gt;0,(ごみ搬入量内訳!BR54+ごみ処理概要!J54)/ごみ処理概要!D54/366*1000000,"-")</f>
        <v>638.72711721430687</v>
      </c>
      <c r="N54" s="306">
        <f>IF(D54&lt;&gt;0,ごみ搬入量内訳!CM54/ごみ処理概要!D54/366*1000000,"-")</f>
        <v>279.80024062098033</v>
      </c>
      <c r="O54" s="307">
        <f t="shared" ref="O54:AA54" si="1">SUM(O7:O53)</f>
        <v>8176</v>
      </c>
      <c r="P54" s="307">
        <f t="shared" si="1"/>
        <v>32946261.008000001</v>
      </c>
      <c r="Q54" s="307">
        <f t="shared" si="1"/>
        <v>400561</v>
      </c>
      <c r="R54" s="306">
        <f t="shared" si="1"/>
        <v>5720919</v>
      </c>
      <c r="S54" s="307">
        <f t="shared" si="1"/>
        <v>1848393</v>
      </c>
      <c r="T54" s="307">
        <f t="shared" si="1"/>
        <v>2953088</v>
      </c>
      <c r="U54" s="307">
        <f t="shared" si="1"/>
        <v>183018</v>
      </c>
      <c r="V54" s="307">
        <f t="shared" si="1"/>
        <v>9788</v>
      </c>
      <c r="W54" s="307">
        <f t="shared" si="1"/>
        <v>89770</v>
      </c>
      <c r="X54" s="307">
        <f t="shared" si="1"/>
        <v>569086</v>
      </c>
      <c r="Y54" s="307">
        <f t="shared" si="1"/>
        <v>67776</v>
      </c>
      <c r="Z54" s="306">
        <f t="shared" si="1"/>
        <v>1883645</v>
      </c>
      <c r="AA54" s="306">
        <f t="shared" si="1"/>
        <v>40951386.008000001</v>
      </c>
      <c r="AB54" s="308">
        <f t="shared" ref="AB54" si="2">IF(AA54&lt;&gt;0,(Z54+P54+R54)/AA54*100,"-")</f>
        <v>99.021862166223755</v>
      </c>
      <c r="AC54" s="306">
        <f t="shared" ref="AC54:AJ54" si="3">SUM(AC7:AC53)</f>
        <v>1318957.2280000001</v>
      </c>
      <c r="AD54" s="306">
        <f t="shared" si="3"/>
        <v>433748</v>
      </c>
      <c r="AE54" s="306">
        <f t="shared" si="3"/>
        <v>144126</v>
      </c>
      <c r="AF54" s="306">
        <f t="shared" si="3"/>
        <v>5729</v>
      </c>
      <c r="AG54" s="306">
        <f t="shared" si="3"/>
        <v>40136</v>
      </c>
      <c r="AH54" s="306">
        <f t="shared" si="3"/>
        <v>325004</v>
      </c>
      <c r="AI54" s="306">
        <f t="shared" si="3"/>
        <v>2337941.62</v>
      </c>
      <c r="AJ54" s="306">
        <f t="shared" si="3"/>
        <v>4605641.8480000002</v>
      </c>
      <c r="AK54" s="308">
        <f t="shared" ref="AK54" si="4">IF((AA54+J54)&lt;&gt;0,(Z54+AJ54+J54)/(AA54+J54)*100,"-")</f>
        <v>19.614772777775819</v>
      </c>
      <c r="AL54" s="308">
        <f>IF((AA54+J54)&lt;&gt;0,(資源化量内訳!D54-資源化量内訳!R54-資源化量内訳!T54-資源化量内訳!V54-資源化量内訳!U54)/(AA54+J54)*100,"-")</f>
        <v>17.804850782162923</v>
      </c>
      <c r="AM54" s="306">
        <f>SUM(AM7:AM53)</f>
        <v>400561</v>
      </c>
      <c r="AN54" s="306">
        <f>SUM(AN7:AN53)</f>
        <v>2948564</v>
      </c>
      <c r="AO54" s="306">
        <f>SUM(AO7:AO53)</f>
        <v>452507</v>
      </c>
      <c r="AP54" s="306">
        <f>SUM(AP7:AP53)</f>
        <v>3801632</v>
      </c>
    </row>
  </sheetData>
  <mergeCells count="46">
    <mergeCell ref="A2:A6"/>
    <mergeCell ref="AJ3:AJ4"/>
    <mergeCell ref="AM3:AM4"/>
    <mergeCell ref="AN3:AN4"/>
    <mergeCell ref="AO3:AO4"/>
    <mergeCell ref="R4:R5"/>
    <mergeCell ref="S4:S5"/>
    <mergeCell ref="T4:T5"/>
    <mergeCell ref="U4:U5"/>
    <mergeCell ref="V4:V5"/>
    <mergeCell ref="P3:P4"/>
    <mergeCell ref="O2:O4"/>
    <mergeCell ref="Q3:Q4"/>
    <mergeCell ref="AA3:AA4"/>
    <mergeCell ref="AC3:AC4"/>
    <mergeCell ref="W4:W5"/>
    <mergeCell ref="AP3:AP4"/>
    <mergeCell ref="X4:X5"/>
    <mergeCell ref="Y4:Y5"/>
    <mergeCell ref="AD3:AD4"/>
    <mergeCell ref="AE3:AE4"/>
    <mergeCell ref="AF3:AF4"/>
    <mergeCell ref="AG3:AG4"/>
    <mergeCell ref="AH3:AH4"/>
    <mergeCell ref="AI3:AI4"/>
    <mergeCell ref="AB2:AB5"/>
    <mergeCell ref="AC2:AJ2"/>
    <mergeCell ref="AK2:AK5"/>
    <mergeCell ref="AL2:AL5"/>
    <mergeCell ref="AM2:AP2"/>
    <mergeCell ref="R3:Y3"/>
    <mergeCell ref="Z3:Z4"/>
    <mergeCell ref="B2:B6"/>
    <mergeCell ref="C2:C6"/>
    <mergeCell ref="D2:E2"/>
    <mergeCell ref="H2:K2"/>
    <mergeCell ref="L2:N2"/>
    <mergeCell ref="E3:E4"/>
    <mergeCell ref="F3:F4"/>
    <mergeCell ref="H3:H4"/>
    <mergeCell ref="I3:I4"/>
    <mergeCell ref="J3:J4"/>
    <mergeCell ref="K3:K4"/>
    <mergeCell ref="L3:L5"/>
    <mergeCell ref="M3:M5"/>
    <mergeCell ref="N3:N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&amp;Lごみ処理の概要（令和元年度実績）</oddHeader>
  </headerFooter>
  <colBreaks count="2" manualBreakCount="2">
    <brk id="15" min="1" max="23" man="1"/>
    <brk id="28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17" width="11" style="160" customWidth="1"/>
    <col min="118" max="16384" width="9" style="56"/>
  </cols>
  <sheetData>
    <row r="1" spans="1:117" s="135" customFormat="1" ht="17.25">
      <c r="A1" s="59" t="s">
        <v>626</v>
      </c>
      <c r="B1" s="134"/>
      <c r="C1" s="134"/>
      <c r="D1" s="136"/>
      <c r="BE1" s="136"/>
      <c r="BF1" s="136"/>
      <c r="BG1" s="136"/>
      <c r="BH1" s="136"/>
      <c r="BI1" s="136"/>
      <c r="BJ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DB1" s="136"/>
      <c r="DC1" s="136"/>
      <c r="DD1" s="136"/>
      <c r="DE1" s="136"/>
      <c r="DF1" s="136"/>
      <c r="DG1" s="136"/>
    </row>
    <row r="2" spans="1:117" ht="22.5" customHeight="1">
      <c r="A2" s="345" t="s">
        <v>102</v>
      </c>
      <c r="B2" s="319" t="s">
        <v>142</v>
      </c>
      <c r="C2" s="321" t="s">
        <v>143</v>
      </c>
      <c r="D2" s="92" t="s">
        <v>144</v>
      </c>
      <c r="E2" s="106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106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128"/>
      <c r="BD2" s="128"/>
      <c r="BE2" s="107"/>
      <c r="BF2" s="108"/>
      <c r="BG2" s="108"/>
      <c r="BH2" s="108"/>
      <c r="BI2" s="108"/>
      <c r="BJ2" s="108"/>
      <c r="BK2" s="128"/>
      <c r="BL2" s="107"/>
      <c r="BM2" s="108"/>
      <c r="BN2" s="108"/>
      <c r="BO2" s="108"/>
      <c r="BP2" s="108"/>
      <c r="BQ2" s="108"/>
      <c r="BR2" s="95" t="s">
        <v>145</v>
      </c>
      <c r="BS2" s="108"/>
      <c r="BT2" s="108"/>
      <c r="BU2" s="108"/>
      <c r="BV2" s="108"/>
      <c r="BW2" s="108"/>
      <c r="BX2" s="108"/>
      <c r="BY2" s="103"/>
      <c r="BZ2" s="103"/>
      <c r="CA2" s="103"/>
      <c r="CB2" s="103"/>
      <c r="CC2" s="103"/>
      <c r="CD2" s="103"/>
      <c r="CE2" s="103"/>
      <c r="CF2" s="128"/>
      <c r="CG2" s="108"/>
      <c r="CH2" s="108"/>
      <c r="CI2" s="108"/>
      <c r="CJ2" s="108"/>
      <c r="CK2" s="108"/>
      <c r="CL2" s="108"/>
      <c r="CM2" s="95" t="s">
        <v>146</v>
      </c>
      <c r="CN2" s="108"/>
      <c r="CO2" s="108"/>
      <c r="CP2" s="108"/>
      <c r="CQ2" s="108"/>
      <c r="CR2" s="108"/>
      <c r="CS2" s="108"/>
      <c r="CT2" s="103"/>
      <c r="CU2" s="103"/>
      <c r="CV2" s="103"/>
      <c r="CW2" s="103"/>
      <c r="CX2" s="103"/>
      <c r="CY2" s="103"/>
      <c r="CZ2" s="103"/>
      <c r="DA2" s="128"/>
      <c r="DB2" s="108"/>
      <c r="DC2" s="108"/>
      <c r="DD2" s="108"/>
      <c r="DE2" s="108"/>
      <c r="DF2" s="108"/>
      <c r="DG2" s="108"/>
      <c r="DH2" s="109" t="s">
        <v>147</v>
      </c>
      <c r="DI2" s="95" t="s">
        <v>148</v>
      </c>
      <c r="DJ2" s="99"/>
      <c r="DK2" s="99"/>
      <c r="DL2" s="99"/>
      <c r="DM2" s="100"/>
    </row>
    <row r="3" spans="1:117" ht="22.5" customHeight="1">
      <c r="A3" s="346"/>
      <c r="B3" s="320"/>
      <c r="C3" s="322"/>
      <c r="D3" s="127"/>
      <c r="E3" s="129" t="s">
        <v>149</v>
      </c>
      <c r="F3" s="103"/>
      <c r="G3" s="103"/>
      <c r="H3" s="103"/>
      <c r="I3" s="103"/>
      <c r="J3" s="103"/>
      <c r="K3" s="93"/>
      <c r="L3" s="93"/>
      <c r="M3" s="93"/>
      <c r="N3" s="103"/>
      <c r="O3" s="93"/>
      <c r="P3" s="93"/>
      <c r="Q3" s="93"/>
      <c r="R3" s="103"/>
      <c r="S3" s="93"/>
      <c r="T3" s="93"/>
      <c r="U3" s="93"/>
      <c r="V3" s="103"/>
      <c r="W3" s="93"/>
      <c r="X3" s="93"/>
      <c r="Y3" s="93"/>
      <c r="Z3" s="103"/>
      <c r="AA3" s="93"/>
      <c r="AB3" s="93"/>
      <c r="AC3" s="94"/>
      <c r="AD3" s="129" t="s">
        <v>150</v>
      </c>
      <c r="AE3" s="103"/>
      <c r="AF3" s="103"/>
      <c r="AG3" s="103"/>
      <c r="AH3" s="103"/>
      <c r="AI3" s="103"/>
      <c r="AJ3" s="93"/>
      <c r="AK3" s="93"/>
      <c r="AL3" s="93"/>
      <c r="AM3" s="103"/>
      <c r="AN3" s="93"/>
      <c r="AO3" s="93"/>
      <c r="AP3" s="93"/>
      <c r="AQ3" s="103"/>
      <c r="AR3" s="93"/>
      <c r="AS3" s="93"/>
      <c r="AT3" s="93"/>
      <c r="AU3" s="103"/>
      <c r="AV3" s="93"/>
      <c r="AW3" s="93"/>
      <c r="AX3" s="93"/>
      <c r="AY3" s="103"/>
      <c r="AZ3" s="93"/>
      <c r="BA3" s="93"/>
      <c r="BB3" s="94"/>
      <c r="BC3" s="128" t="s">
        <v>151</v>
      </c>
      <c r="BD3" s="128"/>
      <c r="BE3" s="107"/>
      <c r="BF3" s="108"/>
      <c r="BG3" s="108"/>
      <c r="BH3" s="108"/>
      <c r="BI3" s="108"/>
      <c r="BJ3" s="108"/>
      <c r="BK3" s="128"/>
      <c r="BL3" s="107"/>
      <c r="BM3" s="108"/>
      <c r="BN3" s="108"/>
      <c r="BO3" s="108"/>
      <c r="BP3" s="108"/>
      <c r="BQ3" s="108"/>
      <c r="BR3" s="101"/>
      <c r="BS3" s="102" t="s">
        <v>152</v>
      </c>
      <c r="BT3" s="110"/>
      <c r="BU3" s="110"/>
      <c r="BV3" s="110"/>
      <c r="BW3" s="110"/>
      <c r="BX3" s="110"/>
      <c r="BY3" s="93"/>
      <c r="BZ3" s="103"/>
      <c r="CA3" s="103"/>
      <c r="CB3" s="103"/>
      <c r="CC3" s="103"/>
      <c r="CD3" s="103"/>
      <c r="CE3" s="103"/>
      <c r="CF3" s="128"/>
      <c r="CG3" s="108"/>
      <c r="CH3" s="108"/>
      <c r="CI3" s="108"/>
      <c r="CJ3" s="108"/>
      <c r="CK3" s="108"/>
      <c r="CL3" s="108"/>
      <c r="CM3" s="101"/>
      <c r="CN3" s="102" t="s">
        <v>153</v>
      </c>
      <c r="CO3" s="110"/>
      <c r="CP3" s="110"/>
      <c r="CQ3" s="110"/>
      <c r="CR3" s="110"/>
      <c r="CS3" s="110"/>
      <c r="CT3" s="93"/>
      <c r="CU3" s="103"/>
      <c r="CV3" s="103"/>
      <c r="CW3" s="103"/>
      <c r="CX3" s="103"/>
      <c r="CY3" s="103"/>
      <c r="CZ3" s="103"/>
      <c r="DA3" s="128"/>
      <c r="DB3" s="108"/>
      <c r="DC3" s="108"/>
      <c r="DD3" s="108"/>
      <c r="DE3" s="108"/>
      <c r="DF3" s="108"/>
      <c r="DG3" s="108"/>
      <c r="DH3" s="111"/>
      <c r="DI3" s="349" t="s">
        <v>154</v>
      </c>
      <c r="DJ3" s="348" t="s">
        <v>155</v>
      </c>
      <c r="DK3" s="348" t="s">
        <v>156</v>
      </c>
      <c r="DL3" s="348" t="s">
        <v>157</v>
      </c>
      <c r="DM3" s="348" t="s">
        <v>158</v>
      </c>
    </row>
    <row r="4" spans="1:117" ht="22.5" customHeight="1">
      <c r="A4" s="346"/>
      <c r="B4" s="320"/>
      <c r="C4" s="322"/>
      <c r="D4" s="118"/>
      <c r="E4" s="127"/>
      <c r="F4" s="350" t="s">
        <v>159</v>
      </c>
      <c r="G4" s="351"/>
      <c r="H4" s="351"/>
      <c r="I4" s="352"/>
      <c r="J4" s="350" t="s">
        <v>160</v>
      </c>
      <c r="K4" s="351"/>
      <c r="L4" s="351"/>
      <c r="M4" s="352"/>
      <c r="N4" s="350" t="s">
        <v>161</v>
      </c>
      <c r="O4" s="351"/>
      <c r="P4" s="351"/>
      <c r="Q4" s="352"/>
      <c r="R4" s="350" t="s">
        <v>162</v>
      </c>
      <c r="S4" s="351"/>
      <c r="T4" s="351"/>
      <c r="U4" s="352"/>
      <c r="V4" s="350" t="s">
        <v>163</v>
      </c>
      <c r="W4" s="351"/>
      <c r="X4" s="351"/>
      <c r="Y4" s="352"/>
      <c r="Z4" s="350" t="s">
        <v>164</v>
      </c>
      <c r="AA4" s="351"/>
      <c r="AB4" s="351"/>
      <c r="AC4" s="352"/>
      <c r="AD4" s="127"/>
      <c r="AE4" s="350" t="s">
        <v>159</v>
      </c>
      <c r="AF4" s="351"/>
      <c r="AG4" s="351"/>
      <c r="AH4" s="352"/>
      <c r="AI4" s="350" t="s">
        <v>160</v>
      </c>
      <c r="AJ4" s="351"/>
      <c r="AK4" s="351"/>
      <c r="AL4" s="352"/>
      <c r="AM4" s="350" t="s">
        <v>161</v>
      </c>
      <c r="AN4" s="351"/>
      <c r="AO4" s="351"/>
      <c r="AP4" s="352"/>
      <c r="AQ4" s="350" t="s">
        <v>162</v>
      </c>
      <c r="AR4" s="351"/>
      <c r="AS4" s="351"/>
      <c r="AT4" s="352"/>
      <c r="AU4" s="350" t="s">
        <v>163</v>
      </c>
      <c r="AV4" s="351"/>
      <c r="AW4" s="351"/>
      <c r="AX4" s="352"/>
      <c r="AY4" s="350" t="s">
        <v>164</v>
      </c>
      <c r="AZ4" s="351"/>
      <c r="BA4" s="351"/>
      <c r="BB4" s="352"/>
      <c r="BC4" s="105"/>
      <c r="BD4" s="129" t="s">
        <v>165</v>
      </c>
      <c r="BE4" s="106"/>
      <c r="BF4" s="106"/>
      <c r="BG4" s="106"/>
      <c r="BH4" s="106"/>
      <c r="BI4" s="106"/>
      <c r="BJ4" s="112"/>
      <c r="BK4" s="130" t="s">
        <v>166</v>
      </c>
      <c r="BL4" s="106"/>
      <c r="BM4" s="106"/>
      <c r="BN4" s="106"/>
      <c r="BO4" s="106"/>
      <c r="BP4" s="106"/>
      <c r="BQ4" s="106"/>
      <c r="BR4" s="105"/>
      <c r="BS4" s="113"/>
      <c r="BT4" s="114"/>
      <c r="BU4" s="114"/>
      <c r="BV4" s="114"/>
      <c r="BW4" s="114"/>
      <c r="BX4" s="115"/>
      <c r="BY4" s="129" t="s">
        <v>149</v>
      </c>
      <c r="BZ4" s="130"/>
      <c r="CA4" s="106"/>
      <c r="CB4" s="106"/>
      <c r="CC4" s="106"/>
      <c r="CD4" s="106"/>
      <c r="CE4" s="112"/>
      <c r="CF4" s="130" t="s">
        <v>167</v>
      </c>
      <c r="CG4" s="106"/>
      <c r="CH4" s="106"/>
      <c r="CI4" s="106"/>
      <c r="CJ4" s="106"/>
      <c r="CK4" s="106"/>
      <c r="CL4" s="112"/>
      <c r="CM4" s="105"/>
      <c r="CN4" s="113"/>
      <c r="CO4" s="114"/>
      <c r="CP4" s="114"/>
      <c r="CQ4" s="114"/>
      <c r="CR4" s="114"/>
      <c r="CS4" s="115"/>
      <c r="CT4" s="129" t="s">
        <v>150</v>
      </c>
      <c r="CU4" s="130"/>
      <c r="CV4" s="106"/>
      <c r="CW4" s="106"/>
      <c r="CX4" s="106"/>
      <c r="CY4" s="106"/>
      <c r="CZ4" s="112"/>
      <c r="DA4" s="130" t="s">
        <v>167</v>
      </c>
      <c r="DB4" s="106"/>
      <c r="DC4" s="106"/>
      <c r="DD4" s="106"/>
      <c r="DE4" s="106"/>
      <c r="DF4" s="106"/>
      <c r="DG4" s="112"/>
      <c r="DH4" s="111"/>
      <c r="DI4" s="349"/>
      <c r="DJ4" s="349"/>
      <c r="DK4" s="349"/>
      <c r="DL4" s="349"/>
      <c r="DM4" s="349"/>
    </row>
    <row r="5" spans="1:117" ht="22.5" customHeight="1">
      <c r="A5" s="346"/>
      <c r="B5" s="320"/>
      <c r="C5" s="322"/>
      <c r="D5" s="118" t="s">
        <v>154</v>
      </c>
      <c r="E5" s="127" t="s">
        <v>154</v>
      </c>
      <c r="F5" s="127" t="s">
        <v>154</v>
      </c>
      <c r="G5" s="119" t="s">
        <v>155</v>
      </c>
      <c r="H5" s="119" t="s">
        <v>156</v>
      </c>
      <c r="I5" s="119" t="s">
        <v>157</v>
      </c>
      <c r="J5" s="127" t="s">
        <v>154</v>
      </c>
      <c r="K5" s="119" t="s">
        <v>155</v>
      </c>
      <c r="L5" s="119" t="s">
        <v>156</v>
      </c>
      <c r="M5" s="119" t="s">
        <v>157</v>
      </c>
      <c r="N5" s="127" t="s">
        <v>154</v>
      </c>
      <c r="O5" s="119" t="s">
        <v>155</v>
      </c>
      <c r="P5" s="119" t="s">
        <v>156</v>
      </c>
      <c r="Q5" s="119" t="s">
        <v>157</v>
      </c>
      <c r="R5" s="127" t="s">
        <v>154</v>
      </c>
      <c r="S5" s="119" t="s">
        <v>155</v>
      </c>
      <c r="T5" s="119" t="s">
        <v>156</v>
      </c>
      <c r="U5" s="119" t="s">
        <v>157</v>
      </c>
      <c r="V5" s="127" t="s">
        <v>154</v>
      </c>
      <c r="W5" s="119" t="s">
        <v>155</v>
      </c>
      <c r="X5" s="119" t="s">
        <v>156</v>
      </c>
      <c r="Y5" s="119" t="s">
        <v>157</v>
      </c>
      <c r="Z5" s="127" t="s">
        <v>154</v>
      </c>
      <c r="AA5" s="119" t="s">
        <v>155</v>
      </c>
      <c r="AB5" s="119" t="s">
        <v>156</v>
      </c>
      <c r="AC5" s="119" t="s">
        <v>157</v>
      </c>
      <c r="AD5" s="127" t="s">
        <v>154</v>
      </c>
      <c r="AE5" s="127" t="s">
        <v>154</v>
      </c>
      <c r="AF5" s="119" t="s">
        <v>155</v>
      </c>
      <c r="AG5" s="119" t="s">
        <v>156</v>
      </c>
      <c r="AH5" s="119" t="s">
        <v>157</v>
      </c>
      <c r="AI5" s="127" t="s">
        <v>154</v>
      </c>
      <c r="AJ5" s="119" t="s">
        <v>155</v>
      </c>
      <c r="AK5" s="119" t="s">
        <v>156</v>
      </c>
      <c r="AL5" s="119" t="s">
        <v>157</v>
      </c>
      <c r="AM5" s="127" t="s">
        <v>154</v>
      </c>
      <c r="AN5" s="119" t="s">
        <v>155</v>
      </c>
      <c r="AO5" s="119" t="s">
        <v>156</v>
      </c>
      <c r="AP5" s="119" t="s">
        <v>157</v>
      </c>
      <c r="AQ5" s="127" t="s">
        <v>154</v>
      </c>
      <c r="AR5" s="119" t="s">
        <v>155</v>
      </c>
      <c r="AS5" s="119" t="s">
        <v>156</v>
      </c>
      <c r="AT5" s="119" t="s">
        <v>157</v>
      </c>
      <c r="AU5" s="127" t="s">
        <v>154</v>
      </c>
      <c r="AV5" s="119" t="s">
        <v>155</v>
      </c>
      <c r="AW5" s="119" t="s">
        <v>156</v>
      </c>
      <c r="AX5" s="119" t="s">
        <v>157</v>
      </c>
      <c r="AY5" s="127" t="s">
        <v>154</v>
      </c>
      <c r="AZ5" s="119" t="s">
        <v>155</v>
      </c>
      <c r="BA5" s="119" t="s">
        <v>156</v>
      </c>
      <c r="BB5" s="119" t="s">
        <v>157</v>
      </c>
      <c r="BC5" s="118" t="s">
        <v>154</v>
      </c>
      <c r="BD5" s="118" t="s">
        <v>154</v>
      </c>
      <c r="BE5" s="118" t="s">
        <v>168</v>
      </c>
      <c r="BF5" s="118" t="s">
        <v>169</v>
      </c>
      <c r="BG5" s="118" t="s">
        <v>170</v>
      </c>
      <c r="BH5" s="118" t="s">
        <v>171</v>
      </c>
      <c r="BI5" s="118" t="s">
        <v>172</v>
      </c>
      <c r="BJ5" s="118" t="s">
        <v>173</v>
      </c>
      <c r="BK5" s="118" t="s">
        <v>154</v>
      </c>
      <c r="BL5" s="118" t="s">
        <v>168</v>
      </c>
      <c r="BM5" s="118" t="s">
        <v>169</v>
      </c>
      <c r="BN5" s="118" t="s">
        <v>170</v>
      </c>
      <c r="BO5" s="118" t="s">
        <v>171</v>
      </c>
      <c r="BP5" s="118" t="s">
        <v>172</v>
      </c>
      <c r="BQ5" s="105" t="s">
        <v>173</v>
      </c>
      <c r="BR5" s="118" t="s">
        <v>154</v>
      </c>
      <c r="BS5" s="117" t="s">
        <v>168</v>
      </c>
      <c r="BT5" s="117" t="s">
        <v>169</v>
      </c>
      <c r="BU5" s="117" t="s">
        <v>170</v>
      </c>
      <c r="BV5" s="117" t="s">
        <v>171</v>
      </c>
      <c r="BW5" s="117" t="s">
        <v>172</v>
      </c>
      <c r="BX5" s="117" t="s">
        <v>173</v>
      </c>
      <c r="BY5" s="118" t="s">
        <v>154</v>
      </c>
      <c r="BZ5" s="117" t="s">
        <v>168</v>
      </c>
      <c r="CA5" s="118" t="s">
        <v>169</v>
      </c>
      <c r="CB5" s="118" t="s">
        <v>170</v>
      </c>
      <c r="CC5" s="118" t="s">
        <v>171</v>
      </c>
      <c r="CD5" s="118" t="s">
        <v>172</v>
      </c>
      <c r="CE5" s="118" t="s">
        <v>173</v>
      </c>
      <c r="CF5" s="118" t="s">
        <v>154</v>
      </c>
      <c r="CG5" s="118" t="s">
        <v>168</v>
      </c>
      <c r="CH5" s="118" t="s">
        <v>169</v>
      </c>
      <c r="CI5" s="118" t="s">
        <v>170</v>
      </c>
      <c r="CJ5" s="118" t="s">
        <v>171</v>
      </c>
      <c r="CK5" s="118" t="s">
        <v>172</v>
      </c>
      <c r="CL5" s="118" t="s">
        <v>173</v>
      </c>
      <c r="CM5" s="118" t="s">
        <v>154</v>
      </c>
      <c r="CN5" s="117" t="s">
        <v>168</v>
      </c>
      <c r="CO5" s="117" t="s">
        <v>169</v>
      </c>
      <c r="CP5" s="117" t="s">
        <v>170</v>
      </c>
      <c r="CQ5" s="117" t="s">
        <v>171</v>
      </c>
      <c r="CR5" s="117" t="s">
        <v>172</v>
      </c>
      <c r="CS5" s="117" t="s">
        <v>173</v>
      </c>
      <c r="CT5" s="118" t="s">
        <v>154</v>
      </c>
      <c r="CU5" s="117" t="s">
        <v>168</v>
      </c>
      <c r="CV5" s="118" t="s">
        <v>169</v>
      </c>
      <c r="CW5" s="118" t="s">
        <v>170</v>
      </c>
      <c r="CX5" s="118" t="s">
        <v>171</v>
      </c>
      <c r="CY5" s="118" t="s">
        <v>172</v>
      </c>
      <c r="CZ5" s="118" t="s">
        <v>173</v>
      </c>
      <c r="DA5" s="118" t="s">
        <v>154</v>
      </c>
      <c r="DB5" s="118" t="s">
        <v>168</v>
      </c>
      <c r="DC5" s="118" t="s">
        <v>169</v>
      </c>
      <c r="DD5" s="118" t="s">
        <v>170</v>
      </c>
      <c r="DE5" s="118" t="s">
        <v>171</v>
      </c>
      <c r="DF5" s="118" t="s">
        <v>172</v>
      </c>
      <c r="DG5" s="118" t="s">
        <v>173</v>
      </c>
      <c r="DH5" s="111"/>
      <c r="DI5" s="127"/>
      <c r="DJ5" s="127"/>
      <c r="DK5" s="127"/>
      <c r="DL5" s="127"/>
      <c r="DM5" s="127"/>
    </row>
    <row r="6" spans="1:117" s="57" customFormat="1" ht="13.5" customHeight="1">
      <c r="A6" s="347"/>
      <c r="B6" s="320"/>
      <c r="C6" s="322"/>
      <c r="D6" s="98" t="s">
        <v>174</v>
      </c>
      <c r="E6" s="96" t="s">
        <v>174</v>
      </c>
      <c r="F6" s="96" t="s">
        <v>174</v>
      </c>
      <c r="G6" s="97" t="s">
        <v>174</v>
      </c>
      <c r="H6" s="97" t="s">
        <v>174</v>
      </c>
      <c r="I6" s="97" t="s">
        <v>174</v>
      </c>
      <c r="J6" s="96" t="s">
        <v>174</v>
      </c>
      <c r="K6" s="97" t="s">
        <v>174</v>
      </c>
      <c r="L6" s="97" t="s">
        <v>174</v>
      </c>
      <c r="M6" s="97" t="s">
        <v>174</v>
      </c>
      <c r="N6" s="96" t="s">
        <v>174</v>
      </c>
      <c r="O6" s="97" t="s">
        <v>174</v>
      </c>
      <c r="P6" s="97" t="s">
        <v>174</v>
      </c>
      <c r="Q6" s="97" t="s">
        <v>174</v>
      </c>
      <c r="R6" s="96" t="s">
        <v>174</v>
      </c>
      <c r="S6" s="97" t="s">
        <v>174</v>
      </c>
      <c r="T6" s="97" t="s">
        <v>174</v>
      </c>
      <c r="U6" s="97" t="s">
        <v>174</v>
      </c>
      <c r="V6" s="96" t="s">
        <v>174</v>
      </c>
      <c r="W6" s="97" t="s">
        <v>174</v>
      </c>
      <c r="X6" s="97" t="s">
        <v>174</v>
      </c>
      <c r="Y6" s="97" t="s">
        <v>174</v>
      </c>
      <c r="Z6" s="96" t="s">
        <v>174</v>
      </c>
      <c r="AA6" s="97" t="s">
        <v>174</v>
      </c>
      <c r="AB6" s="97" t="s">
        <v>174</v>
      </c>
      <c r="AC6" s="97" t="s">
        <v>174</v>
      </c>
      <c r="AD6" s="96" t="s">
        <v>174</v>
      </c>
      <c r="AE6" s="96" t="s">
        <v>174</v>
      </c>
      <c r="AF6" s="97" t="s">
        <v>174</v>
      </c>
      <c r="AG6" s="97" t="s">
        <v>174</v>
      </c>
      <c r="AH6" s="97" t="s">
        <v>174</v>
      </c>
      <c r="AI6" s="96" t="s">
        <v>174</v>
      </c>
      <c r="AJ6" s="97" t="s">
        <v>174</v>
      </c>
      <c r="AK6" s="97" t="s">
        <v>174</v>
      </c>
      <c r="AL6" s="97" t="s">
        <v>174</v>
      </c>
      <c r="AM6" s="96" t="s">
        <v>174</v>
      </c>
      <c r="AN6" s="97" t="s">
        <v>174</v>
      </c>
      <c r="AO6" s="97" t="s">
        <v>174</v>
      </c>
      <c r="AP6" s="97" t="s">
        <v>174</v>
      </c>
      <c r="AQ6" s="96" t="s">
        <v>174</v>
      </c>
      <c r="AR6" s="97" t="s">
        <v>174</v>
      </c>
      <c r="AS6" s="97" t="s">
        <v>174</v>
      </c>
      <c r="AT6" s="97" t="s">
        <v>174</v>
      </c>
      <c r="AU6" s="96" t="s">
        <v>174</v>
      </c>
      <c r="AV6" s="97" t="s">
        <v>174</v>
      </c>
      <c r="AW6" s="97" t="s">
        <v>174</v>
      </c>
      <c r="AX6" s="97" t="s">
        <v>174</v>
      </c>
      <c r="AY6" s="96" t="s">
        <v>174</v>
      </c>
      <c r="AZ6" s="97" t="s">
        <v>174</v>
      </c>
      <c r="BA6" s="97" t="s">
        <v>174</v>
      </c>
      <c r="BB6" s="97" t="s">
        <v>174</v>
      </c>
      <c r="BC6" s="98" t="s">
        <v>174</v>
      </c>
      <c r="BD6" s="98" t="s">
        <v>174</v>
      </c>
      <c r="BE6" s="98" t="s">
        <v>174</v>
      </c>
      <c r="BF6" s="98" t="s">
        <v>174</v>
      </c>
      <c r="BG6" s="98" t="s">
        <v>174</v>
      </c>
      <c r="BH6" s="98" t="s">
        <v>174</v>
      </c>
      <c r="BI6" s="98" t="s">
        <v>174</v>
      </c>
      <c r="BJ6" s="98" t="s">
        <v>174</v>
      </c>
      <c r="BK6" s="98" t="s">
        <v>174</v>
      </c>
      <c r="BL6" s="98" t="s">
        <v>174</v>
      </c>
      <c r="BM6" s="98" t="s">
        <v>174</v>
      </c>
      <c r="BN6" s="98" t="s">
        <v>174</v>
      </c>
      <c r="BO6" s="98" t="s">
        <v>174</v>
      </c>
      <c r="BP6" s="98" t="s">
        <v>174</v>
      </c>
      <c r="BQ6" s="116" t="s">
        <v>174</v>
      </c>
      <c r="BR6" s="98" t="s">
        <v>174</v>
      </c>
      <c r="BS6" s="98" t="s">
        <v>174</v>
      </c>
      <c r="BT6" s="98" t="s">
        <v>174</v>
      </c>
      <c r="BU6" s="98" t="s">
        <v>174</v>
      </c>
      <c r="BV6" s="98" t="s">
        <v>174</v>
      </c>
      <c r="BW6" s="98" t="s">
        <v>174</v>
      </c>
      <c r="BX6" s="98" t="s">
        <v>174</v>
      </c>
      <c r="BY6" s="98" t="s">
        <v>174</v>
      </c>
      <c r="BZ6" s="96" t="s">
        <v>174</v>
      </c>
      <c r="CA6" s="96" t="s">
        <v>174</v>
      </c>
      <c r="CB6" s="96" t="s">
        <v>174</v>
      </c>
      <c r="CC6" s="96" t="s">
        <v>174</v>
      </c>
      <c r="CD6" s="96" t="s">
        <v>174</v>
      </c>
      <c r="CE6" s="96" t="s">
        <v>174</v>
      </c>
      <c r="CF6" s="98" t="s">
        <v>174</v>
      </c>
      <c r="CG6" s="98" t="s">
        <v>174</v>
      </c>
      <c r="CH6" s="98" t="s">
        <v>174</v>
      </c>
      <c r="CI6" s="98" t="s">
        <v>174</v>
      </c>
      <c r="CJ6" s="98" t="s">
        <v>174</v>
      </c>
      <c r="CK6" s="98" t="s">
        <v>174</v>
      </c>
      <c r="CL6" s="98" t="s">
        <v>174</v>
      </c>
      <c r="CM6" s="98" t="s">
        <v>174</v>
      </c>
      <c r="CN6" s="98" t="s">
        <v>174</v>
      </c>
      <c r="CO6" s="98" t="s">
        <v>174</v>
      </c>
      <c r="CP6" s="98" t="s">
        <v>174</v>
      </c>
      <c r="CQ6" s="98" t="s">
        <v>174</v>
      </c>
      <c r="CR6" s="98" t="s">
        <v>174</v>
      </c>
      <c r="CS6" s="98" t="s">
        <v>174</v>
      </c>
      <c r="CT6" s="98" t="s">
        <v>174</v>
      </c>
      <c r="CU6" s="96" t="s">
        <v>174</v>
      </c>
      <c r="CV6" s="96" t="s">
        <v>174</v>
      </c>
      <c r="CW6" s="96" t="s">
        <v>174</v>
      </c>
      <c r="CX6" s="96" t="s">
        <v>174</v>
      </c>
      <c r="CY6" s="96" t="s">
        <v>174</v>
      </c>
      <c r="CZ6" s="96" t="s">
        <v>174</v>
      </c>
      <c r="DA6" s="98" t="s">
        <v>174</v>
      </c>
      <c r="DB6" s="98" t="s">
        <v>174</v>
      </c>
      <c r="DC6" s="98" t="s">
        <v>174</v>
      </c>
      <c r="DD6" s="98" t="s">
        <v>174</v>
      </c>
      <c r="DE6" s="98" t="s">
        <v>174</v>
      </c>
      <c r="DF6" s="98" t="s">
        <v>174</v>
      </c>
      <c r="DG6" s="98" t="s">
        <v>174</v>
      </c>
      <c r="DH6" s="98" t="s">
        <v>174</v>
      </c>
      <c r="DI6" s="96" t="s">
        <v>175</v>
      </c>
      <c r="DJ6" s="98" t="s">
        <v>174</v>
      </c>
      <c r="DK6" s="98" t="s">
        <v>174</v>
      </c>
      <c r="DL6" s="98" t="s">
        <v>174</v>
      </c>
      <c r="DM6" s="98" t="s">
        <v>174</v>
      </c>
    </row>
    <row r="7" spans="1:117" s="303" customFormat="1" ht="13.5" customHeight="1">
      <c r="A7" s="299" t="s">
        <v>637</v>
      </c>
      <c r="B7" s="300" t="s">
        <v>638</v>
      </c>
      <c r="C7" s="299" t="s">
        <v>639</v>
      </c>
      <c r="D7" s="301">
        <v>1735583</v>
      </c>
      <c r="E7" s="301">
        <v>1072892</v>
      </c>
      <c r="F7" s="301">
        <v>26177</v>
      </c>
      <c r="G7" s="301">
        <v>1462</v>
      </c>
      <c r="H7" s="301">
        <v>24492</v>
      </c>
      <c r="I7" s="301">
        <v>223</v>
      </c>
      <c r="J7" s="301">
        <v>672640</v>
      </c>
      <c r="K7" s="301">
        <v>108658</v>
      </c>
      <c r="L7" s="301">
        <v>563114</v>
      </c>
      <c r="M7" s="301">
        <v>868</v>
      </c>
      <c r="N7" s="301">
        <v>71517</v>
      </c>
      <c r="O7" s="301">
        <v>1573</v>
      </c>
      <c r="P7" s="301">
        <v>69094</v>
      </c>
      <c r="Q7" s="301">
        <v>850</v>
      </c>
      <c r="R7" s="301">
        <v>268586</v>
      </c>
      <c r="S7" s="301">
        <v>18170</v>
      </c>
      <c r="T7" s="301">
        <v>250212</v>
      </c>
      <c r="U7" s="301">
        <v>204</v>
      </c>
      <c r="V7" s="301">
        <v>8896</v>
      </c>
      <c r="W7" s="301">
        <v>2201</v>
      </c>
      <c r="X7" s="301">
        <v>6695</v>
      </c>
      <c r="Y7" s="301">
        <v>0</v>
      </c>
      <c r="Z7" s="301">
        <v>25076</v>
      </c>
      <c r="AA7" s="301">
        <v>2578</v>
      </c>
      <c r="AB7" s="301">
        <v>19703</v>
      </c>
      <c r="AC7" s="301">
        <v>2795</v>
      </c>
      <c r="AD7" s="301">
        <v>443718</v>
      </c>
      <c r="AE7" s="301">
        <v>11068</v>
      </c>
      <c r="AF7" s="301">
        <v>30</v>
      </c>
      <c r="AG7" s="301">
        <v>0</v>
      </c>
      <c r="AH7" s="301">
        <v>11038</v>
      </c>
      <c r="AI7" s="301">
        <v>368044</v>
      </c>
      <c r="AJ7" s="301">
        <v>891</v>
      </c>
      <c r="AK7" s="301">
        <v>4341</v>
      </c>
      <c r="AL7" s="301">
        <v>362812</v>
      </c>
      <c r="AM7" s="301">
        <v>24292</v>
      </c>
      <c r="AN7" s="301">
        <v>60</v>
      </c>
      <c r="AO7" s="301">
        <v>339</v>
      </c>
      <c r="AP7" s="301">
        <v>23893</v>
      </c>
      <c r="AQ7" s="301">
        <v>22778</v>
      </c>
      <c r="AR7" s="301">
        <v>127</v>
      </c>
      <c r="AS7" s="301">
        <v>2417</v>
      </c>
      <c r="AT7" s="301">
        <v>20234</v>
      </c>
      <c r="AU7" s="301">
        <v>12448</v>
      </c>
      <c r="AV7" s="301">
        <v>2381</v>
      </c>
      <c r="AW7" s="301">
        <v>7764</v>
      </c>
      <c r="AX7" s="301">
        <v>2303</v>
      </c>
      <c r="AY7" s="301">
        <v>5088</v>
      </c>
      <c r="AZ7" s="301">
        <v>7</v>
      </c>
      <c r="BA7" s="301">
        <v>93</v>
      </c>
      <c r="BB7" s="301">
        <v>4988</v>
      </c>
      <c r="BC7" s="301">
        <v>218973</v>
      </c>
      <c r="BD7" s="301">
        <v>83967</v>
      </c>
      <c r="BE7" s="301">
        <v>7037</v>
      </c>
      <c r="BF7" s="301">
        <v>29211</v>
      </c>
      <c r="BG7" s="301">
        <v>28257</v>
      </c>
      <c r="BH7" s="301">
        <v>5571</v>
      </c>
      <c r="BI7" s="301">
        <v>487</v>
      </c>
      <c r="BJ7" s="301">
        <v>13404</v>
      </c>
      <c r="BK7" s="301">
        <v>135006</v>
      </c>
      <c r="BL7" s="301">
        <v>9806</v>
      </c>
      <c r="BM7" s="301">
        <v>57537</v>
      </c>
      <c r="BN7" s="301">
        <v>20314</v>
      </c>
      <c r="BO7" s="301">
        <v>22453</v>
      </c>
      <c r="BP7" s="301">
        <v>3022</v>
      </c>
      <c r="BQ7" s="301">
        <v>21874</v>
      </c>
      <c r="BR7" s="301">
        <v>1156859</v>
      </c>
      <c r="BS7" s="301">
        <v>33214</v>
      </c>
      <c r="BT7" s="301">
        <v>701851</v>
      </c>
      <c r="BU7" s="301">
        <v>99774</v>
      </c>
      <c r="BV7" s="301">
        <v>274157</v>
      </c>
      <c r="BW7" s="301">
        <v>9383</v>
      </c>
      <c r="BX7" s="301">
        <v>38480</v>
      </c>
      <c r="BY7" s="301">
        <v>1072892</v>
      </c>
      <c r="BZ7" s="301">
        <v>26177</v>
      </c>
      <c r="CA7" s="301">
        <v>672640</v>
      </c>
      <c r="CB7" s="301">
        <v>71517</v>
      </c>
      <c r="CC7" s="301">
        <v>268586</v>
      </c>
      <c r="CD7" s="301">
        <v>8896</v>
      </c>
      <c r="CE7" s="301">
        <v>25076</v>
      </c>
      <c r="CF7" s="301">
        <v>83967</v>
      </c>
      <c r="CG7" s="301">
        <v>7037</v>
      </c>
      <c r="CH7" s="301">
        <v>29211</v>
      </c>
      <c r="CI7" s="301">
        <v>28257</v>
      </c>
      <c r="CJ7" s="301">
        <v>5571</v>
      </c>
      <c r="CK7" s="301">
        <v>487</v>
      </c>
      <c r="CL7" s="301">
        <v>13404</v>
      </c>
      <c r="CM7" s="301">
        <v>578724</v>
      </c>
      <c r="CN7" s="301">
        <v>20874</v>
      </c>
      <c r="CO7" s="301">
        <v>425581</v>
      </c>
      <c r="CP7" s="301">
        <v>44606</v>
      </c>
      <c r="CQ7" s="301">
        <v>45231</v>
      </c>
      <c r="CR7" s="301">
        <v>15470</v>
      </c>
      <c r="CS7" s="301">
        <v>26962</v>
      </c>
      <c r="CT7" s="301">
        <v>443718</v>
      </c>
      <c r="CU7" s="301">
        <v>11068</v>
      </c>
      <c r="CV7" s="301">
        <v>368044</v>
      </c>
      <c r="CW7" s="301">
        <v>24292</v>
      </c>
      <c r="CX7" s="301">
        <v>22778</v>
      </c>
      <c r="CY7" s="301">
        <v>12448</v>
      </c>
      <c r="CZ7" s="301">
        <v>5088</v>
      </c>
      <c r="DA7" s="301">
        <v>135006</v>
      </c>
      <c r="DB7" s="301">
        <v>9806</v>
      </c>
      <c r="DC7" s="301">
        <v>57537</v>
      </c>
      <c r="DD7" s="301">
        <v>20314</v>
      </c>
      <c r="DE7" s="301">
        <v>22453</v>
      </c>
      <c r="DF7" s="301">
        <v>3022</v>
      </c>
      <c r="DG7" s="301">
        <v>21874</v>
      </c>
      <c r="DH7" s="301">
        <v>543</v>
      </c>
      <c r="DI7" s="301">
        <v>136</v>
      </c>
      <c r="DJ7" s="301">
        <v>49</v>
      </c>
      <c r="DK7" s="301">
        <v>34</v>
      </c>
      <c r="DL7" s="301">
        <v>0</v>
      </c>
      <c r="DM7" s="301">
        <v>53</v>
      </c>
    </row>
    <row r="8" spans="1:117" s="303" customFormat="1" ht="13.5" customHeight="1">
      <c r="A8" s="299" t="s">
        <v>641</v>
      </c>
      <c r="B8" s="300" t="s">
        <v>642</v>
      </c>
      <c r="C8" s="299" t="s">
        <v>639</v>
      </c>
      <c r="D8" s="301">
        <v>458982</v>
      </c>
      <c r="E8" s="301">
        <v>290858</v>
      </c>
      <c r="F8" s="301">
        <v>0</v>
      </c>
      <c r="G8" s="301">
        <v>0</v>
      </c>
      <c r="H8" s="301">
        <v>0</v>
      </c>
      <c r="I8" s="301">
        <v>0</v>
      </c>
      <c r="J8" s="301">
        <v>238721</v>
      </c>
      <c r="K8" s="301">
        <v>2550</v>
      </c>
      <c r="L8" s="301">
        <v>236006</v>
      </c>
      <c r="M8" s="301">
        <v>165</v>
      </c>
      <c r="N8" s="301">
        <v>14526</v>
      </c>
      <c r="O8" s="301">
        <v>64</v>
      </c>
      <c r="P8" s="301">
        <v>14430</v>
      </c>
      <c r="Q8" s="301">
        <v>32</v>
      </c>
      <c r="R8" s="301">
        <v>32703</v>
      </c>
      <c r="S8" s="301">
        <v>620</v>
      </c>
      <c r="T8" s="301">
        <v>32083</v>
      </c>
      <c r="U8" s="301">
        <v>0</v>
      </c>
      <c r="V8" s="301">
        <v>89</v>
      </c>
      <c r="W8" s="301">
        <v>68</v>
      </c>
      <c r="X8" s="301">
        <v>21</v>
      </c>
      <c r="Y8" s="301">
        <v>0</v>
      </c>
      <c r="Z8" s="301">
        <v>4819</v>
      </c>
      <c r="AA8" s="301">
        <v>73</v>
      </c>
      <c r="AB8" s="301">
        <v>4711</v>
      </c>
      <c r="AC8" s="301">
        <v>35</v>
      </c>
      <c r="AD8" s="301">
        <v>132322</v>
      </c>
      <c r="AE8" s="301">
        <v>0</v>
      </c>
      <c r="AF8" s="301">
        <v>0</v>
      </c>
      <c r="AG8" s="301">
        <v>0</v>
      </c>
      <c r="AH8" s="301">
        <v>0</v>
      </c>
      <c r="AI8" s="301">
        <v>121675</v>
      </c>
      <c r="AJ8" s="301">
        <v>354</v>
      </c>
      <c r="AK8" s="301">
        <v>1585</v>
      </c>
      <c r="AL8" s="301">
        <v>119736</v>
      </c>
      <c r="AM8" s="301">
        <v>5344</v>
      </c>
      <c r="AN8" s="301">
        <v>60</v>
      </c>
      <c r="AO8" s="301">
        <v>5</v>
      </c>
      <c r="AP8" s="301">
        <v>5279</v>
      </c>
      <c r="AQ8" s="301">
        <v>3733</v>
      </c>
      <c r="AR8" s="301">
        <v>0</v>
      </c>
      <c r="AS8" s="301">
        <v>308</v>
      </c>
      <c r="AT8" s="301">
        <v>3425</v>
      </c>
      <c r="AU8" s="301">
        <v>0</v>
      </c>
      <c r="AV8" s="301">
        <v>0</v>
      </c>
      <c r="AW8" s="301">
        <v>0</v>
      </c>
      <c r="AX8" s="301">
        <v>0</v>
      </c>
      <c r="AY8" s="301">
        <v>1570</v>
      </c>
      <c r="AZ8" s="301">
        <v>2</v>
      </c>
      <c r="BA8" s="301">
        <v>0</v>
      </c>
      <c r="BB8" s="301">
        <v>1568</v>
      </c>
      <c r="BC8" s="301">
        <v>35802</v>
      </c>
      <c r="BD8" s="301">
        <v>17857</v>
      </c>
      <c r="BE8" s="301">
        <v>0</v>
      </c>
      <c r="BF8" s="301">
        <v>8132</v>
      </c>
      <c r="BG8" s="301">
        <v>4640</v>
      </c>
      <c r="BH8" s="301">
        <v>390</v>
      </c>
      <c r="BI8" s="301">
        <v>3</v>
      </c>
      <c r="BJ8" s="301">
        <v>4692</v>
      </c>
      <c r="BK8" s="301">
        <v>17945</v>
      </c>
      <c r="BL8" s="301">
        <v>0</v>
      </c>
      <c r="BM8" s="301">
        <v>12846</v>
      </c>
      <c r="BN8" s="301">
        <v>3697</v>
      </c>
      <c r="BO8" s="301">
        <v>536</v>
      </c>
      <c r="BP8" s="301">
        <v>9</v>
      </c>
      <c r="BQ8" s="301">
        <v>857</v>
      </c>
      <c r="BR8" s="301">
        <v>308715</v>
      </c>
      <c r="BS8" s="301">
        <v>0</v>
      </c>
      <c r="BT8" s="301">
        <v>246853</v>
      </c>
      <c r="BU8" s="301">
        <v>19166</v>
      </c>
      <c r="BV8" s="301">
        <v>33093</v>
      </c>
      <c r="BW8" s="301">
        <v>92</v>
      </c>
      <c r="BX8" s="301">
        <v>9511</v>
      </c>
      <c r="BY8" s="301">
        <v>290858</v>
      </c>
      <c r="BZ8" s="301">
        <v>0</v>
      </c>
      <c r="CA8" s="301">
        <v>238721</v>
      </c>
      <c r="CB8" s="301">
        <v>14526</v>
      </c>
      <c r="CC8" s="301">
        <v>32703</v>
      </c>
      <c r="CD8" s="301">
        <v>89</v>
      </c>
      <c r="CE8" s="301">
        <v>4819</v>
      </c>
      <c r="CF8" s="301">
        <v>17857</v>
      </c>
      <c r="CG8" s="301">
        <v>0</v>
      </c>
      <c r="CH8" s="301">
        <v>8132</v>
      </c>
      <c r="CI8" s="301">
        <v>4640</v>
      </c>
      <c r="CJ8" s="301">
        <v>390</v>
      </c>
      <c r="CK8" s="301">
        <v>3</v>
      </c>
      <c r="CL8" s="301">
        <v>4692</v>
      </c>
      <c r="CM8" s="301">
        <v>150267</v>
      </c>
      <c r="CN8" s="301">
        <v>0</v>
      </c>
      <c r="CO8" s="301">
        <v>134521</v>
      </c>
      <c r="CP8" s="301">
        <v>9041</v>
      </c>
      <c r="CQ8" s="301">
        <v>4269</v>
      </c>
      <c r="CR8" s="301">
        <v>9</v>
      </c>
      <c r="CS8" s="301">
        <v>2427</v>
      </c>
      <c r="CT8" s="301">
        <v>132322</v>
      </c>
      <c r="CU8" s="301">
        <v>0</v>
      </c>
      <c r="CV8" s="301">
        <v>121675</v>
      </c>
      <c r="CW8" s="301">
        <v>5344</v>
      </c>
      <c r="CX8" s="301">
        <v>3733</v>
      </c>
      <c r="CY8" s="301">
        <v>0</v>
      </c>
      <c r="CZ8" s="301">
        <v>1570</v>
      </c>
      <c r="DA8" s="301">
        <v>17945</v>
      </c>
      <c r="DB8" s="301">
        <v>0</v>
      </c>
      <c r="DC8" s="301">
        <v>12846</v>
      </c>
      <c r="DD8" s="301">
        <v>3697</v>
      </c>
      <c r="DE8" s="301">
        <v>536</v>
      </c>
      <c r="DF8" s="301">
        <v>9</v>
      </c>
      <c r="DG8" s="301">
        <v>857</v>
      </c>
      <c r="DH8" s="301">
        <v>0</v>
      </c>
      <c r="DI8" s="301">
        <v>12</v>
      </c>
      <c r="DJ8" s="301">
        <v>8</v>
      </c>
      <c r="DK8" s="301">
        <v>0</v>
      </c>
      <c r="DL8" s="301">
        <v>0</v>
      </c>
      <c r="DM8" s="301">
        <v>4</v>
      </c>
    </row>
    <row r="9" spans="1:117" s="303" customFormat="1" ht="13.5" customHeight="1">
      <c r="A9" s="299" t="s">
        <v>643</v>
      </c>
      <c r="B9" s="300" t="s">
        <v>644</v>
      </c>
      <c r="C9" s="299" t="s">
        <v>639</v>
      </c>
      <c r="D9" s="301">
        <v>402896</v>
      </c>
      <c r="E9" s="301">
        <v>251089</v>
      </c>
      <c r="F9" s="301">
        <v>6145</v>
      </c>
      <c r="G9" s="301">
        <v>0</v>
      </c>
      <c r="H9" s="301">
        <v>6145</v>
      </c>
      <c r="I9" s="301">
        <v>0</v>
      </c>
      <c r="J9" s="301">
        <v>194627</v>
      </c>
      <c r="K9" s="301">
        <v>3330</v>
      </c>
      <c r="L9" s="301">
        <v>191159</v>
      </c>
      <c r="M9" s="301">
        <v>138</v>
      </c>
      <c r="N9" s="301">
        <v>9720</v>
      </c>
      <c r="O9" s="301">
        <v>97</v>
      </c>
      <c r="P9" s="301">
        <v>9597</v>
      </c>
      <c r="Q9" s="301">
        <v>26</v>
      </c>
      <c r="R9" s="301">
        <v>37394</v>
      </c>
      <c r="S9" s="301">
        <v>917</v>
      </c>
      <c r="T9" s="301">
        <v>36445</v>
      </c>
      <c r="U9" s="301">
        <v>32</v>
      </c>
      <c r="V9" s="301">
        <v>14</v>
      </c>
      <c r="W9" s="301">
        <v>0</v>
      </c>
      <c r="X9" s="301">
        <v>14</v>
      </c>
      <c r="Y9" s="301">
        <v>0</v>
      </c>
      <c r="Z9" s="301">
        <v>3189</v>
      </c>
      <c r="AA9" s="301">
        <v>393</v>
      </c>
      <c r="AB9" s="301">
        <v>2464</v>
      </c>
      <c r="AC9" s="301">
        <v>332</v>
      </c>
      <c r="AD9" s="301">
        <v>112189</v>
      </c>
      <c r="AE9" s="301">
        <v>4395</v>
      </c>
      <c r="AF9" s="301">
        <v>84</v>
      </c>
      <c r="AG9" s="301">
        <v>0</v>
      </c>
      <c r="AH9" s="301">
        <v>4311</v>
      </c>
      <c r="AI9" s="301">
        <v>103095</v>
      </c>
      <c r="AJ9" s="301">
        <v>67</v>
      </c>
      <c r="AK9" s="301">
        <v>59</v>
      </c>
      <c r="AL9" s="301">
        <v>102969</v>
      </c>
      <c r="AM9" s="301">
        <v>2426</v>
      </c>
      <c r="AN9" s="301">
        <v>4</v>
      </c>
      <c r="AO9" s="301">
        <v>1</v>
      </c>
      <c r="AP9" s="301">
        <v>2421</v>
      </c>
      <c r="AQ9" s="301">
        <v>1767</v>
      </c>
      <c r="AR9" s="301">
        <v>99</v>
      </c>
      <c r="AS9" s="301">
        <v>8</v>
      </c>
      <c r="AT9" s="301">
        <v>1660</v>
      </c>
      <c r="AU9" s="301">
        <v>2</v>
      </c>
      <c r="AV9" s="301">
        <v>0</v>
      </c>
      <c r="AW9" s="301">
        <v>0</v>
      </c>
      <c r="AX9" s="301">
        <v>2</v>
      </c>
      <c r="AY9" s="301">
        <v>504</v>
      </c>
      <c r="AZ9" s="301">
        <v>0</v>
      </c>
      <c r="BA9" s="301">
        <v>0</v>
      </c>
      <c r="BB9" s="301">
        <v>504</v>
      </c>
      <c r="BC9" s="301">
        <v>39618</v>
      </c>
      <c r="BD9" s="301">
        <v>20029</v>
      </c>
      <c r="BE9" s="301">
        <v>0</v>
      </c>
      <c r="BF9" s="301">
        <v>12126</v>
      </c>
      <c r="BG9" s="301">
        <v>2730</v>
      </c>
      <c r="BH9" s="301">
        <v>1469</v>
      </c>
      <c r="BI9" s="301">
        <v>34</v>
      </c>
      <c r="BJ9" s="301">
        <v>3670</v>
      </c>
      <c r="BK9" s="301">
        <v>19589</v>
      </c>
      <c r="BL9" s="301">
        <v>0</v>
      </c>
      <c r="BM9" s="301">
        <v>15111</v>
      </c>
      <c r="BN9" s="301">
        <v>2807</v>
      </c>
      <c r="BO9" s="301">
        <v>745</v>
      </c>
      <c r="BP9" s="301">
        <v>35</v>
      </c>
      <c r="BQ9" s="301">
        <v>891</v>
      </c>
      <c r="BR9" s="301">
        <v>271118</v>
      </c>
      <c r="BS9" s="301">
        <v>6145</v>
      </c>
      <c r="BT9" s="301">
        <v>206753</v>
      </c>
      <c r="BU9" s="301">
        <v>12450</v>
      </c>
      <c r="BV9" s="301">
        <v>38863</v>
      </c>
      <c r="BW9" s="301">
        <v>48</v>
      </c>
      <c r="BX9" s="301">
        <v>6859</v>
      </c>
      <c r="BY9" s="301">
        <v>251089</v>
      </c>
      <c r="BZ9" s="301">
        <v>6145</v>
      </c>
      <c r="CA9" s="301">
        <v>194627</v>
      </c>
      <c r="CB9" s="301">
        <v>9720</v>
      </c>
      <c r="CC9" s="301">
        <v>37394</v>
      </c>
      <c r="CD9" s="301">
        <v>14</v>
      </c>
      <c r="CE9" s="301">
        <v>3189</v>
      </c>
      <c r="CF9" s="301">
        <v>20029</v>
      </c>
      <c r="CG9" s="301">
        <v>0</v>
      </c>
      <c r="CH9" s="301">
        <v>12126</v>
      </c>
      <c r="CI9" s="301">
        <v>2730</v>
      </c>
      <c r="CJ9" s="301">
        <v>1469</v>
      </c>
      <c r="CK9" s="301">
        <v>34</v>
      </c>
      <c r="CL9" s="301">
        <v>3670</v>
      </c>
      <c r="CM9" s="301">
        <v>131778</v>
      </c>
      <c r="CN9" s="301">
        <v>4395</v>
      </c>
      <c r="CO9" s="301">
        <v>118206</v>
      </c>
      <c r="CP9" s="301">
        <v>5233</v>
      </c>
      <c r="CQ9" s="301">
        <v>2512</v>
      </c>
      <c r="CR9" s="301">
        <v>37</v>
      </c>
      <c r="CS9" s="301">
        <v>1395</v>
      </c>
      <c r="CT9" s="301">
        <v>112189</v>
      </c>
      <c r="CU9" s="301">
        <v>4395</v>
      </c>
      <c r="CV9" s="301">
        <v>103095</v>
      </c>
      <c r="CW9" s="301">
        <v>2426</v>
      </c>
      <c r="CX9" s="301">
        <v>1767</v>
      </c>
      <c r="CY9" s="301">
        <v>2</v>
      </c>
      <c r="CZ9" s="301">
        <v>504</v>
      </c>
      <c r="DA9" s="301">
        <v>19589</v>
      </c>
      <c r="DB9" s="301">
        <v>0</v>
      </c>
      <c r="DC9" s="301">
        <v>15111</v>
      </c>
      <c r="DD9" s="301">
        <v>2807</v>
      </c>
      <c r="DE9" s="301">
        <v>745</v>
      </c>
      <c r="DF9" s="301">
        <v>35</v>
      </c>
      <c r="DG9" s="301">
        <v>891</v>
      </c>
      <c r="DH9" s="301">
        <v>0</v>
      </c>
      <c r="DI9" s="301">
        <v>8</v>
      </c>
      <c r="DJ9" s="301">
        <v>6</v>
      </c>
      <c r="DK9" s="301">
        <v>0</v>
      </c>
      <c r="DL9" s="301">
        <v>2</v>
      </c>
      <c r="DM9" s="301">
        <v>0</v>
      </c>
    </row>
    <row r="10" spans="1:117" s="303" customFormat="1" ht="13.5" customHeight="1">
      <c r="A10" s="299" t="s">
        <v>645</v>
      </c>
      <c r="B10" s="300" t="s">
        <v>646</v>
      </c>
      <c r="C10" s="299" t="s">
        <v>639</v>
      </c>
      <c r="D10" s="301">
        <v>797071</v>
      </c>
      <c r="E10" s="301">
        <v>526322</v>
      </c>
      <c r="F10" s="301">
        <v>0</v>
      </c>
      <c r="G10" s="301">
        <v>0</v>
      </c>
      <c r="H10" s="301">
        <v>0</v>
      </c>
      <c r="I10" s="301">
        <v>0</v>
      </c>
      <c r="J10" s="301">
        <v>423941</v>
      </c>
      <c r="K10" s="301">
        <v>629</v>
      </c>
      <c r="L10" s="301">
        <v>423312</v>
      </c>
      <c r="M10" s="301">
        <v>0</v>
      </c>
      <c r="N10" s="301">
        <v>7525</v>
      </c>
      <c r="O10" s="301">
        <v>140</v>
      </c>
      <c r="P10" s="301">
        <v>7385</v>
      </c>
      <c r="Q10" s="301">
        <v>0</v>
      </c>
      <c r="R10" s="301">
        <v>87252</v>
      </c>
      <c r="S10" s="301">
        <v>579</v>
      </c>
      <c r="T10" s="301">
        <v>86635</v>
      </c>
      <c r="U10" s="301">
        <v>38</v>
      </c>
      <c r="V10" s="301">
        <v>404</v>
      </c>
      <c r="W10" s="301">
        <v>0</v>
      </c>
      <c r="X10" s="301">
        <v>404</v>
      </c>
      <c r="Y10" s="301">
        <v>0</v>
      </c>
      <c r="Z10" s="301">
        <v>7200</v>
      </c>
      <c r="AA10" s="301">
        <v>990</v>
      </c>
      <c r="AB10" s="301">
        <v>6181</v>
      </c>
      <c r="AC10" s="301">
        <v>29</v>
      </c>
      <c r="AD10" s="301">
        <v>206640</v>
      </c>
      <c r="AE10" s="301">
        <v>0</v>
      </c>
      <c r="AF10" s="301">
        <v>0</v>
      </c>
      <c r="AG10" s="301">
        <v>0</v>
      </c>
      <c r="AH10" s="301">
        <v>0</v>
      </c>
      <c r="AI10" s="301">
        <v>194269</v>
      </c>
      <c r="AJ10" s="301">
        <v>0</v>
      </c>
      <c r="AK10" s="301">
        <v>187</v>
      </c>
      <c r="AL10" s="301">
        <v>194082</v>
      </c>
      <c r="AM10" s="301">
        <v>4050</v>
      </c>
      <c r="AN10" s="301">
        <v>0</v>
      </c>
      <c r="AO10" s="301">
        <v>4</v>
      </c>
      <c r="AP10" s="301">
        <v>4046</v>
      </c>
      <c r="AQ10" s="301">
        <v>4270</v>
      </c>
      <c r="AR10" s="301">
        <v>0</v>
      </c>
      <c r="AS10" s="301">
        <v>45</v>
      </c>
      <c r="AT10" s="301">
        <v>4225</v>
      </c>
      <c r="AU10" s="301">
        <v>46</v>
      </c>
      <c r="AV10" s="301">
        <v>0</v>
      </c>
      <c r="AW10" s="301">
        <v>0</v>
      </c>
      <c r="AX10" s="301">
        <v>46</v>
      </c>
      <c r="AY10" s="301">
        <v>4005</v>
      </c>
      <c r="AZ10" s="301">
        <v>6</v>
      </c>
      <c r="BA10" s="301">
        <v>0</v>
      </c>
      <c r="BB10" s="301">
        <v>3999</v>
      </c>
      <c r="BC10" s="301">
        <v>64109</v>
      </c>
      <c r="BD10" s="301">
        <v>13177</v>
      </c>
      <c r="BE10" s="301">
        <v>0</v>
      </c>
      <c r="BF10" s="301">
        <v>5004</v>
      </c>
      <c r="BG10" s="301">
        <v>1380</v>
      </c>
      <c r="BH10" s="301">
        <v>1145</v>
      </c>
      <c r="BI10" s="301">
        <v>2</v>
      </c>
      <c r="BJ10" s="301">
        <v>5646</v>
      </c>
      <c r="BK10" s="301">
        <v>50932</v>
      </c>
      <c r="BL10" s="301">
        <v>0</v>
      </c>
      <c r="BM10" s="301">
        <v>23730</v>
      </c>
      <c r="BN10" s="301">
        <v>2087</v>
      </c>
      <c r="BO10" s="301">
        <v>653</v>
      </c>
      <c r="BP10" s="301">
        <v>135</v>
      </c>
      <c r="BQ10" s="301">
        <v>24327</v>
      </c>
      <c r="BR10" s="301">
        <v>539499</v>
      </c>
      <c r="BS10" s="301">
        <v>0</v>
      </c>
      <c r="BT10" s="301">
        <v>428945</v>
      </c>
      <c r="BU10" s="301">
        <v>8905</v>
      </c>
      <c r="BV10" s="301">
        <v>88397</v>
      </c>
      <c r="BW10" s="301">
        <v>406</v>
      </c>
      <c r="BX10" s="301">
        <v>12846</v>
      </c>
      <c r="BY10" s="301">
        <v>526322</v>
      </c>
      <c r="BZ10" s="301">
        <v>0</v>
      </c>
      <c r="CA10" s="301">
        <v>423941</v>
      </c>
      <c r="CB10" s="301">
        <v>7525</v>
      </c>
      <c r="CC10" s="301">
        <v>87252</v>
      </c>
      <c r="CD10" s="301">
        <v>404</v>
      </c>
      <c r="CE10" s="301">
        <v>7200</v>
      </c>
      <c r="CF10" s="301">
        <v>13177</v>
      </c>
      <c r="CG10" s="301">
        <v>0</v>
      </c>
      <c r="CH10" s="301">
        <v>5004</v>
      </c>
      <c r="CI10" s="301">
        <v>1380</v>
      </c>
      <c r="CJ10" s="301">
        <v>1145</v>
      </c>
      <c r="CK10" s="301">
        <v>2</v>
      </c>
      <c r="CL10" s="301">
        <v>5646</v>
      </c>
      <c r="CM10" s="301">
        <v>257572</v>
      </c>
      <c r="CN10" s="301">
        <v>0</v>
      </c>
      <c r="CO10" s="301">
        <v>217999</v>
      </c>
      <c r="CP10" s="301">
        <v>6137</v>
      </c>
      <c r="CQ10" s="301">
        <v>4923</v>
      </c>
      <c r="CR10" s="301">
        <v>181</v>
      </c>
      <c r="CS10" s="301">
        <v>28332</v>
      </c>
      <c r="CT10" s="301">
        <v>206640</v>
      </c>
      <c r="CU10" s="301">
        <v>0</v>
      </c>
      <c r="CV10" s="301">
        <v>194269</v>
      </c>
      <c r="CW10" s="301">
        <v>4050</v>
      </c>
      <c r="CX10" s="301">
        <v>4270</v>
      </c>
      <c r="CY10" s="301">
        <v>46</v>
      </c>
      <c r="CZ10" s="301">
        <v>4005</v>
      </c>
      <c r="DA10" s="301">
        <v>50932</v>
      </c>
      <c r="DB10" s="301">
        <v>0</v>
      </c>
      <c r="DC10" s="301">
        <v>23730</v>
      </c>
      <c r="DD10" s="301">
        <v>2087</v>
      </c>
      <c r="DE10" s="301">
        <v>653</v>
      </c>
      <c r="DF10" s="301">
        <v>135</v>
      </c>
      <c r="DG10" s="301">
        <v>24327</v>
      </c>
      <c r="DH10" s="301">
        <v>5</v>
      </c>
      <c r="DI10" s="301">
        <v>199</v>
      </c>
      <c r="DJ10" s="301">
        <v>9</v>
      </c>
      <c r="DK10" s="301">
        <v>0</v>
      </c>
      <c r="DL10" s="301">
        <v>162</v>
      </c>
      <c r="DM10" s="301">
        <v>28</v>
      </c>
    </row>
    <row r="11" spans="1:117" s="303" customFormat="1" ht="13.5" customHeight="1">
      <c r="A11" s="299" t="s">
        <v>647</v>
      </c>
      <c r="B11" s="300" t="s">
        <v>648</v>
      </c>
      <c r="C11" s="299" t="s">
        <v>639</v>
      </c>
      <c r="D11" s="301">
        <v>354953</v>
      </c>
      <c r="E11" s="301">
        <v>226193</v>
      </c>
      <c r="F11" s="301">
        <v>56840</v>
      </c>
      <c r="G11" s="301">
        <v>0</v>
      </c>
      <c r="H11" s="301">
        <v>56840</v>
      </c>
      <c r="I11" s="301">
        <v>0</v>
      </c>
      <c r="J11" s="301">
        <v>130730</v>
      </c>
      <c r="K11" s="301">
        <v>40</v>
      </c>
      <c r="L11" s="301">
        <v>130690</v>
      </c>
      <c r="M11" s="301">
        <v>0</v>
      </c>
      <c r="N11" s="301">
        <v>4595</v>
      </c>
      <c r="O11" s="301">
        <v>87</v>
      </c>
      <c r="P11" s="301">
        <v>4508</v>
      </c>
      <c r="Q11" s="301">
        <v>0</v>
      </c>
      <c r="R11" s="301">
        <v>32302</v>
      </c>
      <c r="S11" s="301">
        <v>30</v>
      </c>
      <c r="T11" s="301">
        <v>32010</v>
      </c>
      <c r="U11" s="301">
        <v>262</v>
      </c>
      <c r="V11" s="301">
        <v>45</v>
      </c>
      <c r="W11" s="301">
        <v>0</v>
      </c>
      <c r="X11" s="301">
        <v>45</v>
      </c>
      <c r="Y11" s="301">
        <v>0</v>
      </c>
      <c r="Z11" s="301">
        <v>1681</v>
      </c>
      <c r="AA11" s="301">
        <v>17</v>
      </c>
      <c r="AB11" s="301">
        <v>1295</v>
      </c>
      <c r="AC11" s="301">
        <v>369</v>
      </c>
      <c r="AD11" s="301">
        <v>94795</v>
      </c>
      <c r="AE11" s="301">
        <v>33138</v>
      </c>
      <c r="AF11" s="301">
        <v>0</v>
      </c>
      <c r="AG11" s="301">
        <v>0</v>
      </c>
      <c r="AH11" s="301">
        <v>33138</v>
      </c>
      <c r="AI11" s="301">
        <v>55347</v>
      </c>
      <c r="AJ11" s="301">
        <v>618</v>
      </c>
      <c r="AK11" s="301">
        <v>2339</v>
      </c>
      <c r="AL11" s="301">
        <v>52390</v>
      </c>
      <c r="AM11" s="301">
        <v>2633</v>
      </c>
      <c r="AN11" s="301">
        <v>131</v>
      </c>
      <c r="AO11" s="301">
        <v>21</v>
      </c>
      <c r="AP11" s="301">
        <v>2481</v>
      </c>
      <c r="AQ11" s="301">
        <v>1991</v>
      </c>
      <c r="AR11" s="301">
        <v>0</v>
      </c>
      <c r="AS11" s="301">
        <v>61</v>
      </c>
      <c r="AT11" s="301">
        <v>1930</v>
      </c>
      <c r="AU11" s="301">
        <v>325</v>
      </c>
      <c r="AV11" s="301">
        <v>0</v>
      </c>
      <c r="AW11" s="301">
        <v>0</v>
      </c>
      <c r="AX11" s="301">
        <v>325</v>
      </c>
      <c r="AY11" s="301">
        <v>1361</v>
      </c>
      <c r="AZ11" s="301">
        <v>164</v>
      </c>
      <c r="BA11" s="301">
        <v>62</v>
      </c>
      <c r="BB11" s="301">
        <v>1135</v>
      </c>
      <c r="BC11" s="301">
        <v>33965</v>
      </c>
      <c r="BD11" s="301">
        <v>12759</v>
      </c>
      <c r="BE11" s="301">
        <v>0</v>
      </c>
      <c r="BF11" s="301">
        <v>6810</v>
      </c>
      <c r="BG11" s="301">
        <v>1106</v>
      </c>
      <c r="BH11" s="301">
        <v>111</v>
      </c>
      <c r="BI11" s="301">
        <v>0</v>
      </c>
      <c r="BJ11" s="301">
        <v>4732</v>
      </c>
      <c r="BK11" s="301">
        <v>21206</v>
      </c>
      <c r="BL11" s="301">
        <v>4386</v>
      </c>
      <c r="BM11" s="301">
        <v>11116</v>
      </c>
      <c r="BN11" s="301">
        <v>1288</v>
      </c>
      <c r="BO11" s="301">
        <v>661</v>
      </c>
      <c r="BP11" s="301">
        <v>533</v>
      </c>
      <c r="BQ11" s="301">
        <v>3222</v>
      </c>
      <c r="BR11" s="301">
        <v>238952</v>
      </c>
      <c r="BS11" s="301">
        <v>56840</v>
      </c>
      <c r="BT11" s="301">
        <v>137540</v>
      </c>
      <c r="BU11" s="301">
        <v>5701</v>
      </c>
      <c r="BV11" s="301">
        <v>32413</v>
      </c>
      <c r="BW11" s="301">
        <v>45</v>
      </c>
      <c r="BX11" s="301">
        <v>6413</v>
      </c>
      <c r="BY11" s="301">
        <v>226193</v>
      </c>
      <c r="BZ11" s="301">
        <v>56840</v>
      </c>
      <c r="CA11" s="301">
        <v>130730</v>
      </c>
      <c r="CB11" s="301">
        <v>4595</v>
      </c>
      <c r="CC11" s="301">
        <v>32302</v>
      </c>
      <c r="CD11" s="301">
        <v>45</v>
      </c>
      <c r="CE11" s="301">
        <v>1681</v>
      </c>
      <c r="CF11" s="301">
        <v>12759</v>
      </c>
      <c r="CG11" s="301">
        <v>0</v>
      </c>
      <c r="CH11" s="301">
        <v>6810</v>
      </c>
      <c r="CI11" s="301">
        <v>1106</v>
      </c>
      <c r="CJ11" s="301">
        <v>111</v>
      </c>
      <c r="CK11" s="301">
        <v>0</v>
      </c>
      <c r="CL11" s="301">
        <v>4732</v>
      </c>
      <c r="CM11" s="301">
        <v>116001</v>
      </c>
      <c r="CN11" s="301">
        <v>37524</v>
      </c>
      <c r="CO11" s="301">
        <v>66463</v>
      </c>
      <c r="CP11" s="301">
        <v>3921</v>
      </c>
      <c r="CQ11" s="301">
        <v>2652</v>
      </c>
      <c r="CR11" s="301">
        <v>858</v>
      </c>
      <c r="CS11" s="301">
        <v>4583</v>
      </c>
      <c r="CT11" s="301">
        <v>94795</v>
      </c>
      <c r="CU11" s="301">
        <v>33138</v>
      </c>
      <c r="CV11" s="301">
        <v>55347</v>
      </c>
      <c r="CW11" s="301">
        <v>2633</v>
      </c>
      <c r="CX11" s="301">
        <v>1991</v>
      </c>
      <c r="CY11" s="301">
        <v>325</v>
      </c>
      <c r="CZ11" s="301">
        <v>1361</v>
      </c>
      <c r="DA11" s="301">
        <v>21206</v>
      </c>
      <c r="DB11" s="301">
        <v>4386</v>
      </c>
      <c r="DC11" s="301">
        <v>11116</v>
      </c>
      <c r="DD11" s="301">
        <v>1288</v>
      </c>
      <c r="DE11" s="301">
        <v>661</v>
      </c>
      <c r="DF11" s="301">
        <v>533</v>
      </c>
      <c r="DG11" s="301">
        <v>3222</v>
      </c>
      <c r="DH11" s="301">
        <v>0</v>
      </c>
      <c r="DI11" s="301">
        <v>2</v>
      </c>
      <c r="DJ11" s="301">
        <v>1</v>
      </c>
      <c r="DK11" s="301">
        <v>0</v>
      </c>
      <c r="DL11" s="301">
        <v>0</v>
      </c>
      <c r="DM11" s="301">
        <v>1</v>
      </c>
    </row>
    <row r="12" spans="1:117" s="303" customFormat="1" ht="13.5" customHeight="1">
      <c r="A12" s="299" t="s">
        <v>649</v>
      </c>
      <c r="B12" s="300" t="s">
        <v>650</v>
      </c>
      <c r="C12" s="299" t="s">
        <v>639</v>
      </c>
      <c r="D12" s="301">
        <v>345720</v>
      </c>
      <c r="E12" s="301">
        <v>223386</v>
      </c>
      <c r="F12" s="301">
        <v>0</v>
      </c>
      <c r="G12" s="301">
        <v>0</v>
      </c>
      <c r="H12" s="301">
        <v>0</v>
      </c>
      <c r="I12" s="301">
        <v>0</v>
      </c>
      <c r="J12" s="301">
        <v>187720</v>
      </c>
      <c r="K12" s="301">
        <v>7204</v>
      </c>
      <c r="L12" s="301">
        <v>180516</v>
      </c>
      <c r="M12" s="301">
        <v>0</v>
      </c>
      <c r="N12" s="301">
        <v>10180</v>
      </c>
      <c r="O12" s="301">
        <v>305</v>
      </c>
      <c r="P12" s="301">
        <v>9875</v>
      </c>
      <c r="Q12" s="301">
        <v>0</v>
      </c>
      <c r="R12" s="301">
        <v>23634</v>
      </c>
      <c r="S12" s="301">
        <v>1337</v>
      </c>
      <c r="T12" s="301">
        <v>22297</v>
      </c>
      <c r="U12" s="301">
        <v>0</v>
      </c>
      <c r="V12" s="301">
        <v>316</v>
      </c>
      <c r="W12" s="301">
        <v>115</v>
      </c>
      <c r="X12" s="301">
        <v>201</v>
      </c>
      <c r="Y12" s="301">
        <v>0</v>
      </c>
      <c r="Z12" s="301">
        <v>1536</v>
      </c>
      <c r="AA12" s="301">
        <v>16</v>
      </c>
      <c r="AB12" s="301">
        <v>1501</v>
      </c>
      <c r="AC12" s="301">
        <v>19</v>
      </c>
      <c r="AD12" s="301">
        <v>88228</v>
      </c>
      <c r="AE12" s="301">
        <v>0</v>
      </c>
      <c r="AF12" s="301">
        <v>0</v>
      </c>
      <c r="AG12" s="301">
        <v>0</v>
      </c>
      <c r="AH12" s="301">
        <v>0</v>
      </c>
      <c r="AI12" s="301">
        <v>85931</v>
      </c>
      <c r="AJ12" s="301">
        <v>491</v>
      </c>
      <c r="AK12" s="301">
        <v>633</v>
      </c>
      <c r="AL12" s="301">
        <v>84807</v>
      </c>
      <c r="AM12" s="301">
        <v>818</v>
      </c>
      <c r="AN12" s="301">
        <v>0</v>
      </c>
      <c r="AO12" s="301">
        <v>0</v>
      </c>
      <c r="AP12" s="301">
        <v>818</v>
      </c>
      <c r="AQ12" s="301">
        <v>1069</v>
      </c>
      <c r="AR12" s="301">
        <v>0</v>
      </c>
      <c r="AS12" s="301">
        <v>7</v>
      </c>
      <c r="AT12" s="301">
        <v>1062</v>
      </c>
      <c r="AU12" s="301">
        <v>25</v>
      </c>
      <c r="AV12" s="301">
        <v>0</v>
      </c>
      <c r="AW12" s="301">
        <v>0</v>
      </c>
      <c r="AX12" s="301">
        <v>25</v>
      </c>
      <c r="AY12" s="301">
        <v>385</v>
      </c>
      <c r="AZ12" s="301">
        <v>0</v>
      </c>
      <c r="BA12" s="301">
        <v>0</v>
      </c>
      <c r="BB12" s="301">
        <v>385</v>
      </c>
      <c r="BC12" s="301">
        <v>34106</v>
      </c>
      <c r="BD12" s="301">
        <v>14095</v>
      </c>
      <c r="BE12" s="301">
        <v>0</v>
      </c>
      <c r="BF12" s="301">
        <v>7425</v>
      </c>
      <c r="BG12" s="301">
        <v>2929</v>
      </c>
      <c r="BH12" s="301">
        <v>645</v>
      </c>
      <c r="BI12" s="301">
        <v>4</v>
      </c>
      <c r="BJ12" s="301">
        <v>3092</v>
      </c>
      <c r="BK12" s="301">
        <v>20011</v>
      </c>
      <c r="BL12" s="301">
        <v>0</v>
      </c>
      <c r="BM12" s="301">
        <v>15345</v>
      </c>
      <c r="BN12" s="301">
        <v>1819</v>
      </c>
      <c r="BO12" s="301">
        <v>492</v>
      </c>
      <c r="BP12" s="301">
        <v>276</v>
      </c>
      <c r="BQ12" s="301">
        <v>2079</v>
      </c>
      <c r="BR12" s="301">
        <v>237481</v>
      </c>
      <c r="BS12" s="301">
        <v>0</v>
      </c>
      <c r="BT12" s="301">
        <v>195145</v>
      </c>
      <c r="BU12" s="301">
        <v>13109</v>
      </c>
      <c r="BV12" s="301">
        <v>24279</v>
      </c>
      <c r="BW12" s="301">
        <v>320</v>
      </c>
      <c r="BX12" s="301">
        <v>4628</v>
      </c>
      <c r="BY12" s="301">
        <v>223386</v>
      </c>
      <c r="BZ12" s="301">
        <v>0</v>
      </c>
      <c r="CA12" s="301">
        <v>187720</v>
      </c>
      <c r="CB12" s="301">
        <v>10180</v>
      </c>
      <c r="CC12" s="301">
        <v>23634</v>
      </c>
      <c r="CD12" s="301">
        <v>316</v>
      </c>
      <c r="CE12" s="301">
        <v>1536</v>
      </c>
      <c r="CF12" s="301">
        <v>14095</v>
      </c>
      <c r="CG12" s="301">
        <v>0</v>
      </c>
      <c r="CH12" s="301">
        <v>7425</v>
      </c>
      <c r="CI12" s="301">
        <v>2929</v>
      </c>
      <c r="CJ12" s="301">
        <v>645</v>
      </c>
      <c r="CK12" s="301">
        <v>4</v>
      </c>
      <c r="CL12" s="301">
        <v>3092</v>
      </c>
      <c r="CM12" s="301">
        <v>108239</v>
      </c>
      <c r="CN12" s="301">
        <v>0</v>
      </c>
      <c r="CO12" s="301">
        <v>101276</v>
      </c>
      <c r="CP12" s="301">
        <v>2637</v>
      </c>
      <c r="CQ12" s="301">
        <v>1561</v>
      </c>
      <c r="CR12" s="301">
        <v>301</v>
      </c>
      <c r="CS12" s="301">
        <v>2464</v>
      </c>
      <c r="CT12" s="301">
        <v>88228</v>
      </c>
      <c r="CU12" s="301">
        <v>0</v>
      </c>
      <c r="CV12" s="301">
        <v>85931</v>
      </c>
      <c r="CW12" s="301">
        <v>818</v>
      </c>
      <c r="CX12" s="301">
        <v>1069</v>
      </c>
      <c r="CY12" s="301">
        <v>25</v>
      </c>
      <c r="CZ12" s="301">
        <v>385</v>
      </c>
      <c r="DA12" s="301">
        <v>20011</v>
      </c>
      <c r="DB12" s="301">
        <v>0</v>
      </c>
      <c r="DC12" s="301">
        <v>15345</v>
      </c>
      <c r="DD12" s="301">
        <v>1819</v>
      </c>
      <c r="DE12" s="301">
        <v>492</v>
      </c>
      <c r="DF12" s="301">
        <v>276</v>
      </c>
      <c r="DG12" s="301">
        <v>2079</v>
      </c>
      <c r="DH12" s="301">
        <v>265</v>
      </c>
      <c r="DI12" s="301">
        <v>4</v>
      </c>
      <c r="DJ12" s="301">
        <v>0</v>
      </c>
      <c r="DK12" s="301">
        <v>0</v>
      </c>
      <c r="DL12" s="301">
        <v>4</v>
      </c>
      <c r="DM12" s="301">
        <v>0</v>
      </c>
    </row>
    <row r="13" spans="1:117" s="303" customFormat="1" ht="13.5" customHeight="1">
      <c r="A13" s="299" t="s">
        <v>651</v>
      </c>
      <c r="B13" s="300" t="s">
        <v>652</v>
      </c>
      <c r="C13" s="299" t="s">
        <v>639</v>
      </c>
      <c r="D13" s="301">
        <v>702527</v>
      </c>
      <c r="E13" s="301">
        <v>452215</v>
      </c>
      <c r="F13" s="301">
        <v>0</v>
      </c>
      <c r="G13" s="301">
        <v>0</v>
      </c>
      <c r="H13" s="301">
        <v>0</v>
      </c>
      <c r="I13" s="301">
        <v>0</v>
      </c>
      <c r="J13" s="301">
        <v>374787</v>
      </c>
      <c r="K13" s="301">
        <v>7048</v>
      </c>
      <c r="L13" s="301">
        <v>367739</v>
      </c>
      <c r="M13" s="301">
        <v>0</v>
      </c>
      <c r="N13" s="301">
        <v>18823</v>
      </c>
      <c r="O13" s="301">
        <v>1895</v>
      </c>
      <c r="P13" s="301">
        <v>16911</v>
      </c>
      <c r="Q13" s="301">
        <v>17</v>
      </c>
      <c r="R13" s="301">
        <v>53764</v>
      </c>
      <c r="S13" s="301">
        <v>1064</v>
      </c>
      <c r="T13" s="301">
        <v>52699</v>
      </c>
      <c r="U13" s="301">
        <v>1</v>
      </c>
      <c r="V13" s="301">
        <v>82</v>
      </c>
      <c r="W13" s="301">
        <v>32</v>
      </c>
      <c r="X13" s="301">
        <v>50</v>
      </c>
      <c r="Y13" s="301">
        <v>0</v>
      </c>
      <c r="Z13" s="301">
        <v>4759</v>
      </c>
      <c r="AA13" s="301">
        <v>561</v>
      </c>
      <c r="AB13" s="301">
        <v>4198</v>
      </c>
      <c r="AC13" s="301">
        <v>0</v>
      </c>
      <c r="AD13" s="301">
        <v>174874</v>
      </c>
      <c r="AE13" s="301">
        <v>0</v>
      </c>
      <c r="AF13" s="301">
        <v>0</v>
      </c>
      <c r="AG13" s="301">
        <v>0</v>
      </c>
      <c r="AH13" s="301">
        <v>0</v>
      </c>
      <c r="AI13" s="301">
        <v>172340</v>
      </c>
      <c r="AJ13" s="301">
        <v>3</v>
      </c>
      <c r="AK13" s="301">
        <v>0</v>
      </c>
      <c r="AL13" s="301">
        <v>172337</v>
      </c>
      <c r="AM13" s="301">
        <v>1097</v>
      </c>
      <c r="AN13" s="301">
        <v>0</v>
      </c>
      <c r="AO13" s="301">
        <v>0</v>
      </c>
      <c r="AP13" s="301">
        <v>1097</v>
      </c>
      <c r="AQ13" s="301">
        <v>594</v>
      </c>
      <c r="AR13" s="301">
        <v>0</v>
      </c>
      <c r="AS13" s="301">
        <v>0</v>
      </c>
      <c r="AT13" s="301">
        <v>594</v>
      </c>
      <c r="AU13" s="301">
        <v>2</v>
      </c>
      <c r="AV13" s="301">
        <v>0</v>
      </c>
      <c r="AW13" s="301">
        <v>0</v>
      </c>
      <c r="AX13" s="301">
        <v>2</v>
      </c>
      <c r="AY13" s="301">
        <v>841</v>
      </c>
      <c r="AZ13" s="301">
        <v>0</v>
      </c>
      <c r="BA13" s="301">
        <v>0</v>
      </c>
      <c r="BB13" s="301">
        <v>841</v>
      </c>
      <c r="BC13" s="301">
        <v>75438</v>
      </c>
      <c r="BD13" s="301">
        <v>34981</v>
      </c>
      <c r="BE13" s="301">
        <v>0</v>
      </c>
      <c r="BF13" s="301">
        <v>24889</v>
      </c>
      <c r="BG13" s="301">
        <v>4574</v>
      </c>
      <c r="BH13" s="301">
        <v>1210</v>
      </c>
      <c r="BI13" s="301">
        <v>7</v>
      </c>
      <c r="BJ13" s="301">
        <v>4301</v>
      </c>
      <c r="BK13" s="301">
        <v>40457</v>
      </c>
      <c r="BL13" s="301">
        <v>0</v>
      </c>
      <c r="BM13" s="301">
        <v>35190</v>
      </c>
      <c r="BN13" s="301">
        <v>1447</v>
      </c>
      <c r="BO13" s="301">
        <v>451</v>
      </c>
      <c r="BP13" s="301">
        <v>1</v>
      </c>
      <c r="BQ13" s="301">
        <v>3368</v>
      </c>
      <c r="BR13" s="301">
        <v>487196</v>
      </c>
      <c r="BS13" s="301">
        <v>0</v>
      </c>
      <c r="BT13" s="301">
        <v>399676</v>
      </c>
      <c r="BU13" s="301">
        <v>23397</v>
      </c>
      <c r="BV13" s="301">
        <v>54974</v>
      </c>
      <c r="BW13" s="301">
        <v>89</v>
      </c>
      <c r="BX13" s="301">
        <v>9060</v>
      </c>
      <c r="BY13" s="301">
        <v>452215</v>
      </c>
      <c r="BZ13" s="301">
        <v>0</v>
      </c>
      <c r="CA13" s="301">
        <v>374787</v>
      </c>
      <c r="CB13" s="301">
        <v>18823</v>
      </c>
      <c r="CC13" s="301">
        <v>53764</v>
      </c>
      <c r="CD13" s="301">
        <v>82</v>
      </c>
      <c r="CE13" s="301">
        <v>4759</v>
      </c>
      <c r="CF13" s="301">
        <v>34981</v>
      </c>
      <c r="CG13" s="301">
        <v>0</v>
      </c>
      <c r="CH13" s="301">
        <v>24889</v>
      </c>
      <c r="CI13" s="301">
        <v>4574</v>
      </c>
      <c r="CJ13" s="301">
        <v>1210</v>
      </c>
      <c r="CK13" s="301">
        <v>7</v>
      </c>
      <c r="CL13" s="301">
        <v>4301</v>
      </c>
      <c r="CM13" s="301">
        <v>215331</v>
      </c>
      <c r="CN13" s="301">
        <v>0</v>
      </c>
      <c r="CO13" s="301">
        <v>207530</v>
      </c>
      <c r="CP13" s="301">
        <v>2544</v>
      </c>
      <c r="CQ13" s="301">
        <v>1045</v>
      </c>
      <c r="CR13" s="301">
        <v>3</v>
      </c>
      <c r="CS13" s="301">
        <v>4209</v>
      </c>
      <c r="CT13" s="301">
        <v>174874</v>
      </c>
      <c r="CU13" s="301">
        <v>0</v>
      </c>
      <c r="CV13" s="301">
        <v>172340</v>
      </c>
      <c r="CW13" s="301">
        <v>1097</v>
      </c>
      <c r="CX13" s="301">
        <v>594</v>
      </c>
      <c r="CY13" s="301">
        <v>2</v>
      </c>
      <c r="CZ13" s="301">
        <v>841</v>
      </c>
      <c r="DA13" s="301">
        <v>40457</v>
      </c>
      <c r="DB13" s="301">
        <v>0</v>
      </c>
      <c r="DC13" s="301">
        <v>35190</v>
      </c>
      <c r="DD13" s="301">
        <v>1447</v>
      </c>
      <c r="DE13" s="301">
        <v>451</v>
      </c>
      <c r="DF13" s="301">
        <v>1</v>
      </c>
      <c r="DG13" s="301">
        <v>3368</v>
      </c>
      <c r="DH13" s="301">
        <v>0</v>
      </c>
      <c r="DI13" s="301">
        <v>90</v>
      </c>
      <c r="DJ13" s="301">
        <v>10</v>
      </c>
      <c r="DK13" s="301">
        <v>12</v>
      </c>
      <c r="DL13" s="301">
        <v>0</v>
      </c>
      <c r="DM13" s="301">
        <v>68</v>
      </c>
    </row>
    <row r="14" spans="1:117" s="303" customFormat="1" ht="13.5" customHeight="1">
      <c r="A14" s="299" t="s">
        <v>653</v>
      </c>
      <c r="B14" s="300" t="s">
        <v>654</v>
      </c>
      <c r="C14" s="299" t="s">
        <v>639</v>
      </c>
      <c r="D14" s="301">
        <v>1028204</v>
      </c>
      <c r="E14" s="301">
        <v>678694</v>
      </c>
      <c r="F14" s="301">
        <v>450</v>
      </c>
      <c r="G14" s="301">
        <v>45</v>
      </c>
      <c r="H14" s="301">
        <v>0</v>
      </c>
      <c r="I14" s="301">
        <v>405</v>
      </c>
      <c r="J14" s="301">
        <v>566487</v>
      </c>
      <c r="K14" s="301">
        <v>66461</v>
      </c>
      <c r="L14" s="301">
        <v>494232</v>
      </c>
      <c r="M14" s="301">
        <v>5794</v>
      </c>
      <c r="N14" s="301">
        <v>36022</v>
      </c>
      <c r="O14" s="301">
        <v>4004</v>
      </c>
      <c r="P14" s="301">
        <v>31859</v>
      </c>
      <c r="Q14" s="301">
        <v>159</v>
      </c>
      <c r="R14" s="301">
        <v>68066</v>
      </c>
      <c r="S14" s="301">
        <v>3547</v>
      </c>
      <c r="T14" s="301">
        <v>64519</v>
      </c>
      <c r="U14" s="301">
        <v>0</v>
      </c>
      <c r="V14" s="301">
        <v>338</v>
      </c>
      <c r="W14" s="301">
        <v>79</v>
      </c>
      <c r="X14" s="301">
        <v>259</v>
      </c>
      <c r="Y14" s="301">
        <v>0</v>
      </c>
      <c r="Z14" s="301">
        <v>7331</v>
      </c>
      <c r="AA14" s="301">
        <v>1140</v>
      </c>
      <c r="AB14" s="301">
        <v>6191</v>
      </c>
      <c r="AC14" s="301">
        <v>0</v>
      </c>
      <c r="AD14" s="301">
        <v>250571</v>
      </c>
      <c r="AE14" s="301">
        <v>12882</v>
      </c>
      <c r="AF14" s="301">
        <v>0</v>
      </c>
      <c r="AG14" s="301">
        <v>581</v>
      </c>
      <c r="AH14" s="301">
        <v>12301</v>
      </c>
      <c r="AI14" s="301">
        <v>190276</v>
      </c>
      <c r="AJ14" s="301">
        <v>677</v>
      </c>
      <c r="AK14" s="301">
        <v>1258</v>
      </c>
      <c r="AL14" s="301">
        <v>188341</v>
      </c>
      <c r="AM14" s="301">
        <v>4457</v>
      </c>
      <c r="AN14" s="301">
        <v>36</v>
      </c>
      <c r="AO14" s="301">
        <v>25</v>
      </c>
      <c r="AP14" s="301">
        <v>4396</v>
      </c>
      <c r="AQ14" s="301">
        <v>42096</v>
      </c>
      <c r="AR14" s="301">
        <v>138</v>
      </c>
      <c r="AS14" s="301">
        <v>0</v>
      </c>
      <c r="AT14" s="301">
        <v>41958</v>
      </c>
      <c r="AU14" s="301">
        <v>9</v>
      </c>
      <c r="AV14" s="301">
        <v>0</v>
      </c>
      <c r="AW14" s="301">
        <v>0</v>
      </c>
      <c r="AX14" s="301">
        <v>9</v>
      </c>
      <c r="AY14" s="301">
        <v>851</v>
      </c>
      <c r="AZ14" s="301">
        <v>1</v>
      </c>
      <c r="BA14" s="301">
        <v>2</v>
      </c>
      <c r="BB14" s="301">
        <v>848</v>
      </c>
      <c r="BC14" s="301">
        <v>98939</v>
      </c>
      <c r="BD14" s="301">
        <v>60421</v>
      </c>
      <c r="BE14" s="301">
        <v>6409</v>
      </c>
      <c r="BF14" s="301">
        <v>30180</v>
      </c>
      <c r="BG14" s="301">
        <v>5370</v>
      </c>
      <c r="BH14" s="301">
        <v>4186</v>
      </c>
      <c r="BI14" s="301">
        <v>101</v>
      </c>
      <c r="BJ14" s="301">
        <v>14175</v>
      </c>
      <c r="BK14" s="301">
        <v>38518</v>
      </c>
      <c r="BL14" s="301">
        <v>3819</v>
      </c>
      <c r="BM14" s="301">
        <v>25614</v>
      </c>
      <c r="BN14" s="301">
        <v>1087</v>
      </c>
      <c r="BO14" s="301">
        <v>6089</v>
      </c>
      <c r="BP14" s="301">
        <v>301</v>
      </c>
      <c r="BQ14" s="301">
        <v>1608</v>
      </c>
      <c r="BR14" s="301">
        <v>739115</v>
      </c>
      <c r="BS14" s="301">
        <v>6859</v>
      </c>
      <c r="BT14" s="301">
        <v>596667</v>
      </c>
      <c r="BU14" s="301">
        <v>41392</v>
      </c>
      <c r="BV14" s="301">
        <v>72252</v>
      </c>
      <c r="BW14" s="301">
        <v>439</v>
      </c>
      <c r="BX14" s="301">
        <v>21506</v>
      </c>
      <c r="BY14" s="301">
        <v>678694</v>
      </c>
      <c r="BZ14" s="301">
        <v>450</v>
      </c>
      <c r="CA14" s="301">
        <v>566487</v>
      </c>
      <c r="CB14" s="301">
        <v>36022</v>
      </c>
      <c r="CC14" s="301">
        <v>68066</v>
      </c>
      <c r="CD14" s="301">
        <v>338</v>
      </c>
      <c r="CE14" s="301">
        <v>7331</v>
      </c>
      <c r="CF14" s="301">
        <v>60421</v>
      </c>
      <c r="CG14" s="301">
        <v>6409</v>
      </c>
      <c r="CH14" s="301">
        <v>30180</v>
      </c>
      <c r="CI14" s="301">
        <v>5370</v>
      </c>
      <c r="CJ14" s="301">
        <v>4186</v>
      </c>
      <c r="CK14" s="301">
        <v>101</v>
      </c>
      <c r="CL14" s="301">
        <v>14175</v>
      </c>
      <c r="CM14" s="301">
        <v>289089</v>
      </c>
      <c r="CN14" s="301">
        <v>16701</v>
      </c>
      <c r="CO14" s="301">
        <v>215890</v>
      </c>
      <c r="CP14" s="301">
        <v>5544</v>
      </c>
      <c r="CQ14" s="301">
        <v>48185</v>
      </c>
      <c r="CR14" s="301">
        <v>310</v>
      </c>
      <c r="CS14" s="301">
        <v>2459</v>
      </c>
      <c r="CT14" s="301">
        <v>250571</v>
      </c>
      <c r="CU14" s="301">
        <v>12882</v>
      </c>
      <c r="CV14" s="301">
        <v>190276</v>
      </c>
      <c r="CW14" s="301">
        <v>4457</v>
      </c>
      <c r="CX14" s="301">
        <v>42096</v>
      </c>
      <c r="CY14" s="301">
        <v>9</v>
      </c>
      <c r="CZ14" s="301">
        <v>851</v>
      </c>
      <c r="DA14" s="301">
        <v>38518</v>
      </c>
      <c r="DB14" s="301">
        <v>3819</v>
      </c>
      <c r="DC14" s="301">
        <v>25614</v>
      </c>
      <c r="DD14" s="301">
        <v>1087</v>
      </c>
      <c r="DE14" s="301">
        <v>6089</v>
      </c>
      <c r="DF14" s="301">
        <v>301</v>
      </c>
      <c r="DG14" s="301">
        <v>1608</v>
      </c>
      <c r="DH14" s="301">
        <v>0</v>
      </c>
      <c r="DI14" s="301">
        <v>97</v>
      </c>
      <c r="DJ14" s="301">
        <v>23</v>
      </c>
      <c r="DK14" s="301">
        <v>34</v>
      </c>
      <c r="DL14" s="301">
        <v>9</v>
      </c>
      <c r="DM14" s="301">
        <v>31</v>
      </c>
    </row>
    <row r="15" spans="1:117" s="303" customFormat="1" ht="13.5" customHeight="1">
      <c r="A15" s="299" t="s">
        <v>655</v>
      </c>
      <c r="B15" s="300" t="s">
        <v>656</v>
      </c>
      <c r="C15" s="299" t="s">
        <v>639</v>
      </c>
      <c r="D15" s="301">
        <v>639828</v>
      </c>
      <c r="E15" s="301">
        <v>426144</v>
      </c>
      <c r="F15" s="301">
        <v>0</v>
      </c>
      <c r="G15" s="301">
        <v>0</v>
      </c>
      <c r="H15" s="301">
        <v>0</v>
      </c>
      <c r="I15" s="301">
        <v>0</v>
      </c>
      <c r="J15" s="301">
        <v>348540</v>
      </c>
      <c r="K15" s="301">
        <v>10042</v>
      </c>
      <c r="L15" s="301">
        <v>338498</v>
      </c>
      <c r="M15" s="301">
        <v>0</v>
      </c>
      <c r="N15" s="301">
        <v>15988</v>
      </c>
      <c r="O15" s="301">
        <v>825</v>
      </c>
      <c r="P15" s="301">
        <v>15163</v>
      </c>
      <c r="Q15" s="301">
        <v>0</v>
      </c>
      <c r="R15" s="301">
        <v>60015</v>
      </c>
      <c r="S15" s="301">
        <v>2069</v>
      </c>
      <c r="T15" s="301">
        <v>57946</v>
      </c>
      <c r="U15" s="301">
        <v>0</v>
      </c>
      <c r="V15" s="301">
        <v>203</v>
      </c>
      <c r="W15" s="301">
        <v>14</v>
      </c>
      <c r="X15" s="301">
        <v>189</v>
      </c>
      <c r="Y15" s="301">
        <v>0</v>
      </c>
      <c r="Z15" s="301">
        <v>1398</v>
      </c>
      <c r="AA15" s="301">
        <v>333</v>
      </c>
      <c r="AB15" s="301">
        <v>1065</v>
      </c>
      <c r="AC15" s="301">
        <v>0</v>
      </c>
      <c r="AD15" s="301">
        <v>151314</v>
      </c>
      <c r="AE15" s="301">
        <v>0</v>
      </c>
      <c r="AF15" s="301">
        <v>0</v>
      </c>
      <c r="AG15" s="301">
        <v>0</v>
      </c>
      <c r="AH15" s="301">
        <v>0</v>
      </c>
      <c r="AI15" s="301">
        <v>143663</v>
      </c>
      <c r="AJ15" s="301">
        <v>993</v>
      </c>
      <c r="AK15" s="301">
        <v>0</v>
      </c>
      <c r="AL15" s="301">
        <v>142670</v>
      </c>
      <c r="AM15" s="301">
        <v>2161</v>
      </c>
      <c r="AN15" s="301">
        <v>81</v>
      </c>
      <c r="AO15" s="301">
        <v>0</v>
      </c>
      <c r="AP15" s="301">
        <v>2080</v>
      </c>
      <c r="AQ15" s="301">
        <v>4906</v>
      </c>
      <c r="AR15" s="301">
        <v>604</v>
      </c>
      <c r="AS15" s="301">
        <v>139</v>
      </c>
      <c r="AT15" s="301">
        <v>4163</v>
      </c>
      <c r="AU15" s="301">
        <v>1</v>
      </c>
      <c r="AV15" s="301">
        <v>0</v>
      </c>
      <c r="AW15" s="301">
        <v>0</v>
      </c>
      <c r="AX15" s="301">
        <v>1</v>
      </c>
      <c r="AY15" s="301">
        <v>583</v>
      </c>
      <c r="AZ15" s="301">
        <v>2</v>
      </c>
      <c r="BA15" s="301">
        <v>0</v>
      </c>
      <c r="BB15" s="301">
        <v>581</v>
      </c>
      <c r="BC15" s="301">
        <v>62370</v>
      </c>
      <c r="BD15" s="301">
        <v>34509</v>
      </c>
      <c r="BE15" s="301">
        <v>0</v>
      </c>
      <c r="BF15" s="301">
        <v>18374</v>
      </c>
      <c r="BG15" s="301">
        <v>3701</v>
      </c>
      <c r="BH15" s="301">
        <v>4854</v>
      </c>
      <c r="BI15" s="301">
        <v>262</v>
      </c>
      <c r="BJ15" s="301">
        <v>7318</v>
      </c>
      <c r="BK15" s="301">
        <v>27861</v>
      </c>
      <c r="BL15" s="301">
        <v>0</v>
      </c>
      <c r="BM15" s="301">
        <v>24053</v>
      </c>
      <c r="BN15" s="301">
        <v>1032</v>
      </c>
      <c r="BO15" s="301">
        <v>1450</v>
      </c>
      <c r="BP15" s="301">
        <v>10</v>
      </c>
      <c r="BQ15" s="301">
        <v>1316</v>
      </c>
      <c r="BR15" s="301">
        <v>460653</v>
      </c>
      <c r="BS15" s="301">
        <v>0</v>
      </c>
      <c r="BT15" s="301">
        <v>366914</v>
      </c>
      <c r="BU15" s="301">
        <v>19689</v>
      </c>
      <c r="BV15" s="301">
        <v>64869</v>
      </c>
      <c r="BW15" s="301">
        <v>465</v>
      </c>
      <c r="BX15" s="301">
        <v>8716</v>
      </c>
      <c r="BY15" s="301">
        <v>426144</v>
      </c>
      <c r="BZ15" s="301">
        <v>0</v>
      </c>
      <c r="CA15" s="301">
        <v>348540</v>
      </c>
      <c r="CB15" s="301">
        <v>15988</v>
      </c>
      <c r="CC15" s="301">
        <v>60015</v>
      </c>
      <c r="CD15" s="301">
        <v>203</v>
      </c>
      <c r="CE15" s="301">
        <v>1398</v>
      </c>
      <c r="CF15" s="301">
        <v>34509</v>
      </c>
      <c r="CG15" s="301">
        <v>0</v>
      </c>
      <c r="CH15" s="301">
        <v>18374</v>
      </c>
      <c r="CI15" s="301">
        <v>3701</v>
      </c>
      <c r="CJ15" s="301">
        <v>4854</v>
      </c>
      <c r="CK15" s="301">
        <v>262</v>
      </c>
      <c r="CL15" s="301">
        <v>7318</v>
      </c>
      <c r="CM15" s="301">
        <v>179175</v>
      </c>
      <c r="CN15" s="301">
        <v>0</v>
      </c>
      <c r="CO15" s="301">
        <v>167716</v>
      </c>
      <c r="CP15" s="301">
        <v>3193</v>
      </c>
      <c r="CQ15" s="301">
        <v>6356</v>
      </c>
      <c r="CR15" s="301">
        <v>11</v>
      </c>
      <c r="CS15" s="301">
        <v>1899</v>
      </c>
      <c r="CT15" s="301">
        <v>151314</v>
      </c>
      <c r="CU15" s="301">
        <v>0</v>
      </c>
      <c r="CV15" s="301">
        <v>143663</v>
      </c>
      <c r="CW15" s="301">
        <v>2161</v>
      </c>
      <c r="CX15" s="301">
        <v>4906</v>
      </c>
      <c r="CY15" s="301">
        <v>1</v>
      </c>
      <c r="CZ15" s="301">
        <v>583</v>
      </c>
      <c r="DA15" s="301">
        <v>27861</v>
      </c>
      <c r="DB15" s="301">
        <v>0</v>
      </c>
      <c r="DC15" s="301">
        <v>24053</v>
      </c>
      <c r="DD15" s="301">
        <v>1032</v>
      </c>
      <c r="DE15" s="301">
        <v>1450</v>
      </c>
      <c r="DF15" s="301">
        <v>10</v>
      </c>
      <c r="DG15" s="301">
        <v>1316</v>
      </c>
      <c r="DH15" s="301">
        <v>932</v>
      </c>
      <c r="DI15" s="301">
        <v>130</v>
      </c>
      <c r="DJ15" s="301">
        <v>20</v>
      </c>
      <c r="DK15" s="301">
        <v>9</v>
      </c>
      <c r="DL15" s="301">
        <v>0</v>
      </c>
      <c r="DM15" s="301">
        <v>101</v>
      </c>
    </row>
    <row r="16" spans="1:117" s="303" customFormat="1" ht="13.5" customHeight="1">
      <c r="A16" s="299" t="s">
        <v>657</v>
      </c>
      <c r="B16" s="300" t="s">
        <v>658</v>
      </c>
      <c r="C16" s="299" t="s">
        <v>639</v>
      </c>
      <c r="D16" s="301">
        <v>683260</v>
      </c>
      <c r="E16" s="301">
        <v>475425</v>
      </c>
      <c r="F16" s="301">
        <v>0</v>
      </c>
      <c r="G16" s="301">
        <v>0</v>
      </c>
      <c r="H16" s="301">
        <v>0</v>
      </c>
      <c r="I16" s="301">
        <v>0</v>
      </c>
      <c r="J16" s="301">
        <v>411425</v>
      </c>
      <c r="K16" s="301">
        <v>19533</v>
      </c>
      <c r="L16" s="301">
        <v>391819</v>
      </c>
      <c r="M16" s="301">
        <v>73</v>
      </c>
      <c r="N16" s="301">
        <v>16925</v>
      </c>
      <c r="O16" s="301">
        <v>883</v>
      </c>
      <c r="P16" s="301">
        <v>16042</v>
      </c>
      <c r="Q16" s="301">
        <v>0</v>
      </c>
      <c r="R16" s="301">
        <v>38430</v>
      </c>
      <c r="S16" s="301">
        <v>2983</v>
      </c>
      <c r="T16" s="301">
        <v>35427</v>
      </c>
      <c r="U16" s="301">
        <v>20</v>
      </c>
      <c r="V16" s="301">
        <v>1191</v>
      </c>
      <c r="W16" s="301">
        <v>43</v>
      </c>
      <c r="X16" s="301">
        <v>1148</v>
      </c>
      <c r="Y16" s="301">
        <v>0</v>
      </c>
      <c r="Z16" s="301">
        <v>7454</v>
      </c>
      <c r="AA16" s="301">
        <v>641</v>
      </c>
      <c r="AB16" s="301">
        <v>6812</v>
      </c>
      <c r="AC16" s="301">
        <v>1</v>
      </c>
      <c r="AD16" s="301">
        <v>126973</v>
      </c>
      <c r="AE16" s="301">
        <v>0</v>
      </c>
      <c r="AF16" s="301">
        <v>0</v>
      </c>
      <c r="AG16" s="301">
        <v>0</v>
      </c>
      <c r="AH16" s="301">
        <v>0</v>
      </c>
      <c r="AI16" s="301">
        <v>123761</v>
      </c>
      <c r="AJ16" s="301">
        <v>0</v>
      </c>
      <c r="AK16" s="301">
        <v>396</v>
      </c>
      <c r="AL16" s="301">
        <v>123365</v>
      </c>
      <c r="AM16" s="301">
        <v>1795</v>
      </c>
      <c r="AN16" s="301">
        <v>0</v>
      </c>
      <c r="AO16" s="301">
        <v>4</v>
      </c>
      <c r="AP16" s="301">
        <v>1791</v>
      </c>
      <c r="AQ16" s="301">
        <v>1241</v>
      </c>
      <c r="AR16" s="301">
        <v>0</v>
      </c>
      <c r="AS16" s="301">
        <v>52</v>
      </c>
      <c r="AT16" s="301">
        <v>1189</v>
      </c>
      <c r="AU16" s="301">
        <v>0</v>
      </c>
      <c r="AV16" s="301">
        <v>0</v>
      </c>
      <c r="AW16" s="301">
        <v>0</v>
      </c>
      <c r="AX16" s="301">
        <v>0</v>
      </c>
      <c r="AY16" s="301">
        <v>176</v>
      </c>
      <c r="AZ16" s="301">
        <v>0</v>
      </c>
      <c r="BA16" s="301">
        <v>0</v>
      </c>
      <c r="BB16" s="301">
        <v>176</v>
      </c>
      <c r="BC16" s="301">
        <v>80862</v>
      </c>
      <c r="BD16" s="301">
        <v>36608</v>
      </c>
      <c r="BE16" s="301">
        <v>0</v>
      </c>
      <c r="BF16" s="301">
        <v>19078</v>
      </c>
      <c r="BG16" s="301">
        <v>2947</v>
      </c>
      <c r="BH16" s="301">
        <v>7651</v>
      </c>
      <c r="BI16" s="301">
        <v>702</v>
      </c>
      <c r="BJ16" s="301">
        <v>6230</v>
      </c>
      <c r="BK16" s="301">
        <v>44254</v>
      </c>
      <c r="BL16" s="301">
        <v>0</v>
      </c>
      <c r="BM16" s="301">
        <v>37071</v>
      </c>
      <c r="BN16" s="301">
        <v>2748</v>
      </c>
      <c r="BO16" s="301">
        <v>3239</v>
      </c>
      <c r="BP16" s="301">
        <v>3</v>
      </c>
      <c r="BQ16" s="301">
        <v>1193</v>
      </c>
      <c r="BR16" s="301">
        <v>512033</v>
      </c>
      <c r="BS16" s="301">
        <v>0</v>
      </c>
      <c r="BT16" s="301">
        <v>430503</v>
      </c>
      <c r="BU16" s="301">
        <v>19872</v>
      </c>
      <c r="BV16" s="301">
        <v>46081</v>
      </c>
      <c r="BW16" s="301">
        <v>1893</v>
      </c>
      <c r="BX16" s="301">
        <v>13684</v>
      </c>
      <c r="BY16" s="301">
        <v>475425</v>
      </c>
      <c r="BZ16" s="301">
        <v>0</v>
      </c>
      <c r="CA16" s="301">
        <v>411425</v>
      </c>
      <c r="CB16" s="301">
        <v>16925</v>
      </c>
      <c r="CC16" s="301">
        <v>38430</v>
      </c>
      <c r="CD16" s="301">
        <v>1191</v>
      </c>
      <c r="CE16" s="301">
        <v>7454</v>
      </c>
      <c r="CF16" s="301">
        <v>36608</v>
      </c>
      <c r="CG16" s="301">
        <v>0</v>
      </c>
      <c r="CH16" s="301">
        <v>19078</v>
      </c>
      <c r="CI16" s="301">
        <v>2947</v>
      </c>
      <c r="CJ16" s="301">
        <v>7651</v>
      </c>
      <c r="CK16" s="301">
        <v>702</v>
      </c>
      <c r="CL16" s="301">
        <v>6230</v>
      </c>
      <c r="CM16" s="301">
        <v>171227</v>
      </c>
      <c r="CN16" s="301">
        <v>0</v>
      </c>
      <c r="CO16" s="301">
        <v>160832</v>
      </c>
      <c r="CP16" s="301">
        <v>4543</v>
      </c>
      <c r="CQ16" s="301">
        <v>4480</v>
      </c>
      <c r="CR16" s="301">
        <v>3</v>
      </c>
      <c r="CS16" s="301">
        <v>1369</v>
      </c>
      <c r="CT16" s="301">
        <v>126973</v>
      </c>
      <c r="CU16" s="301">
        <v>0</v>
      </c>
      <c r="CV16" s="301">
        <v>123761</v>
      </c>
      <c r="CW16" s="301">
        <v>1795</v>
      </c>
      <c r="CX16" s="301">
        <v>1241</v>
      </c>
      <c r="CY16" s="301">
        <v>0</v>
      </c>
      <c r="CZ16" s="301">
        <v>176</v>
      </c>
      <c r="DA16" s="301">
        <v>44254</v>
      </c>
      <c r="DB16" s="301">
        <v>0</v>
      </c>
      <c r="DC16" s="301">
        <v>37071</v>
      </c>
      <c r="DD16" s="301">
        <v>2748</v>
      </c>
      <c r="DE16" s="301">
        <v>3239</v>
      </c>
      <c r="DF16" s="301">
        <v>3</v>
      </c>
      <c r="DG16" s="301">
        <v>1193</v>
      </c>
      <c r="DH16" s="301">
        <v>391</v>
      </c>
      <c r="DI16" s="301">
        <v>95</v>
      </c>
      <c r="DJ16" s="301">
        <v>36</v>
      </c>
      <c r="DK16" s="301">
        <v>14</v>
      </c>
      <c r="DL16" s="301">
        <v>20</v>
      </c>
      <c r="DM16" s="301">
        <v>25</v>
      </c>
    </row>
    <row r="17" spans="1:117" s="303" customFormat="1" ht="13.5" customHeight="1">
      <c r="A17" s="299" t="s">
        <v>659</v>
      </c>
      <c r="B17" s="300" t="s">
        <v>660</v>
      </c>
      <c r="C17" s="299" t="s">
        <v>639</v>
      </c>
      <c r="D17" s="301">
        <v>2232465</v>
      </c>
      <c r="E17" s="301">
        <v>1595274</v>
      </c>
      <c r="F17" s="301">
        <v>108441</v>
      </c>
      <c r="G17" s="301">
        <v>35729</v>
      </c>
      <c r="H17" s="301">
        <v>72712</v>
      </c>
      <c r="I17" s="301">
        <v>0</v>
      </c>
      <c r="J17" s="301">
        <v>1139480</v>
      </c>
      <c r="K17" s="301">
        <v>103162</v>
      </c>
      <c r="L17" s="301">
        <v>1036318</v>
      </c>
      <c r="M17" s="301">
        <v>0</v>
      </c>
      <c r="N17" s="301">
        <v>72930</v>
      </c>
      <c r="O17" s="301">
        <v>4916</v>
      </c>
      <c r="P17" s="301">
        <v>68014</v>
      </c>
      <c r="Q17" s="301">
        <v>0</v>
      </c>
      <c r="R17" s="301">
        <v>252875</v>
      </c>
      <c r="S17" s="301">
        <v>14438</v>
      </c>
      <c r="T17" s="301">
        <v>238437</v>
      </c>
      <c r="U17" s="301">
        <v>0</v>
      </c>
      <c r="V17" s="301">
        <v>1838</v>
      </c>
      <c r="W17" s="301">
        <v>274</v>
      </c>
      <c r="X17" s="301">
        <v>1564</v>
      </c>
      <c r="Y17" s="301">
        <v>0</v>
      </c>
      <c r="Z17" s="301">
        <v>19710</v>
      </c>
      <c r="AA17" s="301">
        <v>3766</v>
      </c>
      <c r="AB17" s="301">
        <v>15716</v>
      </c>
      <c r="AC17" s="301">
        <v>228</v>
      </c>
      <c r="AD17" s="301">
        <v>477217</v>
      </c>
      <c r="AE17" s="301">
        <v>40512</v>
      </c>
      <c r="AF17" s="301">
        <v>0</v>
      </c>
      <c r="AG17" s="301">
        <v>0</v>
      </c>
      <c r="AH17" s="301">
        <v>40512</v>
      </c>
      <c r="AI17" s="301">
        <v>428935</v>
      </c>
      <c r="AJ17" s="301">
        <v>1850</v>
      </c>
      <c r="AK17" s="301">
        <v>1843</v>
      </c>
      <c r="AL17" s="301">
        <v>425242</v>
      </c>
      <c r="AM17" s="301">
        <v>2590</v>
      </c>
      <c r="AN17" s="301">
        <v>252</v>
      </c>
      <c r="AO17" s="301">
        <v>85</v>
      </c>
      <c r="AP17" s="301">
        <v>2253</v>
      </c>
      <c r="AQ17" s="301">
        <v>4713</v>
      </c>
      <c r="AR17" s="301">
        <v>169</v>
      </c>
      <c r="AS17" s="301">
        <v>119</v>
      </c>
      <c r="AT17" s="301">
        <v>4425</v>
      </c>
      <c r="AU17" s="301">
        <v>30</v>
      </c>
      <c r="AV17" s="301">
        <v>18</v>
      </c>
      <c r="AW17" s="301">
        <v>0</v>
      </c>
      <c r="AX17" s="301">
        <v>12</v>
      </c>
      <c r="AY17" s="301">
        <v>437</v>
      </c>
      <c r="AZ17" s="301">
        <v>17</v>
      </c>
      <c r="BA17" s="301">
        <v>25</v>
      </c>
      <c r="BB17" s="301">
        <v>395</v>
      </c>
      <c r="BC17" s="301">
        <v>159974</v>
      </c>
      <c r="BD17" s="301">
        <v>92963</v>
      </c>
      <c r="BE17" s="301">
        <v>3182</v>
      </c>
      <c r="BF17" s="301">
        <v>46708</v>
      </c>
      <c r="BG17" s="301">
        <v>12537</v>
      </c>
      <c r="BH17" s="301">
        <v>8021</v>
      </c>
      <c r="BI17" s="301">
        <v>167</v>
      </c>
      <c r="BJ17" s="301">
        <v>22348</v>
      </c>
      <c r="BK17" s="301">
        <v>67011</v>
      </c>
      <c r="BL17" s="301">
        <v>4478</v>
      </c>
      <c r="BM17" s="301">
        <v>55319</v>
      </c>
      <c r="BN17" s="301">
        <v>1512</v>
      </c>
      <c r="BO17" s="301">
        <v>4940</v>
      </c>
      <c r="BP17" s="301">
        <v>81</v>
      </c>
      <c r="BQ17" s="301">
        <v>681</v>
      </c>
      <c r="BR17" s="301">
        <v>1688237</v>
      </c>
      <c r="BS17" s="301">
        <v>111623</v>
      </c>
      <c r="BT17" s="301">
        <v>1186188</v>
      </c>
      <c r="BU17" s="301">
        <v>85467</v>
      </c>
      <c r="BV17" s="301">
        <v>260896</v>
      </c>
      <c r="BW17" s="301">
        <v>2005</v>
      </c>
      <c r="BX17" s="301">
        <v>42058</v>
      </c>
      <c r="BY17" s="301">
        <v>1595274</v>
      </c>
      <c r="BZ17" s="301">
        <v>108441</v>
      </c>
      <c r="CA17" s="301">
        <v>1139480</v>
      </c>
      <c r="CB17" s="301">
        <v>72930</v>
      </c>
      <c r="CC17" s="301">
        <v>252875</v>
      </c>
      <c r="CD17" s="301">
        <v>1838</v>
      </c>
      <c r="CE17" s="301">
        <v>19710</v>
      </c>
      <c r="CF17" s="301">
        <v>92963</v>
      </c>
      <c r="CG17" s="301">
        <v>3182</v>
      </c>
      <c r="CH17" s="301">
        <v>46708</v>
      </c>
      <c r="CI17" s="301">
        <v>12537</v>
      </c>
      <c r="CJ17" s="301">
        <v>8021</v>
      </c>
      <c r="CK17" s="301">
        <v>167</v>
      </c>
      <c r="CL17" s="301">
        <v>22348</v>
      </c>
      <c r="CM17" s="301">
        <v>544228</v>
      </c>
      <c r="CN17" s="301">
        <v>44990</v>
      </c>
      <c r="CO17" s="301">
        <v>484254</v>
      </c>
      <c r="CP17" s="301">
        <v>4102</v>
      </c>
      <c r="CQ17" s="301">
        <v>9653</v>
      </c>
      <c r="CR17" s="301">
        <v>111</v>
      </c>
      <c r="CS17" s="301">
        <v>1118</v>
      </c>
      <c r="CT17" s="301">
        <v>477217</v>
      </c>
      <c r="CU17" s="301">
        <v>40512</v>
      </c>
      <c r="CV17" s="301">
        <v>428935</v>
      </c>
      <c r="CW17" s="301">
        <v>2590</v>
      </c>
      <c r="CX17" s="301">
        <v>4713</v>
      </c>
      <c r="CY17" s="301">
        <v>30</v>
      </c>
      <c r="CZ17" s="301">
        <v>437</v>
      </c>
      <c r="DA17" s="301">
        <v>67011</v>
      </c>
      <c r="DB17" s="301">
        <v>4478</v>
      </c>
      <c r="DC17" s="301">
        <v>55319</v>
      </c>
      <c r="DD17" s="301">
        <v>1512</v>
      </c>
      <c r="DE17" s="301">
        <v>4940</v>
      </c>
      <c r="DF17" s="301">
        <v>81</v>
      </c>
      <c r="DG17" s="301">
        <v>681</v>
      </c>
      <c r="DH17" s="301">
        <v>0</v>
      </c>
      <c r="DI17" s="301">
        <v>57</v>
      </c>
      <c r="DJ17" s="301">
        <v>12</v>
      </c>
      <c r="DK17" s="301">
        <v>30</v>
      </c>
      <c r="DL17" s="301">
        <v>7</v>
      </c>
      <c r="DM17" s="301">
        <v>8</v>
      </c>
    </row>
    <row r="18" spans="1:117" s="303" customFormat="1" ht="13.5" customHeight="1">
      <c r="A18" s="299" t="s">
        <v>661</v>
      </c>
      <c r="B18" s="300" t="s">
        <v>662</v>
      </c>
      <c r="C18" s="299" t="s">
        <v>639</v>
      </c>
      <c r="D18" s="301">
        <v>2010353</v>
      </c>
      <c r="E18" s="301">
        <v>1333774</v>
      </c>
      <c r="F18" s="301">
        <v>0</v>
      </c>
      <c r="G18" s="301">
        <v>0</v>
      </c>
      <c r="H18" s="301">
        <v>0</v>
      </c>
      <c r="I18" s="301">
        <v>0</v>
      </c>
      <c r="J18" s="301">
        <v>1037884</v>
      </c>
      <c r="K18" s="301">
        <v>116028</v>
      </c>
      <c r="L18" s="301">
        <v>921590</v>
      </c>
      <c r="M18" s="301">
        <v>266</v>
      </c>
      <c r="N18" s="301">
        <v>60576</v>
      </c>
      <c r="O18" s="301">
        <v>9320</v>
      </c>
      <c r="P18" s="301">
        <v>51256</v>
      </c>
      <c r="Q18" s="301">
        <v>0</v>
      </c>
      <c r="R18" s="301">
        <v>206013</v>
      </c>
      <c r="S18" s="301">
        <v>6656</v>
      </c>
      <c r="T18" s="301">
        <v>199357</v>
      </c>
      <c r="U18" s="301">
        <v>0</v>
      </c>
      <c r="V18" s="301">
        <v>6610</v>
      </c>
      <c r="W18" s="301">
        <v>2447</v>
      </c>
      <c r="X18" s="301">
        <v>4163</v>
      </c>
      <c r="Y18" s="301">
        <v>0</v>
      </c>
      <c r="Z18" s="301">
        <v>22691</v>
      </c>
      <c r="AA18" s="301">
        <v>2244</v>
      </c>
      <c r="AB18" s="301">
        <v>20086</v>
      </c>
      <c r="AC18" s="301">
        <v>361</v>
      </c>
      <c r="AD18" s="301">
        <v>529111</v>
      </c>
      <c r="AE18" s="301">
        <v>0</v>
      </c>
      <c r="AF18" s="301">
        <v>0</v>
      </c>
      <c r="AG18" s="301">
        <v>0</v>
      </c>
      <c r="AH18" s="301">
        <v>0</v>
      </c>
      <c r="AI18" s="301">
        <v>467998</v>
      </c>
      <c r="AJ18" s="301">
        <v>2300</v>
      </c>
      <c r="AK18" s="301">
        <v>1377</v>
      </c>
      <c r="AL18" s="301">
        <v>464321</v>
      </c>
      <c r="AM18" s="301">
        <v>2846</v>
      </c>
      <c r="AN18" s="301">
        <v>2</v>
      </c>
      <c r="AO18" s="301">
        <v>48</v>
      </c>
      <c r="AP18" s="301">
        <v>2796</v>
      </c>
      <c r="AQ18" s="301">
        <v>55143</v>
      </c>
      <c r="AR18" s="301">
        <v>13</v>
      </c>
      <c r="AS18" s="301">
        <v>383</v>
      </c>
      <c r="AT18" s="301">
        <v>54747</v>
      </c>
      <c r="AU18" s="301">
        <v>687</v>
      </c>
      <c r="AV18" s="301">
        <v>461</v>
      </c>
      <c r="AW18" s="301">
        <v>28</v>
      </c>
      <c r="AX18" s="301">
        <v>198</v>
      </c>
      <c r="AY18" s="301">
        <v>2437</v>
      </c>
      <c r="AZ18" s="301">
        <v>188</v>
      </c>
      <c r="BA18" s="301">
        <v>288</v>
      </c>
      <c r="BB18" s="301">
        <v>1961</v>
      </c>
      <c r="BC18" s="301">
        <v>147468</v>
      </c>
      <c r="BD18" s="301">
        <v>82705</v>
      </c>
      <c r="BE18" s="301">
        <v>0</v>
      </c>
      <c r="BF18" s="301">
        <v>28979</v>
      </c>
      <c r="BG18" s="301">
        <v>11084</v>
      </c>
      <c r="BH18" s="301">
        <v>9314</v>
      </c>
      <c r="BI18" s="301">
        <v>5370</v>
      </c>
      <c r="BJ18" s="301">
        <v>27958</v>
      </c>
      <c r="BK18" s="301">
        <v>64763</v>
      </c>
      <c r="BL18" s="301">
        <v>0</v>
      </c>
      <c r="BM18" s="301">
        <v>46908</v>
      </c>
      <c r="BN18" s="301">
        <v>2325</v>
      </c>
      <c r="BO18" s="301">
        <v>1470</v>
      </c>
      <c r="BP18" s="301">
        <v>8442</v>
      </c>
      <c r="BQ18" s="301">
        <v>5618</v>
      </c>
      <c r="BR18" s="301">
        <v>1416479</v>
      </c>
      <c r="BS18" s="301">
        <v>0</v>
      </c>
      <c r="BT18" s="301">
        <v>1066863</v>
      </c>
      <c r="BU18" s="301">
        <v>71660</v>
      </c>
      <c r="BV18" s="301">
        <v>215327</v>
      </c>
      <c r="BW18" s="301">
        <v>11980</v>
      </c>
      <c r="BX18" s="301">
        <v>50649</v>
      </c>
      <c r="BY18" s="301">
        <v>1333774</v>
      </c>
      <c r="BZ18" s="301">
        <v>0</v>
      </c>
      <c r="CA18" s="301">
        <v>1037884</v>
      </c>
      <c r="CB18" s="301">
        <v>60576</v>
      </c>
      <c r="CC18" s="301">
        <v>206013</v>
      </c>
      <c r="CD18" s="301">
        <v>6610</v>
      </c>
      <c r="CE18" s="301">
        <v>22691</v>
      </c>
      <c r="CF18" s="301">
        <v>82705</v>
      </c>
      <c r="CG18" s="301">
        <v>0</v>
      </c>
      <c r="CH18" s="301">
        <v>28979</v>
      </c>
      <c r="CI18" s="301">
        <v>11084</v>
      </c>
      <c r="CJ18" s="301">
        <v>9314</v>
      </c>
      <c r="CK18" s="301">
        <v>5370</v>
      </c>
      <c r="CL18" s="301">
        <v>27958</v>
      </c>
      <c r="CM18" s="301">
        <v>593874</v>
      </c>
      <c r="CN18" s="301">
        <v>0</v>
      </c>
      <c r="CO18" s="301">
        <v>514906</v>
      </c>
      <c r="CP18" s="301">
        <v>5171</v>
      </c>
      <c r="CQ18" s="301">
        <v>56613</v>
      </c>
      <c r="CR18" s="301">
        <v>9129</v>
      </c>
      <c r="CS18" s="301">
        <v>8055</v>
      </c>
      <c r="CT18" s="301">
        <v>529111</v>
      </c>
      <c r="CU18" s="301">
        <v>0</v>
      </c>
      <c r="CV18" s="301">
        <v>467998</v>
      </c>
      <c r="CW18" s="301">
        <v>2846</v>
      </c>
      <c r="CX18" s="301">
        <v>55143</v>
      </c>
      <c r="CY18" s="301">
        <v>687</v>
      </c>
      <c r="CZ18" s="301">
        <v>2437</v>
      </c>
      <c r="DA18" s="301">
        <v>64763</v>
      </c>
      <c r="DB18" s="301">
        <v>0</v>
      </c>
      <c r="DC18" s="301">
        <v>46908</v>
      </c>
      <c r="DD18" s="301">
        <v>2325</v>
      </c>
      <c r="DE18" s="301">
        <v>1470</v>
      </c>
      <c r="DF18" s="301">
        <v>8442</v>
      </c>
      <c r="DG18" s="301">
        <v>5618</v>
      </c>
      <c r="DH18" s="301">
        <v>125</v>
      </c>
      <c r="DI18" s="301">
        <v>7484</v>
      </c>
      <c r="DJ18" s="301">
        <v>17</v>
      </c>
      <c r="DK18" s="301">
        <v>7425</v>
      </c>
      <c r="DL18" s="301">
        <v>1</v>
      </c>
      <c r="DM18" s="301">
        <v>41</v>
      </c>
    </row>
    <row r="19" spans="1:117" s="303" customFormat="1" ht="13.5" customHeight="1">
      <c r="A19" s="299" t="s">
        <v>663</v>
      </c>
      <c r="B19" s="300" t="s">
        <v>664</v>
      </c>
      <c r="C19" s="299" t="s">
        <v>639</v>
      </c>
      <c r="D19" s="301">
        <v>4170797</v>
      </c>
      <c r="E19" s="301">
        <v>3008043</v>
      </c>
      <c r="F19" s="301">
        <v>0</v>
      </c>
      <c r="G19" s="301">
        <v>0</v>
      </c>
      <c r="H19" s="301">
        <v>0</v>
      </c>
      <c r="I19" s="301">
        <v>0</v>
      </c>
      <c r="J19" s="301">
        <v>2256842</v>
      </c>
      <c r="K19" s="301">
        <v>1697640</v>
      </c>
      <c r="L19" s="301">
        <v>559146</v>
      </c>
      <c r="M19" s="301">
        <v>56</v>
      </c>
      <c r="N19" s="301">
        <v>92102</v>
      </c>
      <c r="O19" s="301">
        <v>37959</v>
      </c>
      <c r="P19" s="301">
        <v>54134</v>
      </c>
      <c r="Q19" s="301">
        <v>9</v>
      </c>
      <c r="R19" s="301">
        <v>571024</v>
      </c>
      <c r="S19" s="301">
        <v>339459</v>
      </c>
      <c r="T19" s="301">
        <v>231565</v>
      </c>
      <c r="U19" s="301">
        <v>0</v>
      </c>
      <c r="V19" s="301">
        <v>1772</v>
      </c>
      <c r="W19" s="301">
        <v>0</v>
      </c>
      <c r="X19" s="301">
        <v>1772</v>
      </c>
      <c r="Y19" s="301">
        <v>0</v>
      </c>
      <c r="Z19" s="301">
        <v>86303</v>
      </c>
      <c r="AA19" s="301">
        <v>65371</v>
      </c>
      <c r="AB19" s="301">
        <v>19933</v>
      </c>
      <c r="AC19" s="301">
        <v>999</v>
      </c>
      <c r="AD19" s="301">
        <v>1065818</v>
      </c>
      <c r="AE19" s="301">
        <v>0</v>
      </c>
      <c r="AF19" s="301">
        <v>0</v>
      </c>
      <c r="AG19" s="301">
        <v>0</v>
      </c>
      <c r="AH19" s="301">
        <v>0</v>
      </c>
      <c r="AI19" s="301">
        <v>1064536</v>
      </c>
      <c r="AJ19" s="301">
        <v>0</v>
      </c>
      <c r="AK19" s="301">
        <v>5359</v>
      </c>
      <c r="AL19" s="301">
        <v>1059177</v>
      </c>
      <c r="AM19" s="301">
        <v>307</v>
      </c>
      <c r="AN19" s="301">
        <v>0</v>
      </c>
      <c r="AO19" s="301">
        <v>121</v>
      </c>
      <c r="AP19" s="301">
        <v>186</v>
      </c>
      <c r="AQ19" s="301">
        <v>816</v>
      </c>
      <c r="AR19" s="301">
        <v>240</v>
      </c>
      <c r="AS19" s="301">
        <v>481</v>
      </c>
      <c r="AT19" s="301">
        <v>95</v>
      </c>
      <c r="AU19" s="301">
        <v>4</v>
      </c>
      <c r="AV19" s="301">
        <v>0</v>
      </c>
      <c r="AW19" s="301">
        <v>4</v>
      </c>
      <c r="AX19" s="301">
        <v>0</v>
      </c>
      <c r="AY19" s="301">
        <v>155</v>
      </c>
      <c r="AZ19" s="301">
        <v>0</v>
      </c>
      <c r="BA19" s="301">
        <v>81</v>
      </c>
      <c r="BB19" s="301">
        <v>74</v>
      </c>
      <c r="BC19" s="301">
        <v>96936</v>
      </c>
      <c r="BD19" s="301">
        <v>19819</v>
      </c>
      <c r="BE19" s="301">
        <v>0</v>
      </c>
      <c r="BF19" s="301">
        <v>5237</v>
      </c>
      <c r="BG19" s="301">
        <v>2417</v>
      </c>
      <c r="BH19" s="301">
        <v>2140</v>
      </c>
      <c r="BI19" s="301">
        <v>12</v>
      </c>
      <c r="BJ19" s="301">
        <v>10013</v>
      </c>
      <c r="BK19" s="301">
        <v>77117</v>
      </c>
      <c r="BL19" s="301">
        <v>0</v>
      </c>
      <c r="BM19" s="301">
        <v>75905</v>
      </c>
      <c r="BN19" s="301">
        <v>164</v>
      </c>
      <c r="BO19" s="301">
        <v>927</v>
      </c>
      <c r="BP19" s="301">
        <v>15</v>
      </c>
      <c r="BQ19" s="301">
        <v>106</v>
      </c>
      <c r="BR19" s="301">
        <v>3027862</v>
      </c>
      <c r="BS19" s="301">
        <v>0</v>
      </c>
      <c r="BT19" s="301">
        <v>2262079</v>
      </c>
      <c r="BU19" s="301">
        <v>94519</v>
      </c>
      <c r="BV19" s="301">
        <v>573164</v>
      </c>
      <c r="BW19" s="301">
        <v>1784</v>
      </c>
      <c r="BX19" s="301">
        <v>96316</v>
      </c>
      <c r="BY19" s="301">
        <v>3008043</v>
      </c>
      <c r="BZ19" s="301">
        <v>0</v>
      </c>
      <c r="CA19" s="301">
        <v>2256842</v>
      </c>
      <c r="CB19" s="301">
        <v>92102</v>
      </c>
      <c r="CC19" s="301">
        <v>571024</v>
      </c>
      <c r="CD19" s="301">
        <v>1772</v>
      </c>
      <c r="CE19" s="301">
        <v>86303</v>
      </c>
      <c r="CF19" s="301">
        <v>19819</v>
      </c>
      <c r="CG19" s="301">
        <v>0</v>
      </c>
      <c r="CH19" s="301">
        <v>5237</v>
      </c>
      <c r="CI19" s="301">
        <v>2417</v>
      </c>
      <c r="CJ19" s="301">
        <v>2140</v>
      </c>
      <c r="CK19" s="301">
        <v>12</v>
      </c>
      <c r="CL19" s="301">
        <v>10013</v>
      </c>
      <c r="CM19" s="301">
        <v>1142935</v>
      </c>
      <c r="CN19" s="301">
        <v>0</v>
      </c>
      <c r="CO19" s="301">
        <v>1140441</v>
      </c>
      <c r="CP19" s="301">
        <v>471</v>
      </c>
      <c r="CQ19" s="301">
        <v>1743</v>
      </c>
      <c r="CR19" s="301">
        <v>19</v>
      </c>
      <c r="CS19" s="301">
        <v>261</v>
      </c>
      <c r="CT19" s="301">
        <v>1065818</v>
      </c>
      <c r="CU19" s="301">
        <v>0</v>
      </c>
      <c r="CV19" s="301">
        <v>1064536</v>
      </c>
      <c r="CW19" s="301">
        <v>307</v>
      </c>
      <c r="CX19" s="301">
        <v>816</v>
      </c>
      <c r="CY19" s="301">
        <v>4</v>
      </c>
      <c r="CZ19" s="301">
        <v>155</v>
      </c>
      <c r="DA19" s="301">
        <v>77117</v>
      </c>
      <c r="DB19" s="301">
        <v>0</v>
      </c>
      <c r="DC19" s="301">
        <v>75905</v>
      </c>
      <c r="DD19" s="301">
        <v>164</v>
      </c>
      <c r="DE19" s="301">
        <v>927</v>
      </c>
      <c r="DF19" s="301">
        <v>15</v>
      </c>
      <c r="DG19" s="301">
        <v>106</v>
      </c>
      <c r="DH19" s="301">
        <v>9</v>
      </c>
      <c r="DI19" s="301">
        <v>158</v>
      </c>
      <c r="DJ19" s="301">
        <v>13</v>
      </c>
      <c r="DK19" s="301">
        <v>14</v>
      </c>
      <c r="DL19" s="301">
        <v>55</v>
      </c>
      <c r="DM19" s="301">
        <v>76</v>
      </c>
    </row>
    <row r="20" spans="1:117" s="303" customFormat="1" ht="13.5" customHeight="1">
      <c r="A20" s="299" t="s">
        <v>665</v>
      </c>
      <c r="B20" s="300" t="s">
        <v>666</v>
      </c>
      <c r="C20" s="299" t="s">
        <v>639</v>
      </c>
      <c r="D20" s="301">
        <v>2611344</v>
      </c>
      <c r="E20" s="301">
        <v>1861708</v>
      </c>
      <c r="F20" s="301">
        <v>361208</v>
      </c>
      <c r="G20" s="301">
        <v>309777</v>
      </c>
      <c r="H20" s="301">
        <v>51431</v>
      </c>
      <c r="I20" s="301">
        <v>0</v>
      </c>
      <c r="J20" s="301">
        <v>1045147</v>
      </c>
      <c r="K20" s="301">
        <v>830984</v>
      </c>
      <c r="L20" s="301">
        <v>214157</v>
      </c>
      <c r="M20" s="301">
        <v>6</v>
      </c>
      <c r="N20" s="301">
        <v>29943</v>
      </c>
      <c r="O20" s="301">
        <v>9856</v>
      </c>
      <c r="P20" s="301">
        <v>20087</v>
      </c>
      <c r="Q20" s="301">
        <v>0</v>
      </c>
      <c r="R20" s="301">
        <v>383707</v>
      </c>
      <c r="S20" s="301">
        <v>38067</v>
      </c>
      <c r="T20" s="301">
        <v>345640</v>
      </c>
      <c r="U20" s="301">
        <v>0</v>
      </c>
      <c r="V20" s="301">
        <v>740</v>
      </c>
      <c r="W20" s="301">
        <v>149</v>
      </c>
      <c r="X20" s="301">
        <v>591</v>
      </c>
      <c r="Y20" s="301">
        <v>0</v>
      </c>
      <c r="Z20" s="301">
        <v>40963</v>
      </c>
      <c r="AA20" s="301">
        <v>3887</v>
      </c>
      <c r="AB20" s="301">
        <v>37068</v>
      </c>
      <c r="AC20" s="301">
        <v>8</v>
      </c>
      <c r="AD20" s="301">
        <v>614247</v>
      </c>
      <c r="AE20" s="301">
        <v>98706</v>
      </c>
      <c r="AF20" s="301">
        <v>0</v>
      </c>
      <c r="AG20" s="301">
        <v>0</v>
      </c>
      <c r="AH20" s="301">
        <v>98706</v>
      </c>
      <c r="AI20" s="301">
        <v>513799</v>
      </c>
      <c r="AJ20" s="301">
        <v>67</v>
      </c>
      <c r="AK20" s="301">
        <v>130</v>
      </c>
      <c r="AL20" s="301">
        <v>513602</v>
      </c>
      <c r="AM20" s="301">
        <v>509</v>
      </c>
      <c r="AN20" s="301">
        <v>0</v>
      </c>
      <c r="AO20" s="301">
        <v>5</v>
      </c>
      <c r="AP20" s="301">
        <v>504</v>
      </c>
      <c r="AQ20" s="301">
        <v>948</v>
      </c>
      <c r="AR20" s="301">
        <v>0</v>
      </c>
      <c r="AS20" s="301">
        <v>0</v>
      </c>
      <c r="AT20" s="301">
        <v>948</v>
      </c>
      <c r="AU20" s="301">
        <v>13</v>
      </c>
      <c r="AV20" s="301">
        <v>0</v>
      </c>
      <c r="AW20" s="301">
        <v>0</v>
      </c>
      <c r="AX20" s="301">
        <v>13</v>
      </c>
      <c r="AY20" s="301">
        <v>272</v>
      </c>
      <c r="AZ20" s="301">
        <v>0</v>
      </c>
      <c r="BA20" s="301">
        <v>0</v>
      </c>
      <c r="BB20" s="301">
        <v>272</v>
      </c>
      <c r="BC20" s="301">
        <v>135389</v>
      </c>
      <c r="BD20" s="301">
        <v>42845</v>
      </c>
      <c r="BE20" s="301">
        <v>1493</v>
      </c>
      <c r="BF20" s="301">
        <v>14287</v>
      </c>
      <c r="BG20" s="301">
        <v>8643</v>
      </c>
      <c r="BH20" s="301">
        <v>5280</v>
      </c>
      <c r="BI20" s="301">
        <v>5</v>
      </c>
      <c r="BJ20" s="301">
        <v>13137</v>
      </c>
      <c r="BK20" s="301">
        <v>92544</v>
      </c>
      <c r="BL20" s="301">
        <v>7099</v>
      </c>
      <c r="BM20" s="301">
        <v>67646</v>
      </c>
      <c r="BN20" s="301">
        <v>5464</v>
      </c>
      <c r="BO20" s="301">
        <v>10086</v>
      </c>
      <c r="BP20" s="301">
        <v>476</v>
      </c>
      <c r="BQ20" s="301">
        <v>1773</v>
      </c>
      <c r="BR20" s="301">
        <v>1904553</v>
      </c>
      <c r="BS20" s="301">
        <v>362701</v>
      </c>
      <c r="BT20" s="301">
        <v>1059434</v>
      </c>
      <c r="BU20" s="301">
        <v>38586</v>
      </c>
      <c r="BV20" s="301">
        <v>388987</v>
      </c>
      <c r="BW20" s="301">
        <v>745</v>
      </c>
      <c r="BX20" s="301">
        <v>54100</v>
      </c>
      <c r="BY20" s="301">
        <v>1861708</v>
      </c>
      <c r="BZ20" s="301">
        <v>361208</v>
      </c>
      <c r="CA20" s="301">
        <v>1045147</v>
      </c>
      <c r="CB20" s="301">
        <v>29943</v>
      </c>
      <c r="CC20" s="301">
        <v>383707</v>
      </c>
      <c r="CD20" s="301">
        <v>740</v>
      </c>
      <c r="CE20" s="301">
        <v>40963</v>
      </c>
      <c r="CF20" s="301">
        <v>42845</v>
      </c>
      <c r="CG20" s="301">
        <v>1493</v>
      </c>
      <c r="CH20" s="301">
        <v>14287</v>
      </c>
      <c r="CI20" s="301">
        <v>8643</v>
      </c>
      <c r="CJ20" s="301">
        <v>5280</v>
      </c>
      <c r="CK20" s="301">
        <v>5</v>
      </c>
      <c r="CL20" s="301">
        <v>13137</v>
      </c>
      <c r="CM20" s="301">
        <v>706791</v>
      </c>
      <c r="CN20" s="301">
        <v>105805</v>
      </c>
      <c r="CO20" s="301">
        <v>581445</v>
      </c>
      <c r="CP20" s="301">
        <v>5973</v>
      </c>
      <c r="CQ20" s="301">
        <v>11034</v>
      </c>
      <c r="CR20" s="301">
        <v>489</v>
      </c>
      <c r="CS20" s="301">
        <v>2045</v>
      </c>
      <c r="CT20" s="301">
        <v>614247</v>
      </c>
      <c r="CU20" s="301">
        <v>98706</v>
      </c>
      <c r="CV20" s="301">
        <v>513799</v>
      </c>
      <c r="CW20" s="301">
        <v>509</v>
      </c>
      <c r="CX20" s="301">
        <v>948</v>
      </c>
      <c r="CY20" s="301">
        <v>13</v>
      </c>
      <c r="CZ20" s="301">
        <v>272</v>
      </c>
      <c r="DA20" s="301">
        <v>92544</v>
      </c>
      <c r="DB20" s="301">
        <v>7099</v>
      </c>
      <c r="DC20" s="301">
        <v>67646</v>
      </c>
      <c r="DD20" s="301">
        <v>5464</v>
      </c>
      <c r="DE20" s="301">
        <v>10086</v>
      </c>
      <c r="DF20" s="301">
        <v>476</v>
      </c>
      <c r="DG20" s="301">
        <v>1773</v>
      </c>
      <c r="DH20" s="301">
        <v>0</v>
      </c>
      <c r="DI20" s="301">
        <v>87</v>
      </c>
      <c r="DJ20" s="301">
        <v>57</v>
      </c>
      <c r="DK20" s="301">
        <v>2</v>
      </c>
      <c r="DL20" s="301">
        <v>0</v>
      </c>
      <c r="DM20" s="301">
        <v>28</v>
      </c>
    </row>
    <row r="21" spans="1:117" s="303" customFormat="1" ht="13.5" customHeight="1">
      <c r="A21" s="299" t="s">
        <v>667</v>
      </c>
      <c r="B21" s="300" t="s">
        <v>668</v>
      </c>
      <c r="C21" s="299" t="s">
        <v>639</v>
      </c>
      <c r="D21" s="301">
        <v>816188</v>
      </c>
      <c r="E21" s="301">
        <v>497150</v>
      </c>
      <c r="F21" s="301">
        <v>1</v>
      </c>
      <c r="G21" s="301">
        <v>1</v>
      </c>
      <c r="H21" s="301">
        <v>0</v>
      </c>
      <c r="I21" s="301">
        <v>0</v>
      </c>
      <c r="J21" s="301">
        <v>347218</v>
      </c>
      <c r="K21" s="301">
        <v>21108</v>
      </c>
      <c r="L21" s="301">
        <v>325452</v>
      </c>
      <c r="M21" s="301">
        <v>658</v>
      </c>
      <c r="N21" s="301">
        <v>20302</v>
      </c>
      <c r="O21" s="301">
        <v>1630</v>
      </c>
      <c r="P21" s="301">
        <v>18663</v>
      </c>
      <c r="Q21" s="301">
        <v>9</v>
      </c>
      <c r="R21" s="301">
        <v>122928</v>
      </c>
      <c r="S21" s="301">
        <v>3023</v>
      </c>
      <c r="T21" s="301">
        <v>119493</v>
      </c>
      <c r="U21" s="301">
        <v>412</v>
      </c>
      <c r="V21" s="301">
        <v>613</v>
      </c>
      <c r="W21" s="301">
        <v>67</v>
      </c>
      <c r="X21" s="301">
        <v>546</v>
      </c>
      <c r="Y21" s="301">
        <v>0</v>
      </c>
      <c r="Z21" s="301">
        <v>6088</v>
      </c>
      <c r="AA21" s="301">
        <v>738</v>
      </c>
      <c r="AB21" s="301">
        <v>5349</v>
      </c>
      <c r="AC21" s="301">
        <v>1</v>
      </c>
      <c r="AD21" s="301">
        <v>237532</v>
      </c>
      <c r="AE21" s="301">
        <v>0</v>
      </c>
      <c r="AF21" s="301">
        <v>0</v>
      </c>
      <c r="AG21" s="301">
        <v>0</v>
      </c>
      <c r="AH21" s="301">
        <v>0</v>
      </c>
      <c r="AI21" s="301">
        <v>213296</v>
      </c>
      <c r="AJ21" s="301">
        <v>31</v>
      </c>
      <c r="AK21" s="301">
        <v>459</v>
      </c>
      <c r="AL21" s="301">
        <v>212806</v>
      </c>
      <c r="AM21" s="301">
        <v>6915</v>
      </c>
      <c r="AN21" s="301">
        <v>0</v>
      </c>
      <c r="AO21" s="301">
        <v>7</v>
      </c>
      <c r="AP21" s="301">
        <v>6908</v>
      </c>
      <c r="AQ21" s="301">
        <v>16701</v>
      </c>
      <c r="AR21" s="301">
        <v>16</v>
      </c>
      <c r="AS21" s="301">
        <v>89</v>
      </c>
      <c r="AT21" s="301">
        <v>16596</v>
      </c>
      <c r="AU21" s="301">
        <v>17</v>
      </c>
      <c r="AV21" s="301">
        <v>0</v>
      </c>
      <c r="AW21" s="301">
        <v>0</v>
      </c>
      <c r="AX21" s="301">
        <v>17</v>
      </c>
      <c r="AY21" s="301">
        <v>603</v>
      </c>
      <c r="AZ21" s="301">
        <v>0</v>
      </c>
      <c r="BA21" s="301">
        <v>0</v>
      </c>
      <c r="BB21" s="301">
        <v>603</v>
      </c>
      <c r="BC21" s="301">
        <v>81506</v>
      </c>
      <c r="BD21" s="301">
        <v>41462</v>
      </c>
      <c r="BE21" s="301">
        <v>0</v>
      </c>
      <c r="BF21" s="301">
        <v>19017</v>
      </c>
      <c r="BG21" s="301">
        <v>4123</v>
      </c>
      <c r="BH21" s="301">
        <v>6565</v>
      </c>
      <c r="BI21" s="301">
        <v>1662</v>
      </c>
      <c r="BJ21" s="301">
        <v>10095</v>
      </c>
      <c r="BK21" s="301">
        <v>40044</v>
      </c>
      <c r="BL21" s="301">
        <v>0</v>
      </c>
      <c r="BM21" s="301">
        <v>30790</v>
      </c>
      <c r="BN21" s="301">
        <v>4926</v>
      </c>
      <c r="BO21" s="301">
        <v>3769</v>
      </c>
      <c r="BP21" s="301">
        <v>19</v>
      </c>
      <c r="BQ21" s="301">
        <v>540</v>
      </c>
      <c r="BR21" s="301">
        <v>538612</v>
      </c>
      <c r="BS21" s="301">
        <v>1</v>
      </c>
      <c r="BT21" s="301">
        <v>366235</v>
      </c>
      <c r="BU21" s="301">
        <v>24425</v>
      </c>
      <c r="BV21" s="301">
        <v>129493</v>
      </c>
      <c r="BW21" s="301">
        <v>2275</v>
      </c>
      <c r="BX21" s="301">
        <v>16183</v>
      </c>
      <c r="BY21" s="301">
        <v>497150</v>
      </c>
      <c r="BZ21" s="301">
        <v>1</v>
      </c>
      <c r="CA21" s="301">
        <v>347218</v>
      </c>
      <c r="CB21" s="301">
        <v>20302</v>
      </c>
      <c r="CC21" s="301">
        <v>122928</v>
      </c>
      <c r="CD21" s="301">
        <v>613</v>
      </c>
      <c r="CE21" s="301">
        <v>6088</v>
      </c>
      <c r="CF21" s="301">
        <v>41462</v>
      </c>
      <c r="CG21" s="301">
        <v>0</v>
      </c>
      <c r="CH21" s="301">
        <v>19017</v>
      </c>
      <c r="CI21" s="301">
        <v>4123</v>
      </c>
      <c r="CJ21" s="301">
        <v>6565</v>
      </c>
      <c r="CK21" s="301">
        <v>1662</v>
      </c>
      <c r="CL21" s="301">
        <v>10095</v>
      </c>
      <c r="CM21" s="301">
        <v>277576</v>
      </c>
      <c r="CN21" s="301">
        <v>0</v>
      </c>
      <c r="CO21" s="301">
        <v>244086</v>
      </c>
      <c r="CP21" s="301">
        <v>11841</v>
      </c>
      <c r="CQ21" s="301">
        <v>20470</v>
      </c>
      <c r="CR21" s="301">
        <v>36</v>
      </c>
      <c r="CS21" s="301">
        <v>1143</v>
      </c>
      <c r="CT21" s="301">
        <v>237532</v>
      </c>
      <c r="CU21" s="301">
        <v>0</v>
      </c>
      <c r="CV21" s="301">
        <v>213296</v>
      </c>
      <c r="CW21" s="301">
        <v>6915</v>
      </c>
      <c r="CX21" s="301">
        <v>16701</v>
      </c>
      <c r="CY21" s="301">
        <v>17</v>
      </c>
      <c r="CZ21" s="301">
        <v>603</v>
      </c>
      <c r="DA21" s="301">
        <v>40044</v>
      </c>
      <c r="DB21" s="301">
        <v>0</v>
      </c>
      <c r="DC21" s="301">
        <v>30790</v>
      </c>
      <c r="DD21" s="301">
        <v>4926</v>
      </c>
      <c r="DE21" s="301">
        <v>3769</v>
      </c>
      <c r="DF21" s="301">
        <v>19</v>
      </c>
      <c r="DG21" s="301">
        <v>540</v>
      </c>
      <c r="DH21" s="301">
        <v>0</v>
      </c>
      <c r="DI21" s="301">
        <v>50</v>
      </c>
      <c r="DJ21" s="301">
        <v>6</v>
      </c>
      <c r="DK21" s="301">
        <v>0</v>
      </c>
      <c r="DL21" s="301">
        <v>0</v>
      </c>
      <c r="DM21" s="301">
        <v>44</v>
      </c>
    </row>
    <row r="22" spans="1:117" s="303" customFormat="1" ht="13.5" customHeight="1">
      <c r="A22" s="299" t="s">
        <v>669</v>
      </c>
      <c r="B22" s="300" t="s">
        <v>670</v>
      </c>
      <c r="C22" s="299" t="s">
        <v>639</v>
      </c>
      <c r="D22" s="301">
        <v>381510</v>
      </c>
      <c r="E22" s="301">
        <v>228432</v>
      </c>
      <c r="F22" s="301">
        <v>0</v>
      </c>
      <c r="G22" s="301">
        <v>0</v>
      </c>
      <c r="H22" s="301">
        <v>0</v>
      </c>
      <c r="I22" s="301">
        <v>0</v>
      </c>
      <c r="J22" s="301">
        <v>190414</v>
      </c>
      <c r="K22" s="301">
        <v>50524</v>
      </c>
      <c r="L22" s="301">
        <v>139846</v>
      </c>
      <c r="M22" s="301">
        <v>44</v>
      </c>
      <c r="N22" s="301">
        <v>13402</v>
      </c>
      <c r="O22" s="301">
        <v>2949</v>
      </c>
      <c r="P22" s="301">
        <v>10445</v>
      </c>
      <c r="Q22" s="301">
        <v>8</v>
      </c>
      <c r="R22" s="301">
        <v>23035</v>
      </c>
      <c r="S22" s="301">
        <v>5638</v>
      </c>
      <c r="T22" s="301">
        <v>17397</v>
      </c>
      <c r="U22" s="301">
        <v>0</v>
      </c>
      <c r="V22" s="301">
        <v>938</v>
      </c>
      <c r="W22" s="301">
        <v>912</v>
      </c>
      <c r="X22" s="301">
        <v>26</v>
      </c>
      <c r="Y22" s="301">
        <v>0</v>
      </c>
      <c r="Z22" s="301">
        <v>643</v>
      </c>
      <c r="AA22" s="301">
        <v>0</v>
      </c>
      <c r="AB22" s="301">
        <v>643</v>
      </c>
      <c r="AC22" s="301">
        <v>0</v>
      </c>
      <c r="AD22" s="301">
        <v>86872</v>
      </c>
      <c r="AE22" s="301">
        <v>0</v>
      </c>
      <c r="AF22" s="301">
        <v>0</v>
      </c>
      <c r="AG22" s="301">
        <v>0</v>
      </c>
      <c r="AH22" s="301">
        <v>0</v>
      </c>
      <c r="AI22" s="301">
        <v>84801</v>
      </c>
      <c r="AJ22" s="301">
        <v>24</v>
      </c>
      <c r="AK22" s="301">
        <v>2668</v>
      </c>
      <c r="AL22" s="301">
        <v>82109</v>
      </c>
      <c r="AM22" s="301">
        <v>1891</v>
      </c>
      <c r="AN22" s="301">
        <v>0</v>
      </c>
      <c r="AO22" s="301">
        <v>542</v>
      </c>
      <c r="AP22" s="301">
        <v>1349</v>
      </c>
      <c r="AQ22" s="301">
        <v>62</v>
      </c>
      <c r="AR22" s="301">
        <v>0</v>
      </c>
      <c r="AS22" s="301">
        <v>0</v>
      </c>
      <c r="AT22" s="301">
        <v>62</v>
      </c>
      <c r="AU22" s="301">
        <v>0</v>
      </c>
      <c r="AV22" s="301">
        <v>0</v>
      </c>
      <c r="AW22" s="301">
        <v>0</v>
      </c>
      <c r="AX22" s="301">
        <v>0</v>
      </c>
      <c r="AY22" s="301">
        <v>118</v>
      </c>
      <c r="AZ22" s="301">
        <v>0</v>
      </c>
      <c r="BA22" s="301">
        <v>0</v>
      </c>
      <c r="BB22" s="301">
        <v>118</v>
      </c>
      <c r="BC22" s="301">
        <v>66206</v>
      </c>
      <c r="BD22" s="301">
        <v>13123</v>
      </c>
      <c r="BE22" s="301">
        <v>0</v>
      </c>
      <c r="BF22" s="301">
        <v>4347</v>
      </c>
      <c r="BG22" s="301">
        <v>1000</v>
      </c>
      <c r="BH22" s="301">
        <v>5834</v>
      </c>
      <c r="BI22" s="301">
        <v>73</v>
      </c>
      <c r="BJ22" s="301">
        <v>1869</v>
      </c>
      <c r="BK22" s="301">
        <v>53083</v>
      </c>
      <c r="BL22" s="301">
        <v>0</v>
      </c>
      <c r="BM22" s="301">
        <v>16988</v>
      </c>
      <c r="BN22" s="301">
        <v>1278</v>
      </c>
      <c r="BO22" s="301">
        <v>33675</v>
      </c>
      <c r="BP22" s="301">
        <v>29</v>
      </c>
      <c r="BQ22" s="301">
        <v>1113</v>
      </c>
      <c r="BR22" s="301">
        <v>241555</v>
      </c>
      <c r="BS22" s="301">
        <v>0</v>
      </c>
      <c r="BT22" s="301">
        <v>194761</v>
      </c>
      <c r="BU22" s="301">
        <v>14402</v>
      </c>
      <c r="BV22" s="301">
        <v>28869</v>
      </c>
      <c r="BW22" s="301">
        <v>1011</v>
      </c>
      <c r="BX22" s="301">
        <v>2512</v>
      </c>
      <c r="BY22" s="301">
        <v>228432</v>
      </c>
      <c r="BZ22" s="301">
        <v>0</v>
      </c>
      <c r="CA22" s="301">
        <v>190414</v>
      </c>
      <c r="CB22" s="301">
        <v>13402</v>
      </c>
      <c r="CC22" s="301">
        <v>23035</v>
      </c>
      <c r="CD22" s="301">
        <v>938</v>
      </c>
      <c r="CE22" s="301">
        <v>643</v>
      </c>
      <c r="CF22" s="301">
        <v>13123</v>
      </c>
      <c r="CG22" s="301">
        <v>0</v>
      </c>
      <c r="CH22" s="301">
        <v>4347</v>
      </c>
      <c r="CI22" s="301">
        <v>1000</v>
      </c>
      <c r="CJ22" s="301">
        <v>5834</v>
      </c>
      <c r="CK22" s="301">
        <v>73</v>
      </c>
      <c r="CL22" s="301">
        <v>1869</v>
      </c>
      <c r="CM22" s="301">
        <v>139955</v>
      </c>
      <c r="CN22" s="301">
        <v>0</v>
      </c>
      <c r="CO22" s="301">
        <v>101789</v>
      </c>
      <c r="CP22" s="301">
        <v>3169</v>
      </c>
      <c r="CQ22" s="301">
        <v>33737</v>
      </c>
      <c r="CR22" s="301">
        <v>29</v>
      </c>
      <c r="CS22" s="301">
        <v>1231</v>
      </c>
      <c r="CT22" s="301">
        <v>86872</v>
      </c>
      <c r="CU22" s="301">
        <v>0</v>
      </c>
      <c r="CV22" s="301">
        <v>84801</v>
      </c>
      <c r="CW22" s="301">
        <v>1891</v>
      </c>
      <c r="CX22" s="301">
        <v>62</v>
      </c>
      <c r="CY22" s="301">
        <v>0</v>
      </c>
      <c r="CZ22" s="301">
        <v>118</v>
      </c>
      <c r="DA22" s="301">
        <v>53083</v>
      </c>
      <c r="DB22" s="301">
        <v>0</v>
      </c>
      <c r="DC22" s="301">
        <v>16988</v>
      </c>
      <c r="DD22" s="301">
        <v>1278</v>
      </c>
      <c r="DE22" s="301">
        <v>33675</v>
      </c>
      <c r="DF22" s="301">
        <v>29</v>
      </c>
      <c r="DG22" s="301">
        <v>1113</v>
      </c>
      <c r="DH22" s="301">
        <v>0</v>
      </c>
      <c r="DI22" s="301">
        <v>41</v>
      </c>
      <c r="DJ22" s="301">
        <v>1</v>
      </c>
      <c r="DK22" s="301">
        <v>9</v>
      </c>
      <c r="DL22" s="301">
        <v>31</v>
      </c>
      <c r="DM22" s="301">
        <v>0</v>
      </c>
    </row>
    <row r="23" spans="1:117" s="303" customFormat="1" ht="13.5" customHeight="1">
      <c r="A23" s="299" t="s">
        <v>671</v>
      </c>
      <c r="B23" s="300" t="s">
        <v>672</v>
      </c>
      <c r="C23" s="299" t="s">
        <v>639</v>
      </c>
      <c r="D23" s="301">
        <v>382389</v>
      </c>
      <c r="E23" s="301">
        <v>213809</v>
      </c>
      <c r="F23" s="301">
        <v>0</v>
      </c>
      <c r="G23" s="301">
        <v>0</v>
      </c>
      <c r="H23" s="301">
        <v>0</v>
      </c>
      <c r="I23" s="301">
        <v>0</v>
      </c>
      <c r="J23" s="301">
        <v>177759</v>
      </c>
      <c r="K23" s="301">
        <v>15570</v>
      </c>
      <c r="L23" s="301">
        <v>162168</v>
      </c>
      <c r="M23" s="301">
        <v>21</v>
      </c>
      <c r="N23" s="301">
        <v>6499</v>
      </c>
      <c r="O23" s="301">
        <v>349</v>
      </c>
      <c r="P23" s="301">
        <v>6139</v>
      </c>
      <c r="Q23" s="301">
        <v>11</v>
      </c>
      <c r="R23" s="301">
        <v>24737</v>
      </c>
      <c r="S23" s="301">
        <v>2155</v>
      </c>
      <c r="T23" s="301">
        <v>22476</v>
      </c>
      <c r="U23" s="301">
        <v>106</v>
      </c>
      <c r="V23" s="301">
        <v>51</v>
      </c>
      <c r="W23" s="301">
        <v>0</v>
      </c>
      <c r="X23" s="301">
        <v>50</v>
      </c>
      <c r="Y23" s="301">
        <v>1</v>
      </c>
      <c r="Z23" s="301">
        <v>4763</v>
      </c>
      <c r="AA23" s="301">
        <v>1657</v>
      </c>
      <c r="AB23" s="301">
        <v>2781</v>
      </c>
      <c r="AC23" s="301">
        <v>325</v>
      </c>
      <c r="AD23" s="301">
        <v>119229</v>
      </c>
      <c r="AE23" s="301">
        <v>0</v>
      </c>
      <c r="AF23" s="301">
        <v>0</v>
      </c>
      <c r="AG23" s="301">
        <v>0</v>
      </c>
      <c r="AH23" s="301">
        <v>0</v>
      </c>
      <c r="AI23" s="301">
        <v>106627</v>
      </c>
      <c r="AJ23" s="301">
        <v>0</v>
      </c>
      <c r="AK23" s="301">
        <v>2612</v>
      </c>
      <c r="AL23" s="301">
        <v>104015</v>
      </c>
      <c r="AM23" s="301">
        <v>4855</v>
      </c>
      <c r="AN23" s="301">
        <v>0</v>
      </c>
      <c r="AO23" s="301">
        <v>185</v>
      </c>
      <c r="AP23" s="301">
        <v>4670</v>
      </c>
      <c r="AQ23" s="301">
        <v>6148</v>
      </c>
      <c r="AR23" s="301">
        <v>0</v>
      </c>
      <c r="AS23" s="301">
        <v>570</v>
      </c>
      <c r="AT23" s="301">
        <v>5578</v>
      </c>
      <c r="AU23" s="301">
        <v>34</v>
      </c>
      <c r="AV23" s="301">
        <v>0</v>
      </c>
      <c r="AW23" s="301">
        <v>6</v>
      </c>
      <c r="AX23" s="301">
        <v>28</v>
      </c>
      <c r="AY23" s="301">
        <v>1565</v>
      </c>
      <c r="AZ23" s="301">
        <v>0</v>
      </c>
      <c r="BA23" s="301">
        <v>12</v>
      </c>
      <c r="BB23" s="301">
        <v>1553</v>
      </c>
      <c r="BC23" s="301">
        <v>49351</v>
      </c>
      <c r="BD23" s="301">
        <v>21913</v>
      </c>
      <c r="BE23" s="301">
        <v>0</v>
      </c>
      <c r="BF23" s="301">
        <v>4093</v>
      </c>
      <c r="BG23" s="301">
        <v>3034</v>
      </c>
      <c r="BH23" s="301">
        <v>5882</v>
      </c>
      <c r="BI23" s="301">
        <v>1747</v>
      </c>
      <c r="BJ23" s="301">
        <v>7157</v>
      </c>
      <c r="BK23" s="301">
        <v>27438</v>
      </c>
      <c r="BL23" s="301">
        <v>0</v>
      </c>
      <c r="BM23" s="301">
        <v>7432</v>
      </c>
      <c r="BN23" s="301">
        <v>10574</v>
      </c>
      <c r="BO23" s="301">
        <v>3656</v>
      </c>
      <c r="BP23" s="301">
        <v>194</v>
      </c>
      <c r="BQ23" s="301">
        <v>5582</v>
      </c>
      <c r="BR23" s="301">
        <v>235722</v>
      </c>
      <c r="BS23" s="301">
        <v>0</v>
      </c>
      <c r="BT23" s="301">
        <v>181852</v>
      </c>
      <c r="BU23" s="301">
        <v>9533</v>
      </c>
      <c r="BV23" s="301">
        <v>30619</v>
      </c>
      <c r="BW23" s="301">
        <v>1798</v>
      </c>
      <c r="BX23" s="301">
        <v>11920</v>
      </c>
      <c r="BY23" s="301">
        <v>213809</v>
      </c>
      <c r="BZ23" s="301">
        <v>0</v>
      </c>
      <c r="CA23" s="301">
        <v>177759</v>
      </c>
      <c r="CB23" s="301">
        <v>6499</v>
      </c>
      <c r="CC23" s="301">
        <v>24737</v>
      </c>
      <c r="CD23" s="301">
        <v>51</v>
      </c>
      <c r="CE23" s="301">
        <v>4763</v>
      </c>
      <c r="CF23" s="301">
        <v>21913</v>
      </c>
      <c r="CG23" s="301">
        <v>0</v>
      </c>
      <c r="CH23" s="301">
        <v>4093</v>
      </c>
      <c r="CI23" s="301">
        <v>3034</v>
      </c>
      <c r="CJ23" s="301">
        <v>5882</v>
      </c>
      <c r="CK23" s="301">
        <v>1747</v>
      </c>
      <c r="CL23" s="301">
        <v>7157</v>
      </c>
      <c r="CM23" s="301">
        <v>146667</v>
      </c>
      <c r="CN23" s="301">
        <v>0</v>
      </c>
      <c r="CO23" s="301">
        <v>114059</v>
      </c>
      <c r="CP23" s="301">
        <v>15429</v>
      </c>
      <c r="CQ23" s="301">
        <v>9804</v>
      </c>
      <c r="CR23" s="301">
        <v>228</v>
      </c>
      <c r="CS23" s="301">
        <v>7147</v>
      </c>
      <c r="CT23" s="301">
        <v>119229</v>
      </c>
      <c r="CU23" s="301">
        <v>0</v>
      </c>
      <c r="CV23" s="301">
        <v>106627</v>
      </c>
      <c r="CW23" s="301">
        <v>4855</v>
      </c>
      <c r="CX23" s="301">
        <v>6148</v>
      </c>
      <c r="CY23" s="301">
        <v>34</v>
      </c>
      <c r="CZ23" s="301">
        <v>1565</v>
      </c>
      <c r="DA23" s="301">
        <v>27438</v>
      </c>
      <c r="DB23" s="301">
        <v>0</v>
      </c>
      <c r="DC23" s="301">
        <v>7432</v>
      </c>
      <c r="DD23" s="301">
        <v>10574</v>
      </c>
      <c r="DE23" s="301">
        <v>3656</v>
      </c>
      <c r="DF23" s="301">
        <v>194</v>
      </c>
      <c r="DG23" s="301">
        <v>5582</v>
      </c>
      <c r="DH23" s="301">
        <v>1</v>
      </c>
      <c r="DI23" s="301">
        <v>2</v>
      </c>
      <c r="DJ23" s="301">
        <v>0</v>
      </c>
      <c r="DK23" s="301">
        <v>2</v>
      </c>
      <c r="DL23" s="301">
        <v>0</v>
      </c>
      <c r="DM23" s="301">
        <v>0</v>
      </c>
    </row>
    <row r="24" spans="1:117" s="303" customFormat="1" ht="13.5" customHeight="1">
      <c r="A24" s="299" t="s">
        <v>673</v>
      </c>
      <c r="B24" s="300" t="s">
        <v>674</v>
      </c>
      <c r="C24" s="299" t="s">
        <v>639</v>
      </c>
      <c r="D24" s="301">
        <v>260722</v>
      </c>
      <c r="E24" s="301">
        <v>165189</v>
      </c>
      <c r="F24" s="301">
        <v>0</v>
      </c>
      <c r="G24" s="301">
        <v>0</v>
      </c>
      <c r="H24" s="301">
        <v>0</v>
      </c>
      <c r="I24" s="301">
        <v>0</v>
      </c>
      <c r="J24" s="301">
        <v>134792</v>
      </c>
      <c r="K24" s="301">
        <v>13314</v>
      </c>
      <c r="L24" s="301">
        <v>121165</v>
      </c>
      <c r="M24" s="301">
        <v>313</v>
      </c>
      <c r="N24" s="301">
        <v>12100</v>
      </c>
      <c r="O24" s="301">
        <v>35</v>
      </c>
      <c r="P24" s="301">
        <v>12035</v>
      </c>
      <c r="Q24" s="301">
        <v>30</v>
      </c>
      <c r="R24" s="301">
        <v>16373</v>
      </c>
      <c r="S24" s="301">
        <v>279</v>
      </c>
      <c r="T24" s="301">
        <v>16094</v>
      </c>
      <c r="U24" s="301">
        <v>0</v>
      </c>
      <c r="V24" s="301">
        <v>112</v>
      </c>
      <c r="W24" s="301">
        <v>1</v>
      </c>
      <c r="X24" s="301">
        <v>111</v>
      </c>
      <c r="Y24" s="301">
        <v>0</v>
      </c>
      <c r="Z24" s="301">
        <v>1812</v>
      </c>
      <c r="AA24" s="301">
        <v>283</v>
      </c>
      <c r="AB24" s="301">
        <v>1526</v>
      </c>
      <c r="AC24" s="301">
        <v>3</v>
      </c>
      <c r="AD24" s="301">
        <v>53657</v>
      </c>
      <c r="AE24" s="301">
        <v>0</v>
      </c>
      <c r="AF24" s="301">
        <v>0</v>
      </c>
      <c r="AG24" s="301">
        <v>0</v>
      </c>
      <c r="AH24" s="301">
        <v>0</v>
      </c>
      <c r="AI24" s="301">
        <v>49824</v>
      </c>
      <c r="AJ24" s="301">
        <v>0</v>
      </c>
      <c r="AK24" s="301">
        <v>2517</v>
      </c>
      <c r="AL24" s="301">
        <v>47307</v>
      </c>
      <c r="AM24" s="301">
        <v>2666</v>
      </c>
      <c r="AN24" s="301">
        <v>0</v>
      </c>
      <c r="AO24" s="301">
        <v>20</v>
      </c>
      <c r="AP24" s="301">
        <v>2646</v>
      </c>
      <c r="AQ24" s="301">
        <v>619</v>
      </c>
      <c r="AR24" s="301">
        <v>0</v>
      </c>
      <c r="AS24" s="301">
        <v>43</v>
      </c>
      <c r="AT24" s="301">
        <v>576</v>
      </c>
      <c r="AU24" s="301">
        <v>3</v>
      </c>
      <c r="AV24" s="301">
        <v>0</v>
      </c>
      <c r="AW24" s="301">
        <v>0</v>
      </c>
      <c r="AX24" s="301">
        <v>3</v>
      </c>
      <c r="AY24" s="301">
        <v>545</v>
      </c>
      <c r="AZ24" s="301">
        <v>0</v>
      </c>
      <c r="BA24" s="301">
        <v>0</v>
      </c>
      <c r="BB24" s="301">
        <v>545</v>
      </c>
      <c r="BC24" s="301">
        <v>41876</v>
      </c>
      <c r="BD24" s="301">
        <v>21005</v>
      </c>
      <c r="BE24" s="301">
        <v>0</v>
      </c>
      <c r="BF24" s="301">
        <v>7886</v>
      </c>
      <c r="BG24" s="301">
        <v>5151</v>
      </c>
      <c r="BH24" s="301">
        <v>845</v>
      </c>
      <c r="BI24" s="301">
        <v>2</v>
      </c>
      <c r="BJ24" s="301">
        <v>7121</v>
      </c>
      <c r="BK24" s="301">
        <v>20871</v>
      </c>
      <c r="BL24" s="301">
        <v>0</v>
      </c>
      <c r="BM24" s="301">
        <v>17596</v>
      </c>
      <c r="BN24" s="301">
        <v>1523</v>
      </c>
      <c r="BO24" s="301">
        <v>202</v>
      </c>
      <c r="BP24" s="301">
        <v>250</v>
      </c>
      <c r="BQ24" s="301">
        <v>1300</v>
      </c>
      <c r="BR24" s="301">
        <v>186194</v>
      </c>
      <c r="BS24" s="301">
        <v>0</v>
      </c>
      <c r="BT24" s="301">
        <v>142678</v>
      </c>
      <c r="BU24" s="301">
        <v>17251</v>
      </c>
      <c r="BV24" s="301">
        <v>17218</v>
      </c>
      <c r="BW24" s="301">
        <v>114</v>
      </c>
      <c r="BX24" s="301">
        <v>8933</v>
      </c>
      <c r="BY24" s="301">
        <v>165189</v>
      </c>
      <c r="BZ24" s="301">
        <v>0</v>
      </c>
      <c r="CA24" s="301">
        <v>134792</v>
      </c>
      <c r="CB24" s="301">
        <v>12100</v>
      </c>
      <c r="CC24" s="301">
        <v>16373</v>
      </c>
      <c r="CD24" s="301">
        <v>112</v>
      </c>
      <c r="CE24" s="301">
        <v>1812</v>
      </c>
      <c r="CF24" s="301">
        <v>21005</v>
      </c>
      <c r="CG24" s="301">
        <v>0</v>
      </c>
      <c r="CH24" s="301">
        <v>7886</v>
      </c>
      <c r="CI24" s="301">
        <v>5151</v>
      </c>
      <c r="CJ24" s="301">
        <v>845</v>
      </c>
      <c r="CK24" s="301">
        <v>2</v>
      </c>
      <c r="CL24" s="301">
        <v>7121</v>
      </c>
      <c r="CM24" s="301">
        <v>74528</v>
      </c>
      <c r="CN24" s="301">
        <v>0</v>
      </c>
      <c r="CO24" s="301">
        <v>67420</v>
      </c>
      <c r="CP24" s="301">
        <v>4189</v>
      </c>
      <c r="CQ24" s="301">
        <v>821</v>
      </c>
      <c r="CR24" s="301">
        <v>253</v>
      </c>
      <c r="CS24" s="301">
        <v>1845</v>
      </c>
      <c r="CT24" s="301">
        <v>53657</v>
      </c>
      <c r="CU24" s="301">
        <v>0</v>
      </c>
      <c r="CV24" s="301">
        <v>49824</v>
      </c>
      <c r="CW24" s="301">
        <v>2666</v>
      </c>
      <c r="CX24" s="301">
        <v>619</v>
      </c>
      <c r="CY24" s="301">
        <v>3</v>
      </c>
      <c r="CZ24" s="301">
        <v>545</v>
      </c>
      <c r="DA24" s="301">
        <v>20871</v>
      </c>
      <c r="DB24" s="301">
        <v>0</v>
      </c>
      <c r="DC24" s="301">
        <v>17596</v>
      </c>
      <c r="DD24" s="301">
        <v>1523</v>
      </c>
      <c r="DE24" s="301">
        <v>202</v>
      </c>
      <c r="DF24" s="301">
        <v>250</v>
      </c>
      <c r="DG24" s="301">
        <v>1300</v>
      </c>
      <c r="DH24" s="301">
        <v>0</v>
      </c>
      <c r="DI24" s="301">
        <v>0</v>
      </c>
      <c r="DJ24" s="301">
        <v>0</v>
      </c>
      <c r="DK24" s="301">
        <v>0</v>
      </c>
      <c r="DL24" s="301">
        <v>0</v>
      </c>
      <c r="DM24" s="301">
        <v>0</v>
      </c>
    </row>
    <row r="25" spans="1:117" s="303" customFormat="1" ht="13.5" customHeight="1">
      <c r="A25" s="299" t="s">
        <v>675</v>
      </c>
      <c r="B25" s="300" t="s">
        <v>676</v>
      </c>
      <c r="C25" s="299" t="s">
        <v>639</v>
      </c>
      <c r="D25" s="301">
        <v>291418</v>
      </c>
      <c r="E25" s="301">
        <v>192264</v>
      </c>
      <c r="F25" s="301">
        <v>0</v>
      </c>
      <c r="G25" s="301">
        <v>0</v>
      </c>
      <c r="H25" s="301">
        <v>0</v>
      </c>
      <c r="I25" s="301">
        <v>0</v>
      </c>
      <c r="J25" s="301">
        <v>154820</v>
      </c>
      <c r="K25" s="301">
        <v>685</v>
      </c>
      <c r="L25" s="301">
        <v>154135</v>
      </c>
      <c r="M25" s="301">
        <v>0</v>
      </c>
      <c r="N25" s="301">
        <v>10455</v>
      </c>
      <c r="O25" s="301">
        <v>98</v>
      </c>
      <c r="P25" s="301">
        <v>10357</v>
      </c>
      <c r="Q25" s="301">
        <v>0</v>
      </c>
      <c r="R25" s="301">
        <v>23560</v>
      </c>
      <c r="S25" s="301">
        <v>836</v>
      </c>
      <c r="T25" s="301">
        <v>22574</v>
      </c>
      <c r="U25" s="301">
        <v>150</v>
      </c>
      <c r="V25" s="301">
        <v>115</v>
      </c>
      <c r="W25" s="301">
        <v>28</v>
      </c>
      <c r="X25" s="301">
        <v>87</v>
      </c>
      <c r="Y25" s="301">
        <v>0</v>
      </c>
      <c r="Z25" s="301">
        <v>3314</v>
      </c>
      <c r="AA25" s="301">
        <v>43</v>
      </c>
      <c r="AB25" s="301">
        <v>3271</v>
      </c>
      <c r="AC25" s="301">
        <v>0</v>
      </c>
      <c r="AD25" s="301">
        <v>68473</v>
      </c>
      <c r="AE25" s="301">
        <v>0</v>
      </c>
      <c r="AF25" s="301">
        <v>0</v>
      </c>
      <c r="AG25" s="301">
        <v>0</v>
      </c>
      <c r="AH25" s="301">
        <v>0</v>
      </c>
      <c r="AI25" s="301">
        <v>66032</v>
      </c>
      <c r="AJ25" s="301">
        <v>0</v>
      </c>
      <c r="AK25" s="301">
        <v>5</v>
      </c>
      <c r="AL25" s="301">
        <v>66027</v>
      </c>
      <c r="AM25" s="301">
        <v>886</v>
      </c>
      <c r="AN25" s="301">
        <v>0</v>
      </c>
      <c r="AO25" s="301">
        <v>0</v>
      </c>
      <c r="AP25" s="301">
        <v>886</v>
      </c>
      <c r="AQ25" s="301">
        <v>1202</v>
      </c>
      <c r="AR25" s="301">
        <v>45</v>
      </c>
      <c r="AS25" s="301">
        <v>5</v>
      </c>
      <c r="AT25" s="301">
        <v>1152</v>
      </c>
      <c r="AU25" s="301">
        <v>0</v>
      </c>
      <c r="AV25" s="301">
        <v>0</v>
      </c>
      <c r="AW25" s="301">
        <v>0</v>
      </c>
      <c r="AX25" s="301">
        <v>0</v>
      </c>
      <c r="AY25" s="301">
        <v>353</v>
      </c>
      <c r="AZ25" s="301">
        <v>0</v>
      </c>
      <c r="BA25" s="301">
        <v>0</v>
      </c>
      <c r="BB25" s="301">
        <v>353</v>
      </c>
      <c r="BC25" s="301">
        <v>30681</v>
      </c>
      <c r="BD25" s="301">
        <v>12896</v>
      </c>
      <c r="BE25" s="301">
        <v>0</v>
      </c>
      <c r="BF25" s="301">
        <v>6678</v>
      </c>
      <c r="BG25" s="301">
        <v>2122</v>
      </c>
      <c r="BH25" s="301">
        <v>1517</v>
      </c>
      <c r="BI25" s="301">
        <v>0</v>
      </c>
      <c r="BJ25" s="301">
        <v>2579</v>
      </c>
      <c r="BK25" s="301">
        <v>17785</v>
      </c>
      <c r="BL25" s="301">
        <v>0</v>
      </c>
      <c r="BM25" s="301">
        <v>16142</v>
      </c>
      <c r="BN25" s="301">
        <v>493</v>
      </c>
      <c r="BO25" s="301">
        <v>614</v>
      </c>
      <c r="BP25" s="301">
        <v>0</v>
      </c>
      <c r="BQ25" s="301">
        <v>536</v>
      </c>
      <c r="BR25" s="301">
        <v>205160</v>
      </c>
      <c r="BS25" s="301">
        <v>0</v>
      </c>
      <c r="BT25" s="301">
        <v>161498</v>
      </c>
      <c r="BU25" s="301">
        <v>12577</v>
      </c>
      <c r="BV25" s="301">
        <v>25077</v>
      </c>
      <c r="BW25" s="301">
        <v>115</v>
      </c>
      <c r="BX25" s="301">
        <v>5893</v>
      </c>
      <c r="BY25" s="301">
        <v>192264</v>
      </c>
      <c r="BZ25" s="301">
        <v>0</v>
      </c>
      <c r="CA25" s="301">
        <v>154820</v>
      </c>
      <c r="CB25" s="301">
        <v>10455</v>
      </c>
      <c r="CC25" s="301">
        <v>23560</v>
      </c>
      <c r="CD25" s="301">
        <v>115</v>
      </c>
      <c r="CE25" s="301">
        <v>3314</v>
      </c>
      <c r="CF25" s="301">
        <v>12896</v>
      </c>
      <c r="CG25" s="301">
        <v>0</v>
      </c>
      <c r="CH25" s="301">
        <v>6678</v>
      </c>
      <c r="CI25" s="301">
        <v>2122</v>
      </c>
      <c r="CJ25" s="301">
        <v>1517</v>
      </c>
      <c r="CK25" s="301">
        <v>0</v>
      </c>
      <c r="CL25" s="301">
        <v>2579</v>
      </c>
      <c r="CM25" s="301">
        <v>86258</v>
      </c>
      <c r="CN25" s="301">
        <v>0</v>
      </c>
      <c r="CO25" s="301">
        <v>82174</v>
      </c>
      <c r="CP25" s="301">
        <v>1379</v>
      </c>
      <c r="CQ25" s="301">
        <v>1816</v>
      </c>
      <c r="CR25" s="301">
        <v>0</v>
      </c>
      <c r="CS25" s="301">
        <v>889</v>
      </c>
      <c r="CT25" s="301">
        <v>68473</v>
      </c>
      <c r="CU25" s="301">
        <v>0</v>
      </c>
      <c r="CV25" s="301">
        <v>66032</v>
      </c>
      <c r="CW25" s="301">
        <v>886</v>
      </c>
      <c r="CX25" s="301">
        <v>1202</v>
      </c>
      <c r="CY25" s="301">
        <v>0</v>
      </c>
      <c r="CZ25" s="301">
        <v>353</v>
      </c>
      <c r="DA25" s="301">
        <v>17785</v>
      </c>
      <c r="DB25" s="301">
        <v>0</v>
      </c>
      <c r="DC25" s="301">
        <v>16142</v>
      </c>
      <c r="DD25" s="301">
        <v>493</v>
      </c>
      <c r="DE25" s="301">
        <v>614</v>
      </c>
      <c r="DF25" s="301">
        <v>0</v>
      </c>
      <c r="DG25" s="301">
        <v>536</v>
      </c>
      <c r="DH25" s="301">
        <v>0</v>
      </c>
      <c r="DI25" s="301">
        <v>25</v>
      </c>
      <c r="DJ25" s="301">
        <v>2</v>
      </c>
      <c r="DK25" s="301">
        <v>14</v>
      </c>
      <c r="DL25" s="301">
        <v>0</v>
      </c>
      <c r="DM25" s="301">
        <v>9</v>
      </c>
    </row>
    <row r="26" spans="1:117" s="303" customFormat="1" ht="13.5" customHeight="1">
      <c r="A26" s="299" t="s">
        <v>677</v>
      </c>
      <c r="B26" s="300" t="s">
        <v>678</v>
      </c>
      <c r="C26" s="299" t="s">
        <v>639</v>
      </c>
      <c r="D26" s="301">
        <v>606664</v>
      </c>
      <c r="E26" s="301">
        <v>386279</v>
      </c>
      <c r="F26" s="301">
        <v>0</v>
      </c>
      <c r="G26" s="301">
        <v>0</v>
      </c>
      <c r="H26" s="301">
        <v>0</v>
      </c>
      <c r="I26" s="301">
        <v>0</v>
      </c>
      <c r="J26" s="301">
        <v>285236</v>
      </c>
      <c r="K26" s="301">
        <v>5689</v>
      </c>
      <c r="L26" s="301">
        <v>278872</v>
      </c>
      <c r="M26" s="301">
        <v>675</v>
      </c>
      <c r="N26" s="301">
        <v>16852</v>
      </c>
      <c r="O26" s="301">
        <v>903</v>
      </c>
      <c r="P26" s="301">
        <v>15927</v>
      </c>
      <c r="Q26" s="301">
        <v>22</v>
      </c>
      <c r="R26" s="301">
        <v>82452</v>
      </c>
      <c r="S26" s="301">
        <v>2424</v>
      </c>
      <c r="T26" s="301">
        <v>78957</v>
      </c>
      <c r="U26" s="301">
        <v>1071</v>
      </c>
      <c r="V26" s="301">
        <v>539</v>
      </c>
      <c r="W26" s="301">
        <v>38</v>
      </c>
      <c r="X26" s="301">
        <v>499</v>
      </c>
      <c r="Y26" s="301">
        <v>2</v>
      </c>
      <c r="Z26" s="301">
        <v>1200</v>
      </c>
      <c r="AA26" s="301">
        <v>310</v>
      </c>
      <c r="AB26" s="301">
        <v>606</v>
      </c>
      <c r="AC26" s="301">
        <v>284</v>
      </c>
      <c r="AD26" s="301">
        <v>169091</v>
      </c>
      <c r="AE26" s="301">
        <v>0</v>
      </c>
      <c r="AF26" s="301">
        <v>0</v>
      </c>
      <c r="AG26" s="301">
        <v>0</v>
      </c>
      <c r="AH26" s="301">
        <v>0</v>
      </c>
      <c r="AI26" s="301">
        <v>164768</v>
      </c>
      <c r="AJ26" s="301">
        <v>1669</v>
      </c>
      <c r="AK26" s="301">
        <v>807</v>
      </c>
      <c r="AL26" s="301">
        <v>162292</v>
      </c>
      <c r="AM26" s="301">
        <v>1027</v>
      </c>
      <c r="AN26" s="301">
        <v>0</v>
      </c>
      <c r="AO26" s="301">
        <v>7</v>
      </c>
      <c r="AP26" s="301">
        <v>1020</v>
      </c>
      <c r="AQ26" s="301">
        <v>3266</v>
      </c>
      <c r="AR26" s="301">
        <v>36</v>
      </c>
      <c r="AS26" s="301">
        <v>292</v>
      </c>
      <c r="AT26" s="301">
        <v>2938</v>
      </c>
      <c r="AU26" s="301">
        <v>6</v>
      </c>
      <c r="AV26" s="301">
        <v>0</v>
      </c>
      <c r="AW26" s="301">
        <v>0</v>
      </c>
      <c r="AX26" s="301">
        <v>6</v>
      </c>
      <c r="AY26" s="301">
        <v>24</v>
      </c>
      <c r="AZ26" s="301">
        <v>0</v>
      </c>
      <c r="BA26" s="301">
        <v>2</v>
      </c>
      <c r="BB26" s="301">
        <v>22</v>
      </c>
      <c r="BC26" s="301">
        <v>51294</v>
      </c>
      <c r="BD26" s="301">
        <v>19653</v>
      </c>
      <c r="BE26" s="301">
        <v>9</v>
      </c>
      <c r="BF26" s="301">
        <v>10451</v>
      </c>
      <c r="BG26" s="301">
        <v>1560</v>
      </c>
      <c r="BH26" s="301">
        <v>4852</v>
      </c>
      <c r="BI26" s="301">
        <v>36</v>
      </c>
      <c r="BJ26" s="301">
        <v>2745</v>
      </c>
      <c r="BK26" s="301">
        <v>31641</v>
      </c>
      <c r="BL26" s="301">
        <v>0</v>
      </c>
      <c r="BM26" s="301">
        <v>26354</v>
      </c>
      <c r="BN26" s="301">
        <v>1584</v>
      </c>
      <c r="BO26" s="301">
        <v>1560</v>
      </c>
      <c r="BP26" s="301">
        <v>1908</v>
      </c>
      <c r="BQ26" s="301">
        <v>235</v>
      </c>
      <c r="BR26" s="301">
        <v>405932</v>
      </c>
      <c r="BS26" s="301">
        <v>9</v>
      </c>
      <c r="BT26" s="301">
        <v>295687</v>
      </c>
      <c r="BU26" s="301">
        <v>18412</v>
      </c>
      <c r="BV26" s="301">
        <v>87304</v>
      </c>
      <c r="BW26" s="301">
        <v>575</v>
      </c>
      <c r="BX26" s="301">
        <v>3945</v>
      </c>
      <c r="BY26" s="301">
        <v>386279</v>
      </c>
      <c r="BZ26" s="301">
        <v>0</v>
      </c>
      <c r="CA26" s="301">
        <v>285236</v>
      </c>
      <c r="CB26" s="301">
        <v>16852</v>
      </c>
      <c r="CC26" s="301">
        <v>82452</v>
      </c>
      <c r="CD26" s="301">
        <v>539</v>
      </c>
      <c r="CE26" s="301">
        <v>1200</v>
      </c>
      <c r="CF26" s="301">
        <v>19653</v>
      </c>
      <c r="CG26" s="301">
        <v>9</v>
      </c>
      <c r="CH26" s="301">
        <v>10451</v>
      </c>
      <c r="CI26" s="301">
        <v>1560</v>
      </c>
      <c r="CJ26" s="301">
        <v>4852</v>
      </c>
      <c r="CK26" s="301">
        <v>36</v>
      </c>
      <c r="CL26" s="301">
        <v>2745</v>
      </c>
      <c r="CM26" s="301">
        <v>200732</v>
      </c>
      <c r="CN26" s="301">
        <v>0</v>
      </c>
      <c r="CO26" s="301">
        <v>191122</v>
      </c>
      <c r="CP26" s="301">
        <v>2611</v>
      </c>
      <c r="CQ26" s="301">
        <v>4826</v>
      </c>
      <c r="CR26" s="301">
        <v>1914</v>
      </c>
      <c r="CS26" s="301">
        <v>259</v>
      </c>
      <c r="CT26" s="301">
        <v>169091</v>
      </c>
      <c r="CU26" s="301">
        <v>0</v>
      </c>
      <c r="CV26" s="301">
        <v>164768</v>
      </c>
      <c r="CW26" s="301">
        <v>1027</v>
      </c>
      <c r="CX26" s="301">
        <v>3266</v>
      </c>
      <c r="CY26" s="301">
        <v>6</v>
      </c>
      <c r="CZ26" s="301">
        <v>24</v>
      </c>
      <c r="DA26" s="301">
        <v>31641</v>
      </c>
      <c r="DB26" s="301">
        <v>0</v>
      </c>
      <c r="DC26" s="301">
        <v>26354</v>
      </c>
      <c r="DD26" s="301">
        <v>1584</v>
      </c>
      <c r="DE26" s="301">
        <v>1560</v>
      </c>
      <c r="DF26" s="301">
        <v>1908</v>
      </c>
      <c r="DG26" s="301">
        <v>235</v>
      </c>
      <c r="DH26" s="301">
        <v>2353</v>
      </c>
      <c r="DI26" s="301">
        <v>90</v>
      </c>
      <c r="DJ26" s="301">
        <v>18</v>
      </c>
      <c r="DK26" s="301">
        <v>27</v>
      </c>
      <c r="DL26" s="301">
        <v>30</v>
      </c>
      <c r="DM26" s="301">
        <v>15</v>
      </c>
    </row>
    <row r="27" spans="1:117" s="303" customFormat="1" ht="13.5" customHeight="1">
      <c r="A27" s="299" t="s">
        <v>679</v>
      </c>
      <c r="B27" s="300" t="s">
        <v>680</v>
      </c>
      <c r="C27" s="299" t="s">
        <v>639</v>
      </c>
      <c r="D27" s="301">
        <v>621932</v>
      </c>
      <c r="E27" s="301">
        <v>385392</v>
      </c>
      <c r="F27" s="301">
        <v>172</v>
      </c>
      <c r="G27" s="301">
        <v>157</v>
      </c>
      <c r="H27" s="301">
        <v>12</v>
      </c>
      <c r="I27" s="301">
        <v>3</v>
      </c>
      <c r="J27" s="301">
        <v>331842</v>
      </c>
      <c r="K27" s="301">
        <v>105855</v>
      </c>
      <c r="L27" s="301">
        <v>225964</v>
      </c>
      <c r="M27" s="301">
        <v>23</v>
      </c>
      <c r="N27" s="301">
        <v>12652</v>
      </c>
      <c r="O27" s="301">
        <v>3745</v>
      </c>
      <c r="P27" s="301">
        <v>8887</v>
      </c>
      <c r="Q27" s="301">
        <v>20</v>
      </c>
      <c r="R27" s="301">
        <v>33320</v>
      </c>
      <c r="S27" s="301">
        <v>6376</v>
      </c>
      <c r="T27" s="301">
        <v>26944</v>
      </c>
      <c r="U27" s="301">
        <v>0</v>
      </c>
      <c r="V27" s="301">
        <v>484</v>
      </c>
      <c r="W27" s="301">
        <v>163</v>
      </c>
      <c r="X27" s="301">
        <v>316</v>
      </c>
      <c r="Y27" s="301">
        <v>5</v>
      </c>
      <c r="Z27" s="301">
        <v>6922</v>
      </c>
      <c r="AA27" s="301">
        <v>687</v>
      </c>
      <c r="AB27" s="301">
        <v>6038</v>
      </c>
      <c r="AC27" s="301">
        <v>197</v>
      </c>
      <c r="AD27" s="301">
        <v>162848</v>
      </c>
      <c r="AE27" s="301">
        <v>0</v>
      </c>
      <c r="AF27" s="301">
        <v>0</v>
      </c>
      <c r="AG27" s="301">
        <v>0</v>
      </c>
      <c r="AH27" s="301">
        <v>0</v>
      </c>
      <c r="AI27" s="301">
        <v>153382</v>
      </c>
      <c r="AJ27" s="301">
        <v>0</v>
      </c>
      <c r="AK27" s="301">
        <v>1360</v>
      </c>
      <c r="AL27" s="301">
        <v>152022</v>
      </c>
      <c r="AM27" s="301">
        <v>2737</v>
      </c>
      <c r="AN27" s="301">
        <v>0</v>
      </c>
      <c r="AO27" s="301">
        <v>0</v>
      </c>
      <c r="AP27" s="301">
        <v>2737</v>
      </c>
      <c r="AQ27" s="301">
        <v>4760</v>
      </c>
      <c r="AR27" s="301">
        <v>0</v>
      </c>
      <c r="AS27" s="301">
        <v>154</v>
      </c>
      <c r="AT27" s="301">
        <v>4606</v>
      </c>
      <c r="AU27" s="301">
        <v>10</v>
      </c>
      <c r="AV27" s="301">
        <v>0</v>
      </c>
      <c r="AW27" s="301">
        <v>0</v>
      </c>
      <c r="AX27" s="301">
        <v>10</v>
      </c>
      <c r="AY27" s="301">
        <v>1959</v>
      </c>
      <c r="AZ27" s="301">
        <v>0</v>
      </c>
      <c r="BA27" s="301">
        <v>0</v>
      </c>
      <c r="BB27" s="301">
        <v>1959</v>
      </c>
      <c r="BC27" s="301">
        <v>73692</v>
      </c>
      <c r="BD27" s="301">
        <v>39366</v>
      </c>
      <c r="BE27" s="301">
        <v>85</v>
      </c>
      <c r="BF27" s="301">
        <v>13074</v>
      </c>
      <c r="BG27" s="301">
        <v>8143</v>
      </c>
      <c r="BH27" s="301">
        <v>4887</v>
      </c>
      <c r="BI27" s="301">
        <v>2006</v>
      </c>
      <c r="BJ27" s="301">
        <v>11171</v>
      </c>
      <c r="BK27" s="301">
        <v>34326</v>
      </c>
      <c r="BL27" s="301">
        <v>0</v>
      </c>
      <c r="BM27" s="301">
        <v>23949</v>
      </c>
      <c r="BN27" s="301">
        <v>5250</v>
      </c>
      <c r="BO27" s="301">
        <v>3614</v>
      </c>
      <c r="BP27" s="301">
        <v>54</v>
      </c>
      <c r="BQ27" s="301">
        <v>1459</v>
      </c>
      <c r="BR27" s="301">
        <v>424758</v>
      </c>
      <c r="BS27" s="301">
        <v>257</v>
      </c>
      <c r="BT27" s="301">
        <v>344916</v>
      </c>
      <c r="BU27" s="301">
        <v>20795</v>
      </c>
      <c r="BV27" s="301">
        <v>38207</v>
      </c>
      <c r="BW27" s="301">
        <v>2490</v>
      </c>
      <c r="BX27" s="301">
        <v>18093</v>
      </c>
      <c r="BY27" s="301">
        <v>385392</v>
      </c>
      <c r="BZ27" s="301">
        <v>172</v>
      </c>
      <c r="CA27" s="301">
        <v>331842</v>
      </c>
      <c r="CB27" s="301">
        <v>12652</v>
      </c>
      <c r="CC27" s="301">
        <v>33320</v>
      </c>
      <c r="CD27" s="301">
        <v>484</v>
      </c>
      <c r="CE27" s="301">
        <v>6922</v>
      </c>
      <c r="CF27" s="301">
        <v>39366</v>
      </c>
      <c r="CG27" s="301">
        <v>85</v>
      </c>
      <c r="CH27" s="301">
        <v>13074</v>
      </c>
      <c r="CI27" s="301">
        <v>8143</v>
      </c>
      <c r="CJ27" s="301">
        <v>4887</v>
      </c>
      <c r="CK27" s="301">
        <v>2006</v>
      </c>
      <c r="CL27" s="301">
        <v>11171</v>
      </c>
      <c r="CM27" s="301">
        <v>197174</v>
      </c>
      <c r="CN27" s="301">
        <v>0</v>
      </c>
      <c r="CO27" s="301">
        <v>177331</v>
      </c>
      <c r="CP27" s="301">
        <v>7987</v>
      </c>
      <c r="CQ27" s="301">
        <v>8374</v>
      </c>
      <c r="CR27" s="301">
        <v>64</v>
      </c>
      <c r="CS27" s="301">
        <v>3418</v>
      </c>
      <c r="CT27" s="301">
        <v>162848</v>
      </c>
      <c r="CU27" s="301">
        <v>0</v>
      </c>
      <c r="CV27" s="301">
        <v>153382</v>
      </c>
      <c r="CW27" s="301">
        <v>2737</v>
      </c>
      <c r="CX27" s="301">
        <v>4760</v>
      </c>
      <c r="CY27" s="301">
        <v>10</v>
      </c>
      <c r="CZ27" s="301">
        <v>1959</v>
      </c>
      <c r="DA27" s="301">
        <v>34326</v>
      </c>
      <c r="DB27" s="301">
        <v>0</v>
      </c>
      <c r="DC27" s="301">
        <v>23949</v>
      </c>
      <c r="DD27" s="301">
        <v>5250</v>
      </c>
      <c r="DE27" s="301">
        <v>3614</v>
      </c>
      <c r="DF27" s="301">
        <v>54</v>
      </c>
      <c r="DG27" s="301">
        <v>1459</v>
      </c>
      <c r="DH27" s="301">
        <v>58</v>
      </c>
      <c r="DI27" s="301">
        <v>71</v>
      </c>
      <c r="DJ27" s="301">
        <v>11</v>
      </c>
      <c r="DK27" s="301">
        <v>1</v>
      </c>
      <c r="DL27" s="301">
        <v>43</v>
      </c>
      <c r="DM27" s="301">
        <v>16</v>
      </c>
    </row>
    <row r="28" spans="1:117" s="303" customFormat="1" ht="13.5" customHeight="1">
      <c r="A28" s="299" t="s">
        <v>681</v>
      </c>
      <c r="B28" s="300" t="s">
        <v>682</v>
      </c>
      <c r="C28" s="299" t="s">
        <v>639</v>
      </c>
      <c r="D28" s="301">
        <v>1158131</v>
      </c>
      <c r="E28" s="301">
        <v>746109</v>
      </c>
      <c r="F28" s="301">
        <v>0</v>
      </c>
      <c r="G28" s="301">
        <v>0</v>
      </c>
      <c r="H28" s="301">
        <v>0</v>
      </c>
      <c r="I28" s="301">
        <v>0</v>
      </c>
      <c r="J28" s="301">
        <v>635875</v>
      </c>
      <c r="K28" s="301">
        <v>61832</v>
      </c>
      <c r="L28" s="301">
        <v>570433</v>
      </c>
      <c r="M28" s="301">
        <v>3610</v>
      </c>
      <c r="N28" s="301">
        <v>17421</v>
      </c>
      <c r="O28" s="301">
        <v>4416</v>
      </c>
      <c r="P28" s="301">
        <v>12957</v>
      </c>
      <c r="Q28" s="301">
        <v>48</v>
      </c>
      <c r="R28" s="301">
        <v>85052</v>
      </c>
      <c r="S28" s="301">
        <v>16950</v>
      </c>
      <c r="T28" s="301">
        <v>68072</v>
      </c>
      <c r="U28" s="301">
        <v>30</v>
      </c>
      <c r="V28" s="301">
        <v>322</v>
      </c>
      <c r="W28" s="301">
        <v>90</v>
      </c>
      <c r="X28" s="301">
        <v>232</v>
      </c>
      <c r="Y28" s="301">
        <v>0</v>
      </c>
      <c r="Z28" s="301">
        <v>7439</v>
      </c>
      <c r="AA28" s="301">
        <v>6292</v>
      </c>
      <c r="AB28" s="301">
        <v>971</v>
      </c>
      <c r="AC28" s="301">
        <v>176</v>
      </c>
      <c r="AD28" s="301">
        <v>287778</v>
      </c>
      <c r="AE28" s="301">
        <v>0</v>
      </c>
      <c r="AF28" s="301">
        <v>0</v>
      </c>
      <c r="AG28" s="301">
        <v>0</v>
      </c>
      <c r="AH28" s="301">
        <v>0</v>
      </c>
      <c r="AI28" s="301">
        <v>275419</v>
      </c>
      <c r="AJ28" s="301">
        <v>187</v>
      </c>
      <c r="AK28" s="301">
        <v>0</v>
      </c>
      <c r="AL28" s="301">
        <v>275232</v>
      </c>
      <c r="AM28" s="301">
        <v>571</v>
      </c>
      <c r="AN28" s="301">
        <v>0</v>
      </c>
      <c r="AO28" s="301">
        <v>0</v>
      </c>
      <c r="AP28" s="301">
        <v>571</v>
      </c>
      <c r="AQ28" s="301">
        <v>9598</v>
      </c>
      <c r="AR28" s="301">
        <v>0</v>
      </c>
      <c r="AS28" s="301">
        <v>0</v>
      </c>
      <c r="AT28" s="301">
        <v>9598</v>
      </c>
      <c r="AU28" s="301">
        <v>273</v>
      </c>
      <c r="AV28" s="301">
        <v>0</v>
      </c>
      <c r="AW28" s="301">
        <v>0</v>
      </c>
      <c r="AX28" s="301">
        <v>273</v>
      </c>
      <c r="AY28" s="301">
        <v>1917</v>
      </c>
      <c r="AZ28" s="301">
        <v>0</v>
      </c>
      <c r="BA28" s="301">
        <v>0</v>
      </c>
      <c r="BB28" s="301">
        <v>1917</v>
      </c>
      <c r="BC28" s="301">
        <v>124244</v>
      </c>
      <c r="BD28" s="301">
        <v>59349</v>
      </c>
      <c r="BE28" s="301">
        <v>0</v>
      </c>
      <c r="BF28" s="301">
        <v>33726</v>
      </c>
      <c r="BG28" s="301">
        <v>6208</v>
      </c>
      <c r="BH28" s="301">
        <v>7821</v>
      </c>
      <c r="BI28" s="301">
        <v>332</v>
      </c>
      <c r="BJ28" s="301">
        <v>11262</v>
      </c>
      <c r="BK28" s="301">
        <v>64895</v>
      </c>
      <c r="BL28" s="301">
        <v>0</v>
      </c>
      <c r="BM28" s="301">
        <v>54096</v>
      </c>
      <c r="BN28" s="301">
        <v>1996</v>
      </c>
      <c r="BO28" s="301">
        <v>5783</v>
      </c>
      <c r="BP28" s="301">
        <v>1406</v>
      </c>
      <c r="BQ28" s="301">
        <v>1614</v>
      </c>
      <c r="BR28" s="301">
        <v>805458</v>
      </c>
      <c r="BS28" s="301">
        <v>0</v>
      </c>
      <c r="BT28" s="301">
        <v>669601</v>
      </c>
      <c r="BU28" s="301">
        <v>23629</v>
      </c>
      <c r="BV28" s="301">
        <v>92873</v>
      </c>
      <c r="BW28" s="301">
        <v>654</v>
      </c>
      <c r="BX28" s="301">
        <v>18701</v>
      </c>
      <c r="BY28" s="301">
        <v>746109</v>
      </c>
      <c r="BZ28" s="301">
        <v>0</v>
      </c>
      <c r="CA28" s="301">
        <v>635875</v>
      </c>
      <c r="CB28" s="301">
        <v>17421</v>
      </c>
      <c r="CC28" s="301">
        <v>85052</v>
      </c>
      <c r="CD28" s="301">
        <v>322</v>
      </c>
      <c r="CE28" s="301">
        <v>7439</v>
      </c>
      <c r="CF28" s="301">
        <v>59349</v>
      </c>
      <c r="CG28" s="301">
        <v>0</v>
      </c>
      <c r="CH28" s="301">
        <v>33726</v>
      </c>
      <c r="CI28" s="301">
        <v>6208</v>
      </c>
      <c r="CJ28" s="301">
        <v>7821</v>
      </c>
      <c r="CK28" s="301">
        <v>332</v>
      </c>
      <c r="CL28" s="301">
        <v>11262</v>
      </c>
      <c r="CM28" s="301">
        <v>352673</v>
      </c>
      <c r="CN28" s="301">
        <v>0</v>
      </c>
      <c r="CO28" s="301">
        <v>329515</v>
      </c>
      <c r="CP28" s="301">
        <v>2567</v>
      </c>
      <c r="CQ28" s="301">
        <v>15381</v>
      </c>
      <c r="CR28" s="301">
        <v>1679</v>
      </c>
      <c r="CS28" s="301">
        <v>3531</v>
      </c>
      <c r="CT28" s="301">
        <v>287778</v>
      </c>
      <c r="CU28" s="301">
        <v>0</v>
      </c>
      <c r="CV28" s="301">
        <v>275419</v>
      </c>
      <c r="CW28" s="301">
        <v>571</v>
      </c>
      <c r="CX28" s="301">
        <v>9598</v>
      </c>
      <c r="CY28" s="301">
        <v>273</v>
      </c>
      <c r="CZ28" s="301">
        <v>1917</v>
      </c>
      <c r="DA28" s="301">
        <v>64895</v>
      </c>
      <c r="DB28" s="301">
        <v>0</v>
      </c>
      <c r="DC28" s="301">
        <v>54096</v>
      </c>
      <c r="DD28" s="301">
        <v>1996</v>
      </c>
      <c r="DE28" s="301">
        <v>5783</v>
      </c>
      <c r="DF28" s="301">
        <v>1406</v>
      </c>
      <c r="DG28" s="301">
        <v>1614</v>
      </c>
      <c r="DH28" s="301">
        <v>0</v>
      </c>
      <c r="DI28" s="301">
        <v>69</v>
      </c>
      <c r="DJ28" s="301">
        <v>8</v>
      </c>
      <c r="DK28" s="301">
        <v>4</v>
      </c>
      <c r="DL28" s="301">
        <v>17</v>
      </c>
      <c r="DM28" s="301">
        <v>40</v>
      </c>
    </row>
    <row r="29" spans="1:117" s="303" customFormat="1" ht="13.5" customHeight="1">
      <c r="A29" s="299" t="s">
        <v>683</v>
      </c>
      <c r="B29" s="300" t="s">
        <v>684</v>
      </c>
      <c r="C29" s="299" t="s">
        <v>639</v>
      </c>
      <c r="D29" s="301">
        <v>2407005</v>
      </c>
      <c r="E29" s="301">
        <v>1579662</v>
      </c>
      <c r="F29" s="301">
        <v>24</v>
      </c>
      <c r="G29" s="301">
        <v>24</v>
      </c>
      <c r="H29" s="301">
        <v>0</v>
      </c>
      <c r="I29" s="301">
        <v>0</v>
      </c>
      <c r="J29" s="301">
        <v>1271225</v>
      </c>
      <c r="K29" s="301">
        <v>448503</v>
      </c>
      <c r="L29" s="301">
        <v>821693</v>
      </c>
      <c r="M29" s="301">
        <v>1029</v>
      </c>
      <c r="N29" s="301">
        <v>64625</v>
      </c>
      <c r="O29" s="301">
        <v>29151</v>
      </c>
      <c r="P29" s="301">
        <v>35310</v>
      </c>
      <c r="Q29" s="301">
        <v>164</v>
      </c>
      <c r="R29" s="301">
        <v>221886</v>
      </c>
      <c r="S29" s="301">
        <v>64596</v>
      </c>
      <c r="T29" s="301">
        <v>156168</v>
      </c>
      <c r="U29" s="301">
        <v>1122</v>
      </c>
      <c r="V29" s="301">
        <v>3286</v>
      </c>
      <c r="W29" s="301">
        <v>2110</v>
      </c>
      <c r="X29" s="301">
        <v>1176</v>
      </c>
      <c r="Y29" s="301">
        <v>0</v>
      </c>
      <c r="Z29" s="301">
        <v>18616</v>
      </c>
      <c r="AA29" s="301">
        <v>11133</v>
      </c>
      <c r="AB29" s="301">
        <v>7099</v>
      </c>
      <c r="AC29" s="301">
        <v>384</v>
      </c>
      <c r="AD29" s="301">
        <v>558965</v>
      </c>
      <c r="AE29" s="301">
        <v>0</v>
      </c>
      <c r="AF29" s="301">
        <v>0</v>
      </c>
      <c r="AG29" s="301">
        <v>0</v>
      </c>
      <c r="AH29" s="301">
        <v>0</v>
      </c>
      <c r="AI29" s="301">
        <v>530005</v>
      </c>
      <c r="AJ29" s="301">
        <v>244</v>
      </c>
      <c r="AK29" s="301">
        <v>4914</v>
      </c>
      <c r="AL29" s="301">
        <v>524847</v>
      </c>
      <c r="AM29" s="301">
        <v>3363</v>
      </c>
      <c r="AN29" s="301">
        <v>0</v>
      </c>
      <c r="AO29" s="301">
        <v>19</v>
      </c>
      <c r="AP29" s="301">
        <v>3344</v>
      </c>
      <c r="AQ29" s="301">
        <v>24706</v>
      </c>
      <c r="AR29" s="301">
        <v>23</v>
      </c>
      <c r="AS29" s="301">
        <v>590</v>
      </c>
      <c r="AT29" s="301">
        <v>24093</v>
      </c>
      <c r="AU29" s="301">
        <v>0</v>
      </c>
      <c r="AV29" s="301">
        <v>0</v>
      </c>
      <c r="AW29" s="301">
        <v>0</v>
      </c>
      <c r="AX29" s="301">
        <v>0</v>
      </c>
      <c r="AY29" s="301">
        <v>891</v>
      </c>
      <c r="AZ29" s="301">
        <v>0</v>
      </c>
      <c r="BA29" s="301">
        <v>0</v>
      </c>
      <c r="BB29" s="301">
        <v>891</v>
      </c>
      <c r="BC29" s="301">
        <v>268378</v>
      </c>
      <c r="BD29" s="301">
        <v>106359</v>
      </c>
      <c r="BE29" s="301">
        <v>0</v>
      </c>
      <c r="BF29" s="301">
        <v>34652</v>
      </c>
      <c r="BG29" s="301">
        <v>15903</v>
      </c>
      <c r="BH29" s="301">
        <v>24064</v>
      </c>
      <c r="BI29" s="301">
        <v>1521</v>
      </c>
      <c r="BJ29" s="301">
        <v>30219</v>
      </c>
      <c r="BK29" s="301">
        <v>162019</v>
      </c>
      <c r="BL29" s="301">
        <v>0</v>
      </c>
      <c r="BM29" s="301">
        <v>93835</v>
      </c>
      <c r="BN29" s="301">
        <v>11832</v>
      </c>
      <c r="BO29" s="301">
        <v>49747</v>
      </c>
      <c r="BP29" s="301">
        <v>1433</v>
      </c>
      <c r="BQ29" s="301">
        <v>5172</v>
      </c>
      <c r="BR29" s="301">
        <v>1686021</v>
      </c>
      <c r="BS29" s="301">
        <v>24</v>
      </c>
      <c r="BT29" s="301">
        <v>1305877</v>
      </c>
      <c r="BU29" s="301">
        <v>80528</v>
      </c>
      <c r="BV29" s="301">
        <v>245950</v>
      </c>
      <c r="BW29" s="301">
        <v>4807</v>
      </c>
      <c r="BX29" s="301">
        <v>48835</v>
      </c>
      <c r="BY29" s="301">
        <v>1579662</v>
      </c>
      <c r="BZ29" s="301">
        <v>24</v>
      </c>
      <c r="CA29" s="301">
        <v>1271225</v>
      </c>
      <c r="CB29" s="301">
        <v>64625</v>
      </c>
      <c r="CC29" s="301">
        <v>221886</v>
      </c>
      <c r="CD29" s="301">
        <v>3286</v>
      </c>
      <c r="CE29" s="301">
        <v>18616</v>
      </c>
      <c r="CF29" s="301">
        <v>106359</v>
      </c>
      <c r="CG29" s="301">
        <v>0</v>
      </c>
      <c r="CH29" s="301">
        <v>34652</v>
      </c>
      <c r="CI29" s="301">
        <v>15903</v>
      </c>
      <c r="CJ29" s="301">
        <v>24064</v>
      </c>
      <c r="CK29" s="301">
        <v>1521</v>
      </c>
      <c r="CL29" s="301">
        <v>30219</v>
      </c>
      <c r="CM29" s="301">
        <v>720984</v>
      </c>
      <c r="CN29" s="301">
        <v>0</v>
      </c>
      <c r="CO29" s="301">
        <v>623840</v>
      </c>
      <c r="CP29" s="301">
        <v>15195</v>
      </c>
      <c r="CQ29" s="301">
        <v>74453</v>
      </c>
      <c r="CR29" s="301">
        <v>1433</v>
      </c>
      <c r="CS29" s="301">
        <v>6063</v>
      </c>
      <c r="CT29" s="301">
        <v>558965</v>
      </c>
      <c r="CU29" s="301">
        <v>0</v>
      </c>
      <c r="CV29" s="301">
        <v>530005</v>
      </c>
      <c r="CW29" s="301">
        <v>3363</v>
      </c>
      <c r="CX29" s="301">
        <v>24706</v>
      </c>
      <c r="CY29" s="301">
        <v>0</v>
      </c>
      <c r="CZ29" s="301">
        <v>891</v>
      </c>
      <c r="DA29" s="301">
        <v>162019</v>
      </c>
      <c r="DB29" s="301">
        <v>0</v>
      </c>
      <c r="DC29" s="301">
        <v>93835</v>
      </c>
      <c r="DD29" s="301">
        <v>11832</v>
      </c>
      <c r="DE29" s="301">
        <v>49747</v>
      </c>
      <c r="DF29" s="301">
        <v>1433</v>
      </c>
      <c r="DG29" s="301">
        <v>5172</v>
      </c>
      <c r="DH29" s="301">
        <v>0</v>
      </c>
      <c r="DI29" s="301">
        <v>370</v>
      </c>
      <c r="DJ29" s="301">
        <v>92</v>
      </c>
      <c r="DK29" s="301">
        <v>11</v>
      </c>
      <c r="DL29" s="301">
        <v>129</v>
      </c>
      <c r="DM29" s="301">
        <v>138</v>
      </c>
    </row>
    <row r="30" spans="1:117" s="303" customFormat="1" ht="13.5" customHeight="1">
      <c r="A30" s="299" t="s">
        <v>685</v>
      </c>
      <c r="B30" s="300" t="s">
        <v>686</v>
      </c>
      <c r="C30" s="299" t="s">
        <v>639</v>
      </c>
      <c r="D30" s="301">
        <v>613984</v>
      </c>
      <c r="E30" s="301">
        <v>398944</v>
      </c>
      <c r="F30" s="301">
        <v>6</v>
      </c>
      <c r="G30" s="301">
        <v>0</v>
      </c>
      <c r="H30" s="301">
        <v>6</v>
      </c>
      <c r="I30" s="301">
        <v>0</v>
      </c>
      <c r="J30" s="301">
        <v>322915</v>
      </c>
      <c r="K30" s="301">
        <v>113287</v>
      </c>
      <c r="L30" s="301">
        <v>209159</v>
      </c>
      <c r="M30" s="301">
        <v>469</v>
      </c>
      <c r="N30" s="301">
        <v>15134</v>
      </c>
      <c r="O30" s="301">
        <v>4545</v>
      </c>
      <c r="P30" s="301">
        <v>10334</v>
      </c>
      <c r="Q30" s="301">
        <v>255</v>
      </c>
      <c r="R30" s="301">
        <v>53943</v>
      </c>
      <c r="S30" s="301">
        <v>8600</v>
      </c>
      <c r="T30" s="301">
        <v>45303</v>
      </c>
      <c r="U30" s="301">
        <v>40</v>
      </c>
      <c r="V30" s="301">
        <v>3082</v>
      </c>
      <c r="W30" s="301">
        <v>2479</v>
      </c>
      <c r="X30" s="301">
        <v>603</v>
      </c>
      <c r="Y30" s="301">
        <v>0</v>
      </c>
      <c r="Z30" s="301">
        <v>3864</v>
      </c>
      <c r="AA30" s="301">
        <v>1038</v>
      </c>
      <c r="AB30" s="301">
        <v>2823</v>
      </c>
      <c r="AC30" s="301">
        <v>3</v>
      </c>
      <c r="AD30" s="301">
        <v>153721</v>
      </c>
      <c r="AE30" s="301">
        <v>302</v>
      </c>
      <c r="AF30" s="301">
        <v>1</v>
      </c>
      <c r="AG30" s="301">
        <v>0</v>
      </c>
      <c r="AH30" s="301">
        <v>301</v>
      </c>
      <c r="AI30" s="301">
        <v>150294</v>
      </c>
      <c r="AJ30" s="301">
        <v>0</v>
      </c>
      <c r="AK30" s="301">
        <v>99</v>
      </c>
      <c r="AL30" s="301">
        <v>150195</v>
      </c>
      <c r="AM30" s="301">
        <v>1195</v>
      </c>
      <c r="AN30" s="301">
        <v>0</v>
      </c>
      <c r="AO30" s="301">
        <v>0</v>
      </c>
      <c r="AP30" s="301">
        <v>1195</v>
      </c>
      <c r="AQ30" s="301">
        <v>637</v>
      </c>
      <c r="AR30" s="301">
        <v>23</v>
      </c>
      <c r="AS30" s="301">
        <v>10</v>
      </c>
      <c r="AT30" s="301">
        <v>604</v>
      </c>
      <c r="AU30" s="301">
        <v>837</v>
      </c>
      <c r="AV30" s="301">
        <v>0</v>
      </c>
      <c r="AW30" s="301">
        <v>0</v>
      </c>
      <c r="AX30" s="301">
        <v>837</v>
      </c>
      <c r="AY30" s="301">
        <v>456</v>
      </c>
      <c r="AZ30" s="301">
        <v>0</v>
      </c>
      <c r="BA30" s="301">
        <v>0</v>
      </c>
      <c r="BB30" s="301">
        <v>456</v>
      </c>
      <c r="BC30" s="301">
        <v>61319</v>
      </c>
      <c r="BD30" s="301">
        <v>42208</v>
      </c>
      <c r="BE30" s="301">
        <v>976</v>
      </c>
      <c r="BF30" s="301">
        <v>23220</v>
      </c>
      <c r="BG30" s="301">
        <v>7093</v>
      </c>
      <c r="BH30" s="301">
        <v>3095</v>
      </c>
      <c r="BI30" s="301">
        <v>2288</v>
      </c>
      <c r="BJ30" s="301">
        <v>5536</v>
      </c>
      <c r="BK30" s="301">
        <v>19111</v>
      </c>
      <c r="BL30" s="301">
        <v>37</v>
      </c>
      <c r="BM30" s="301">
        <v>16769</v>
      </c>
      <c r="BN30" s="301">
        <v>1337</v>
      </c>
      <c r="BO30" s="301">
        <v>173</v>
      </c>
      <c r="BP30" s="301">
        <v>114</v>
      </c>
      <c r="BQ30" s="301">
        <v>681</v>
      </c>
      <c r="BR30" s="301">
        <v>441152</v>
      </c>
      <c r="BS30" s="301">
        <v>982</v>
      </c>
      <c r="BT30" s="301">
        <v>346135</v>
      </c>
      <c r="BU30" s="301">
        <v>22227</v>
      </c>
      <c r="BV30" s="301">
        <v>57038</v>
      </c>
      <c r="BW30" s="301">
        <v>5370</v>
      </c>
      <c r="BX30" s="301">
        <v>9400</v>
      </c>
      <c r="BY30" s="301">
        <v>398944</v>
      </c>
      <c r="BZ30" s="301">
        <v>6</v>
      </c>
      <c r="CA30" s="301">
        <v>322915</v>
      </c>
      <c r="CB30" s="301">
        <v>15134</v>
      </c>
      <c r="CC30" s="301">
        <v>53943</v>
      </c>
      <c r="CD30" s="301">
        <v>3082</v>
      </c>
      <c r="CE30" s="301">
        <v>3864</v>
      </c>
      <c r="CF30" s="301">
        <v>42208</v>
      </c>
      <c r="CG30" s="301">
        <v>976</v>
      </c>
      <c r="CH30" s="301">
        <v>23220</v>
      </c>
      <c r="CI30" s="301">
        <v>7093</v>
      </c>
      <c r="CJ30" s="301">
        <v>3095</v>
      </c>
      <c r="CK30" s="301">
        <v>2288</v>
      </c>
      <c r="CL30" s="301">
        <v>5536</v>
      </c>
      <c r="CM30" s="301">
        <v>172832</v>
      </c>
      <c r="CN30" s="301">
        <v>339</v>
      </c>
      <c r="CO30" s="301">
        <v>167063</v>
      </c>
      <c r="CP30" s="301">
        <v>2532</v>
      </c>
      <c r="CQ30" s="301">
        <v>810</v>
      </c>
      <c r="CR30" s="301">
        <v>951</v>
      </c>
      <c r="CS30" s="301">
        <v>1137</v>
      </c>
      <c r="CT30" s="301">
        <v>153721</v>
      </c>
      <c r="CU30" s="301">
        <v>302</v>
      </c>
      <c r="CV30" s="301">
        <v>150294</v>
      </c>
      <c r="CW30" s="301">
        <v>1195</v>
      </c>
      <c r="CX30" s="301">
        <v>637</v>
      </c>
      <c r="CY30" s="301">
        <v>837</v>
      </c>
      <c r="CZ30" s="301">
        <v>456</v>
      </c>
      <c r="DA30" s="301">
        <v>19111</v>
      </c>
      <c r="DB30" s="301">
        <v>37</v>
      </c>
      <c r="DC30" s="301">
        <v>16769</v>
      </c>
      <c r="DD30" s="301">
        <v>1337</v>
      </c>
      <c r="DE30" s="301">
        <v>173</v>
      </c>
      <c r="DF30" s="301">
        <v>114</v>
      </c>
      <c r="DG30" s="301">
        <v>681</v>
      </c>
      <c r="DH30" s="301">
        <v>342</v>
      </c>
      <c r="DI30" s="301">
        <v>268</v>
      </c>
      <c r="DJ30" s="301">
        <v>52</v>
      </c>
      <c r="DK30" s="301">
        <v>0</v>
      </c>
      <c r="DL30" s="301">
        <v>193</v>
      </c>
      <c r="DM30" s="301">
        <v>23</v>
      </c>
    </row>
    <row r="31" spans="1:117" s="303" customFormat="1" ht="13.5" customHeight="1">
      <c r="A31" s="299" t="s">
        <v>687</v>
      </c>
      <c r="B31" s="300" t="s">
        <v>688</v>
      </c>
      <c r="C31" s="299" t="s">
        <v>639</v>
      </c>
      <c r="D31" s="301">
        <v>419374</v>
      </c>
      <c r="E31" s="301">
        <v>280150</v>
      </c>
      <c r="F31" s="301">
        <v>623</v>
      </c>
      <c r="G31" s="301">
        <v>0</v>
      </c>
      <c r="H31" s="301">
        <v>623</v>
      </c>
      <c r="I31" s="301">
        <v>0</v>
      </c>
      <c r="J31" s="301">
        <v>221545</v>
      </c>
      <c r="K31" s="301">
        <v>12259</v>
      </c>
      <c r="L31" s="301">
        <v>209269</v>
      </c>
      <c r="M31" s="301">
        <v>17</v>
      </c>
      <c r="N31" s="301">
        <v>13125</v>
      </c>
      <c r="O31" s="301">
        <v>669</v>
      </c>
      <c r="P31" s="301">
        <v>12456</v>
      </c>
      <c r="Q31" s="301">
        <v>0</v>
      </c>
      <c r="R31" s="301">
        <v>40147</v>
      </c>
      <c r="S31" s="301">
        <v>1344</v>
      </c>
      <c r="T31" s="301">
        <v>38803</v>
      </c>
      <c r="U31" s="301">
        <v>0</v>
      </c>
      <c r="V31" s="301">
        <v>309</v>
      </c>
      <c r="W31" s="301">
        <v>45</v>
      </c>
      <c r="X31" s="301">
        <v>264</v>
      </c>
      <c r="Y31" s="301">
        <v>0</v>
      </c>
      <c r="Z31" s="301">
        <v>4401</v>
      </c>
      <c r="AA31" s="301">
        <v>148</v>
      </c>
      <c r="AB31" s="301">
        <v>4230</v>
      </c>
      <c r="AC31" s="301">
        <v>23</v>
      </c>
      <c r="AD31" s="301">
        <v>101028</v>
      </c>
      <c r="AE31" s="301">
        <v>0</v>
      </c>
      <c r="AF31" s="301">
        <v>0</v>
      </c>
      <c r="AG31" s="301">
        <v>0</v>
      </c>
      <c r="AH31" s="301">
        <v>0</v>
      </c>
      <c r="AI31" s="301">
        <v>98670</v>
      </c>
      <c r="AJ31" s="301">
        <v>0</v>
      </c>
      <c r="AK31" s="301">
        <v>5380</v>
      </c>
      <c r="AL31" s="301">
        <v>93290</v>
      </c>
      <c r="AM31" s="301">
        <v>1841</v>
      </c>
      <c r="AN31" s="301">
        <v>0</v>
      </c>
      <c r="AO31" s="301">
        <v>27</v>
      </c>
      <c r="AP31" s="301">
        <v>1814</v>
      </c>
      <c r="AQ31" s="301">
        <v>458</v>
      </c>
      <c r="AR31" s="301">
        <v>0</v>
      </c>
      <c r="AS31" s="301">
        <v>75</v>
      </c>
      <c r="AT31" s="301">
        <v>383</v>
      </c>
      <c r="AU31" s="301">
        <v>2</v>
      </c>
      <c r="AV31" s="301">
        <v>0</v>
      </c>
      <c r="AW31" s="301">
        <v>0</v>
      </c>
      <c r="AX31" s="301">
        <v>2</v>
      </c>
      <c r="AY31" s="301">
        <v>57</v>
      </c>
      <c r="AZ31" s="301">
        <v>0</v>
      </c>
      <c r="BA31" s="301">
        <v>0</v>
      </c>
      <c r="BB31" s="301">
        <v>57</v>
      </c>
      <c r="BC31" s="301">
        <v>38196</v>
      </c>
      <c r="BD31" s="301">
        <v>22620</v>
      </c>
      <c r="BE31" s="301">
        <v>124</v>
      </c>
      <c r="BF31" s="301">
        <v>8281</v>
      </c>
      <c r="BG31" s="301">
        <v>3929</v>
      </c>
      <c r="BH31" s="301">
        <v>1139</v>
      </c>
      <c r="BI31" s="301">
        <v>1252</v>
      </c>
      <c r="BJ31" s="301">
        <v>7895</v>
      </c>
      <c r="BK31" s="301">
        <v>15576</v>
      </c>
      <c r="BL31" s="301">
        <v>0</v>
      </c>
      <c r="BM31" s="301">
        <v>10912</v>
      </c>
      <c r="BN31" s="301">
        <v>719</v>
      </c>
      <c r="BO31" s="301">
        <v>1575</v>
      </c>
      <c r="BP31" s="301">
        <v>1697</v>
      </c>
      <c r="BQ31" s="301">
        <v>673</v>
      </c>
      <c r="BR31" s="301">
        <v>302770</v>
      </c>
      <c r="BS31" s="301">
        <v>747</v>
      </c>
      <c r="BT31" s="301">
        <v>229826</v>
      </c>
      <c r="BU31" s="301">
        <v>17054</v>
      </c>
      <c r="BV31" s="301">
        <v>41286</v>
      </c>
      <c r="BW31" s="301">
        <v>1561</v>
      </c>
      <c r="BX31" s="301">
        <v>12296</v>
      </c>
      <c r="BY31" s="301">
        <v>280150</v>
      </c>
      <c r="BZ31" s="301">
        <v>623</v>
      </c>
      <c r="CA31" s="301">
        <v>221545</v>
      </c>
      <c r="CB31" s="301">
        <v>13125</v>
      </c>
      <c r="CC31" s="301">
        <v>40147</v>
      </c>
      <c r="CD31" s="301">
        <v>309</v>
      </c>
      <c r="CE31" s="301">
        <v>4401</v>
      </c>
      <c r="CF31" s="301">
        <v>22620</v>
      </c>
      <c r="CG31" s="301">
        <v>124</v>
      </c>
      <c r="CH31" s="301">
        <v>8281</v>
      </c>
      <c r="CI31" s="301">
        <v>3929</v>
      </c>
      <c r="CJ31" s="301">
        <v>1139</v>
      </c>
      <c r="CK31" s="301">
        <v>1252</v>
      </c>
      <c r="CL31" s="301">
        <v>7895</v>
      </c>
      <c r="CM31" s="301">
        <v>116604</v>
      </c>
      <c r="CN31" s="301">
        <v>0</v>
      </c>
      <c r="CO31" s="301">
        <v>109582</v>
      </c>
      <c r="CP31" s="301">
        <v>2560</v>
      </c>
      <c r="CQ31" s="301">
        <v>2033</v>
      </c>
      <c r="CR31" s="301">
        <v>1699</v>
      </c>
      <c r="CS31" s="301">
        <v>730</v>
      </c>
      <c r="CT31" s="301">
        <v>101028</v>
      </c>
      <c r="CU31" s="301">
        <v>0</v>
      </c>
      <c r="CV31" s="301">
        <v>98670</v>
      </c>
      <c r="CW31" s="301">
        <v>1841</v>
      </c>
      <c r="CX31" s="301">
        <v>458</v>
      </c>
      <c r="CY31" s="301">
        <v>2</v>
      </c>
      <c r="CZ31" s="301">
        <v>57</v>
      </c>
      <c r="DA31" s="301">
        <v>15576</v>
      </c>
      <c r="DB31" s="301">
        <v>0</v>
      </c>
      <c r="DC31" s="301">
        <v>10912</v>
      </c>
      <c r="DD31" s="301">
        <v>719</v>
      </c>
      <c r="DE31" s="301">
        <v>1575</v>
      </c>
      <c r="DF31" s="301">
        <v>1697</v>
      </c>
      <c r="DG31" s="301">
        <v>673</v>
      </c>
      <c r="DH31" s="301">
        <v>0</v>
      </c>
      <c r="DI31" s="301">
        <v>42</v>
      </c>
      <c r="DJ31" s="301">
        <v>2</v>
      </c>
      <c r="DK31" s="301">
        <v>36</v>
      </c>
      <c r="DL31" s="301">
        <v>0</v>
      </c>
      <c r="DM31" s="301">
        <v>4</v>
      </c>
    </row>
    <row r="32" spans="1:117" s="303" customFormat="1" ht="13.5" customHeight="1">
      <c r="A32" s="299" t="s">
        <v>689</v>
      </c>
      <c r="B32" s="300" t="s">
        <v>690</v>
      </c>
      <c r="C32" s="299" t="s">
        <v>639</v>
      </c>
      <c r="D32" s="301">
        <v>742841</v>
      </c>
      <c r="E32" s="301">
        <v>425870</v>
      </c>
      <c r="F32" s="301">
        <v>183470</v>
      </c>
      <c r="G32" s="301">
        <v>77057</v>
      </c>
      <c r="H32" s="301">
        <v>106413</v>
      </c>
      <c r="I32" s="301">
        <v>0</v>
      </c>
      <c r="J32" s="301">
        <v>166039</v>
      </c>
      <c r="K32" s="301">
        <v>41449</v>
      </c>
      <c r="L32" s="301">
        <v>113920</v>
      </c>
      <c r="M32" s="301">
        <v>10670</v>
      </c>
      <c r="N32" s="301">
        <v>20008</v>
      </c>
      <c r="O32" s="301">
        <v>2859</v>
      </c>
      <c r="P32" s="301">
        <v>17114</v>
      </c>
      <c r="Q32" s="301">
        <v>35</v>
      </c>
      <c r="R32" s="301">
        <v>47182</v>
      </c>
      <c r="S32" s="301">
        <v>17939</v>
      </c>
      <c r="T32" s="301">
        <v>29180</v>
      </c>
      <c r="U32" s="301">
        <v>63</v>
      </c>
      <c r="V32" s="301">
        <v>1745</v>
      </c>
      <c r="W32" s="301">
        <v>1161</v>
      </c>
      <c r="X32" s="301">
        <v>584</v>
      </c>
      <c r="Y32" s="301">
        <v>0</v>
      </c>
      <c r="Z32" s="301">
        <v>7426</v>
      </c>
      <c r="AA32" s="301">
        <v>833</v>
      </c>
      <c r="AB32" s="301">
        <v>6587</v>
      </c>
      <c r="AC32" s="301">
        <v>6</v>
      </c>
      <c r="AD32" s="301">
        <v>224673</v>
      </c>
      <c r="AE32" s="301">
        <v>0</v>
      </c>
      <c r="AF32" s="301">
        <v>0</v>
      </c>
      <c r="AG32" s="301">
        <v>0</v>
      </c>
      <c r="AH32" s="301">
        <v>0</v>
      </c>
      <c r="AI32" s="301">
        <v>210505</v>
      </c>
      <c r="AJ32" s="301">
        <v>1492</v>
      </c>
      <c r="AK32" s="301">
        <v>2499</v>
      </c>
      <c r="AL32" s="301">
        <v>206514</v>
      </c>
      <c r="AM32" s="301">
        <v>677</v>
      </c>
      <c r="AN32" s="301">
        <v>156</v>
      </c>
      <c r="AO32" s="301">
        <v>311</v>
      </c>
      <c r="AP32" s="301">
        <v>210</v>
      </c>
      <c r="AQ32" s="301">
        <v>13014</v>
      </c>
      <c r="AR32" s="301">
        <v>0</v>
      </c>
      <c r="AS32" s="301">
        <v>608</v>
      </c>
      <c r="AT32" s="301">
        <v>12406</v>
      </c>
      <c r="AU32" s="301">
        <v>386</v>
      </c>
      <c r="AV32" s="301">
        <v>0</v>
      </c>
      <c r="AW32" s="301">
        <v>357</v>
      </c>
      <c r="AX32" s="301">
        <v>29</v>
      </c>
      <c r="AY32" s="301">
        <v>91</v>
      </c>
      <c r="AZ32" s="301">
        <v>0</v>
      </c>
      <c r="BA32" s="301">
        <v>46</v>
      </c>
      <c r="BB32" s="301">
        <v>45</v>
      </c>
      <c r="BC32" s="301">
        <v>92298</v>
      </c>
      <c r="BD32" s="301">
        <v>13695</v>
      </c>
      <c r="BE32" s="301">
        <v>0</v>
      </c>
      <c r="BF32" s="301">
        <v>4322</v>
      </c>
      <c r="BG32" s="301">
        <v>4530</v>
      </c>
      <c r="BH32" s="301">
        <v>1408</v>
      </c>
      <c r="BI32" s="301">
        <v>356</v>
      </c>
      <c r="BJ32" s="301">
        <v>3079</v>
      </c>
      <c r="BK32" s="301">
        <v>78603</v>
      </c>
      <c r="BL32" s="301">
        <v>0</v>
      </c>
      <c r="BM32" s="301">
        <v>46654</v>
      </c>
      <c r="BN32" s="301">
        <v>3365</v>
      </c>
      <c r="BO32" s="301">
        <v>7470</v>
      </c>
      <c r="BP32" s="301">
        <v>1771</v>
      </c>
      <c r="BQ32" s="301">
        <v>19343</v>
      </c>
      <c r="BR32" s="301">
        <v>439565</v>
      </c>
      <c r="BS32" s="301">
        <v>183470</v>
      </c>
      <c r="BT32" s="301">
        <v>170361</v>
      </c>
      <c r="BU32" s="301">
        <v>24538</v>
      </c>
      <c r="BV32" s="301">
        <v>48590</v>
      </c>
      <c r="BW32" s="301">
        <v>2101</v>
      </c>
      <c r="BX32" s="301">
        <v>10505</v>
      </c>
      <c r="BY32" s="301">
        <v>425870</v>
      </c>
      <c r="BZ32" s="301">
        <v>183470</v>
      </c>
      <c r="CA32" s="301">
        <v>166039</v>
      </c>
      <c r="CB32" s="301">
        <v>20008</v>
      </c>
      <c r="CC32" s="301">
        <v>47182</v>
      </c>
      <c r="CD32" s="301">
        <v>1745</v>
      </c>
      <c r="CE32" s="301">
        <v>7426</v>
      </c>
      <c r="CF32" s="301">
        <v>13695</v>
      </c>
      <c r="CG32" s="301">
        <v>0</v>
      </c>
      <c r="CH32" s="301">
        <v>4322</v>
      </c>
      <c r="CI32" s="301">
        <v>4530</v>
      </c>
      <c r="CJ32" s="301">
        <v>1408</v>
      </c>
      <c r="CK32" s="301">
        <v>356</v>
      </c>
      <c r="CL32" s="301">
        <v>3079</v>
      </c>
      <c r="CM32" s="301">
        <v>303276</v>
      </c>
      <c r="CN32" s="301">
        <v>0</v>
      </c>
      <c r="CO32" s="301">
        <v>257159</v>
      </c>
      <c r="CP32" s="301">
        <v>4042</v>
      </c>
      <c r="CQ32" s="301">
        <v>20484</v>
      </c>
      <c r="CR32" s="301">
        <v>2157</v>
      </c>
      <c r="CS32" s="301">
        <v>19434</v>
      </c>
      <c r="CT32" s="301">
        <v>224673</v>
      </c>
      <c r="CU32" s="301">
        <v>0</v>
      </c>
      <c r="CV32" s="301">
        <v>210505</v>
      </c>
      <c r="CW32" s="301">
        <v>677</v>
      </c>
      <c r="CX32" s="301">
        <v>13014</v>
      </c>
      <c r="CY32" s="301">
        <v>386</v>
      </c>
      <c r="CZ32" s="301">
        <v>91</v>
      </c>
      <c r="DA32" s="301">
        <v>78603</v>
      </c>
      <c r="DB32" s="301">
        <v>0</v>
      </c>
      <c r="DC32" s="301">
        <v>46654</v>
      </c>
      <c r="DD32" s="301">
        <v>3365</v>
      </c>
      <c r="DE32" s="301">
        <v>7470</v>
      </c>
      <c r="DF32" s="301">
        <v>1771</v>
      </c>
      <c r="DG32" s="301">
        <v>19343</v>
      </c>
      <c r="DH32" s="301">
        <v>0</v>
      </c>
      <c r="DI32" s="301">
        <v>74</v>
      </c>
      <c r="DJ32" s="301">
        <v>47</v>
      </c>
      <c r="DK32" s="301">
        <v>2</v>
      </c>
      <c r="DL32" s="301">
        <v>6</v>
      </c>
      <c r="DM32" s="301">
        <v>19</v>
      </c>
    </row>
    <row r="33" spans="1:117" s="303" customFormat="1" ht="13.5" customHeight="1">
      <c r="A33" s="299" t="s">
        <v>691</v>
      </c>
      <c r="B33" s="300" t="s">
        <v>692</v>
      </c>
      <c r="C33" s="299" t="s">
        <v>639</v>
      </c>
      <c r="D33" s="301">
        <v>2903210</v>
      </c>
      <c r="E33" s="301">
        <v>1600499</v>
      </c>
      <c r="F33" s="301">
        <v>633748</v>
      </c>
      <c r="G33" s="301">
        <v>318071</v>
      </c>
      <c r="H33" s="301">
        <v>315677</v>
      </c>
      <c r="I33" s="301">
        <v>0</v>
      </c>
      <c r="J33" s="301">
        <v>682271</v>
      </c>
      <c r="K33" s="301">
        <v>181237</v>
      </c>
      <c r="L33" s="301">
        <v>501017</v>
      </c>
      <c r="M33" s="301">
        <v>17</v>
      </c>
      <c r="N33" s="301">
        <v>19381</v>
      </c>
      <c r="O33" s="301">
        <v>8829</v>
      </c>
      <c r="P33" s="301">
        <v>10534</v>
      </c>
      <c r="Q33" s="301">
        <v>18</v>
      </c>
      <c r="R33" s="301">
        <v>188208</v>
      </c>
      <c r="S33" s="301">
        <v>98680</v>
      </c>
      <c r="T33" s="301">
        <v>89528</v>
      </c>
      <c r="U33" s="301">
        <v>0</v>
      </c>
      <c r="V33" s="301">
        <v>982</v>
      </c>
      <c r="W33" s="301">
        <v>242</v>
      </c>
      <c r="X33" s="301">
        <v>740</v>
      </c>
      <c r="Y33" s="301">
        <v>0</v>
      </c>
      <c r="Z33" s="301">
        <v>75909</v>
      </c>
      <c r="AA33" s="301">
        <v>18333</v>
      </c>
      <c r="AB33" s="301">
        <v>57557</v>
      </c>
      <c r="AC33" s="301">
        <v>19</v>
      </c>
      <c r="AD33" s="301">
        <v>1139957</v>
      </c>
      <c r="AE33" s="301">
        <v>676866</v>
      </c>
      <c r="AF33" s="301">
        <v>904</v>
      </c>
      <c r="AG33" s="301">
        <v>8411</v>
      </c>
      <c r="AH33" s="301">
        <v>667551</v>
      </c>
      <c r="AI33" s="301">
        <v>450039</v>
      </c>
      <c r="AJ33" s="301">
        <v>1808</v>
      </c>
      <c r="AK33" s="301">
        <v>23749</v>
      </c>
      <c r="AL33" s="301">
        <v>424482</v>
      </c>
      <c r="AM33" s="301">
        <v>988</v>
      </c>
      <c r="AN33" s="301">
        <v>65</v>
      </c>
      <c r="AO33" s="301">
        <v>0</v>
      </c>
      <c r="AP33" s="301">
        <v>923</v>
      </c>
      <c r="AQ33" s="301">
        <v>6230</v>
      </c>
      <c r="AR33" s="301">
        <v>115</v>
      </c>
      <c r="AS33" s="301">
        <v>476</v>
      </c>
      <c r="AT33" s="301">
        <v>5639</v>
      </c>
      <c r="AU33" s="301">
        <v>0</v>
      </c>
      <c r="AV33" s="301">
        <v>0</v>
      </c>
      <c r="AW33" s="301">
        <v>0</v>
      </c>
      <c r="AX33" s="301">
        <v>0</v>
      </c>
      <c r="AY33" s="301">
        <v>5834</v>
      </c>
      <c r="AZ33" s="301">
        <v>284</v>
      </c>
      <c r="BA33" s="301">
        <v>1873</v>
      </c>
      <c r="BB33" s="301">
        <v>3677</v>
      </c>
      <c r="BC33" s="301">
        <v>162754</v>
      </c>
      <c r="BD33" s="301">
        <v>43640</v>
      </c>
      <c r="BE33" s="301">
        <v>173</v>
      </c>
      <c r="BF33" s="301">
        <v>19620</v>
      </c>
      <c r="BG33" s="301">
        <v>2760</v>
      </c>
      <c r="BH33" s="301">
        <v>487</v>
      </c>
      <c r="BI33" s="301">
        <v>34</v>
      </c>
      <c r="BJ33" s="301">
        <v>20566</v>
      </c>
      <c r="BK33" s="301">
        <v>119114</v>
      </c>
      <c r="BL33" s="301">
        <v>32854</v>
      </c>
      <c r="BM33" s="301">
        <v>67979</v>
      </c>
      <c r="BN33" s="301">
        <v>669</v>
      </c>
      <c r="BO33" s="301">
        <v>6238</v>
      </c>
      <c r="BP33" s="301">
        <v>526</v>
      </c>
      <c r="BQ33" s="301">
        <v>10848</v>
      </c>
      <c r="BR33" s="301">
        <v>1644139</v>
      </c>
      <c r="BS33" s="301">
        <v>633921</v>
      </c>
      <c r="BT33" s="301">
        <v>701891</v>
      </c>
      <c r="BU33" s="301">
        <v>22141</v>
      </c>
      <c r="BV33" s="301">
        <v>188695</v>
      </c>
      <c r="BW33" s="301">
        <v>1016</v>
      </c>
      <c r="BX33" s="301">
        <v>96475</v>
      </c>
      <c r="BY33" s="301">
        <v>1600499</v>
      </c>
      <c r="BZ33" s="301">
        <v>633748</v>
      </c>
      <c r="CA33" s="301">
        <v>682271</v>
      </c>
      <c r="CB33" s="301">
        <v>19381</v>
      </c>
      <c r="CC33" s="301">
        <v>188208</v>
      </c>
      <c r="CD33" s="301">
        <v>982</v>
      </c>
      <c r="CE33" s="301">
        <v>75909</v>
      </c>
      <c r="CF33" s="301">
        <v>43640</v>
      </c>
      <c r="CG33" s="301">
        <v>173</v>
      </c>
      <c r="CH33" s="301">
        <v>19620</v>
      </c>
      <c r="CI33" s="301">
        <v>2760</v>
      </c>
      <c r="CJ33" s="301">
        <v>487</v>
      </c>
      <c r="CK33" s="301">
        <v>34</v>
      </c>
      <c r="CL33" s="301">
        <v>20566</v>
      </c>
      <c r="CM33" s="301">
        <v>1259071</v>
      </c>
      <c r="CN33" s="301">
        <v>709720</v>
      </c>
      <c r="CO33" s="301">
        <v>518018</v>
      </c>
      <c r="CP33" s="301">
        <v>1657</v>
      </c>
      <c r="CQ33" s="301">
        <v>12468</v>
      </c>
      <c r="CR33" s="301">
        <v>526</v>
      </c>
      <c r="CS33" s="301">
        <v>16682</v>
      </c>
      <c r="CT33" s="301">
        <v>1139957</v>
      </c>
      <c r="CU33" s="301">
        <v>676866</v>
      </c>
      <c r="CV33" s="301">
        <v>450039</v>
      </c>
      <c r="CW33" s="301">
        <v>988</v>
      </c>
      <c r="CX33" s="301">
        <v>6230</v>
      </c>
      <c r="CY33" s="301">
        <v>0</v>
      </c>
      <c r="CZ33" s="301">
        <v>5834</v>
      </c>
      <c r="DA33" s="301">
        <v>119114</v>
      </c>
      <c r="DB33" s="301">
        <v>32854</v>
      </c>
      <c r="DC33" s="301">
        <v>67979</v>
      </c>
      <c r="DD33" s="301">
        <v>669</v>
      </c>
      <c r="DE33" s="301">
        <v>6238</v>
      </c>
      <c r="DF33" s="301">
        <v>526</v>
      </c>
      <c r="DG33" s="301">
        <v>10848</v>
      </c>
      <c r="DH33" s="301">
        <v>0</v>
      </c>
      <c r="DI33" s="301">
        <v>262</v>
      </c>
      <c r="DJ33" s="301">
        <v>170</v>
      </c>
      <c r="DK33" s="301">
        <v>39</v>
      </c>
      <c r="DL33" s="301">
        <v>18</v>
      </c>
      <c r="DM33" s="301">
        <v>35</v>
      </c>
    </row>
    <row r="34" spans="1:117" s="303" customFormat="1" ht="13.5" customHeight="1">
      <c r="A34" s="299" t="s">
        <v>693</v>
      </c>
      <c r="B34" s="300" t="s">
        <v>694</v>
      </c>
      <c r="C34" s="299" t="s">
        <v>639</v>
      </c>
      <c r="D34" s="301">
        <v>1764949</v>
      </c>
      <c r="E34" s="301">
        <v>1084256</v>
      </c>
      <c r="F34" s="301">
        <v>17185</v>
      </c>
      <c r="G34" s="301">
        <v>7172</v>
      </c>
      <c r="H34" s="301">
        <v>10013</v>
      </c>
      <c r="I34" s="301">
        <v>0</v>
      </c>
      <c r="J34" s="301">
        <v>878519</v>
      </c>
      <c r="K34" s="301">
        <v>431026</v>
      </c>
      <c r="L34" s="301">
        <v>447179</v>
      </c>
      <c r="M34" s="301">
        <v>314</v>
      </c>
      <c r="N34" s="301">
        <v>40733</v>
      </c>
      <c r="O34" s="301">
        <v>22471</v>
      </c>
      <c r="P34" s="301">
        <v>18225</v>
      </c>
      <c r="Q34" s="301">
        <v>37</v>
      </c>
      <c r="R34" s="301">
        <v>116133</v>
      </c>
      <c r="S34" s="301">
        <v>40897</v>
      </c>
      <c r="T34" s="301">
        <v>75206</v>
      </c>
      <c r="U34" s="301">
        <v>30</v>
      </c>
      <c r="V34" s="301">
        <v>168</v>
      </c>
      <c r="W34" s="301">
        <v>114</v>
      </c>
      <c r="X34" s="301">
        <v>51</v>
      </c>
      <c r="Y34" s="301">
        <v>3</v>
      </c>
      <c r="Z34" s="301">
        <v>31518</v>
      </c>
      <c r="AA34" s="301">
        <v>12517</v>
      </c>
      <c r="AB34" s="301">
        <v>18379</v>
      </c>
      <c r="AC34" s="301">
        <v>622</v>
      </c>
      <c r="AD34" s="301">
        <v>514902</v>
      </c>
      <c r="AE34" s="301">
        <v>7804</v>
      </c>
      <c r="AF34" s="301">
        <v>0</v>
      </c>
      <c r="AG34" s="301">
        <v>0</v>
      </c>
      <c r="AH34" s="301">
        <v>7804</v>
      </c>
      <c r="AI34" s="301">
        <v>492239</v>
      </c>
      <c r="AJ34" s="301">
        <v>1020</v>
      </c>
      <c r="AK34" s="301">
        <v>295</v>
      </c>
      <c r="AL34" s="301">
        <v>490924</v>
      </c>
      <c r="AM34" s="301">
        <v>4134</v>
      </c>
      <c r="AN34" s="301">
        <v>101</v>
      </c>
      <c r="AO34" s="301">
        <v>722</v>
      </c>
      <c r="AP34" s="301">
        <v>3311</v>
      </c>
      <c r="AQ34" s="301">
        <v>3978</v>
      </c>
      <c r="AR34" s="301">
        <v>101</v>
      </c>
      <c r="AS34" s="301">
        <v>13</v>
      </c>
      <c r="AT34" s="301">
        <v>3864</v>
      </c>
      <c r="AU34" s="301">
        <v>53</v>
      </c>
      <c r="AV34" s="301">
        <v>0</v>
      </c>
      <c r="AW34" s="301">
        <v>53</v>
      </c>
      <c r="AX34" s="301">
        <v>0</v>
      </c>
      <c r="AY34" s="301">
        <v>6694</v>
      </c>
      <c r="AZ34" s="301">
        <v>60</v>
      </c>
      <c r="BA34" s="301">
        <v>38</v>
      </c>
      <c r="BB34" s="301">
        <v>6596</v>
      </c>
      <c r="BC34" s="301">
        <v>165791</v>
      </c>
      <c r="BD34" s="301">
        <v>51493</v>
      </c>
      <c r="BE34" s="301">
        <v>164</v>
      </c>
      <c r="BF34" s="301">
        <v>18935</v>
      </c>
      <c r="BG34" s="301">
        <v>5388</v>
      </c>
      <c r="BH34" s="301">
        <v>1580</v>
      </c>
      <c r="BI34" s="301">
        <v>1935</v>
      </c>
      <c r="BJ34" s="301">
        <v>23491</v>
      </c>
      <c r="BK34" s="301">
        <v>114298</v>
      </c>
      <c r="BL34" s="301">
        <v>1083</v>
      </c>
      <c r="BM34" s="301">
        <v>77540</v>
      </c>
      <c r="BN34" s="301">
        <v>10416</v>
      </c>
      <c r="BO34" s="301">
        <v>15330</v>
      </c>
      <c r="BP34" s="301">
        <v>730</v>
      </c>
      <c r="BQ34" s="301">
        <v>9199</v>
      </c>
      <c r="BR34" s="301">
        <v>1135749</v>
      </c>
      <c r="BS34" s="301">
        <v>17349</v>
      </c>
      <c r="BT34" s="301">
        <v>897454</v>
      </c>
      <c r="BU34" s="301">
        <v>46121</v>
      </c>
      <c r="BV34" s="301">
        <v>117713</v>
      </c>
      <c r="BW34" s="301">
        <v>2103</v>
      </c>
      <c r="BX34" s="301">
        <v>55009</v>
      </c>
      <c r="BY34" s="301">
        <v>1084256</v>
      </c>
      <c r="BZ34" s="301">
        <v>17185</v>
      </c>
      <c r="CA34" s="301">
        <v>878519</v>
      </c>
      <c r="CB34" s="301">
        <v>40733</v>
      </c>
      <c r="CC34" s="301">
        <v>116133</v>
      </c>
      <c r="CD34" s="301">
        <v>168</v>
      </c>
      <c r="CE34" s="301">
        <v>31518</v>
      </c>
      <c r="CF34" s="301">
        <v>51493</v>
      </c>
      <c r="CG34" s="301">
        <v>164</v>
      </c>
      <c r="CH34" s="301">
        <v>18935</v>
      </c>
      <c r="CI34" s="301">
        <v>5388</v>
      </c>
      <c r="CJ34" s="301">
        <v>1580</v>
      </c>
      <c r="CK34" s="301">
        <v>1935</v>
      </c>
      <c r="CL34" s="301">
        <v>23491</v>
      </c>
      <c r="CM34" s="301">
        <v>629200</v>
      </c>
      <c r="CN34" s="301">
        <v>8887</v>
      </c>
      <c r="CO34" s="301">
        <v>569779</v>
      </c>
      <c r="CP34" s="301">
        <v>14550</v>
      </c>
      <c r="CQ34" s="301">
        <v>19308</v>
      </c>
      <c r="CR34" s="301">
        <v>783</v>
      </c>
      <c r="CS34" s="301">
        <v>15893</v>
      </c>
      <c r="CT34" s="301">
        <v>514902</v>
      </c>
      <c r="CU34" s="301">
        <v>7804</v>
      </c>
      <c r="CV34" s="301">
        <v>492239</v>
      </c>
      <c r="CW34" s="301">
        <v>4134</v>
      </c>
      <c r="CX34" s="301">
        <v>3978</v>
      </c>
      <c r="CY34" s="301">
        <v>53</v>
      </c>
      <c r="CZ34" s="301">
        <v>6694</v>
      </c>
      <c r="DA34" s="301">
        <v>114298</v>
      </c>
      <c r="DB34" s="301">
        <v>1083</v>
      </c>
      <c r="DC34" s="301">
        <v>77540</v>
      </c>
      <c r="DD34" s="301">
        <v>10416</v>
      </c>
      <c r="DE34" s="301">
        <v>15330</v>
      </c>
      <c r="DF34" s="301">
        <v>730</v>
      </c>
      <c r="DG34" s="301">
        <v>9199</v>
      </c>
      <c r="DH34" s="301">
        <v>0</v>
      </c>
      <c r="DI34" s="301">
        <v>16</v>
      </c>
      <c r="DJ34" s="301">
        <v>13</v>
      </c>
      <c r="DK34" s="301">
        <v>0</v>
      </c>
      <c r="DL34" s="301">
        <v>0</v>
      </c>
      <c r="DM34" s="301">
        <v>3</v>
      </c>
    </row>
    <row r="35" spans="1:117" s="303" customFormat="1" ht="13.5" customHeight="1">
      <c r="A35" s="299" t="s">
        <v>695</v>
      </c>
      <c r="B35" s="300" t="s">
        <v>696</v>
      </c>
      <c r="C35" s="299" t="s">
        <v>639</v>
      </c>
      <c r="D35" s="301">
        <v>416144</v>
      </c>
      <c r="E35" s="301">
        <v>266474</v>
      </c>
      <c r="F35" s="301">
        <v>0</v>
      </c>
      <c r="G35" s="301">
        <v>0</v>
      </c>
      <c r="H35" s="301">
        <v>0</v>
      </c>
      <c r="I35" s="301">
        <v>0</v>
      </c>
      <c r="J35" s="301">
        <v>212046</v>
      </c>
      <c r="K35" s="301">
        <v>123974</v>
      </c>
      <c r="L35" s="301">
        <v>88072</v>
      </c>
      <c r="M35" s="301">
        <v>0</v>
      </c>
      <c r="N35" s="301">
        <v>12126</v>
      </c>
      <c r="O35" s="301">
        <v>6257</v>
      </c>
      <c r="P35" s="301">
        <v>5869</v>
      </c>
      <c r="Q35" s="301">
        <v>0</v>
      </c>
      <c r="R35" s="301">
        <v>29227</v>
      </c>
      <c r="S35" s="301">
        <v>13188</v>
      </c>
      <c r="T35" s="301">
        <v>16039</v>
      </c>
      <c r="U35" s="301">
        <v>0</v>
      </c>
      <c r="V35" s="301">
        <v>2882</v>
      </c>
      <c r="W35" s="301">
        <v>2599</v>
      </c>
      <c r="X35" s="301">
        <v>283</v>
      </c>
      <c r="Y35" s="301">
        <v>0</v>
      </c>
      <c r="Z35" s="301">
        <v>10193</v>
      </c>
      <c r="AA35" s="301">
        <v>5712</v>
      </c>
      <c r="AB35" s="301">
        <v>4481</v>
      </c>
      <c r="AC35" s="301">
        <v>0</v>
      </c>
      <c r="AD35" s="301">
        <v>107244</v>
      </c>
      <c r="AE35" s="301">
        <v>0</v>
      </c>
      <c r="AF35" s="301">
        <v>0</v>
      </c>
      <c r="AG35" s="301">
        <v>0</v>
      </c>
      <c r="AH35" s="301">
        <v>0</v>
      </c>
      <c r="AI35" s="301">
        <v>106011</v>
      </c>
      <c r="AJ35" s="301">
        <v>598</v>
      </c>
      <c r="AK35" s="301">
        <v>1589</v>
      </c>
      <c r="AL35" s="301">
        <v>103824</v>
      </c>
      <c r="AM35" s="301">
        <v>641</v>
      </c>
      <c r="AN35" s="301">
        <v>0</v>
      </c>
      <c r="AO35" s="301">
        <v>13</v>
      </c>
      <c r="AP35" s="301">
        <v>628</v>
      </c>
      <c r="AQ35" s="301">
        <v>320</v>
      </c>
      <c r="AR35" s="301">
        <v>140</v>
      </c>
      <c r="AS35" s="301">
        <v>23</v>
      </c>
      <c r="AT35" s="301">
        <v>157</v>
      </c>
      <c r="AU35" s="301">
        <v>0</v>
      </c>
      <c r="AV35" s="301">
        <v>0</v>
      </c>
      <c r="AW35" s="301">
        <v>0</v>
      </c>
      <c r="AX35" s="301">
        <v>0</v>
      </c>
      <c r="AY35" s="301">
        <v>272</v>
      </c>
      <c r="AZ35" s="301">
        <v>0</v>
      </c>
      <c r="BA35" s="301">
        <v>0</v>
      </c>
      <c r="BB35" s="301">
        <v>272</v>
      </c>
      <c r="BC35" s="301">
        <v>42426</v>
      </c>
      <c r="BD35" s="301">
        <v>21225</v>
      </c>
      <c r="BE35" s="301">
        <v>0</v>
      </c>
      <c r="BF35" s="301">
        <v>12664</v>
      </c>
      <c r="BG35" s="301">
        <v>4245</v>
      </c>
      <c r="BH35" s="301">
        <v>1484</v>
      </c>
      <c r="BI35" s="301">
        <v>11</v>
      </c>
      <c r="BJ35" s="301">
        <v>2821</v>
      </c>
      <c r="BK35" s="301">
        <v>21201</v>
      </c>
      <c r="BL35" s="301">
        <v>0</v>
      </c>
      <c r="BM35" s="301">
        <v>19297</v>
      </c>
      <c r="BN35" s="301">
        <v>463</v>
      </c>
      <c r="BO35" s="301">
        <v>666</v>
      </c>
      <c r="BP35" s="301">
        <v>552</v>
      </c>
      <c r="BQ35" s="301">
        <v>223</v>
      </c>
      <c r="BR35" s="301">
        <v>287699</v>
      </c>
      <c r="BS35" s="301">
        <v>0</v>
      </c>
      <c r="BT35" s="301">
        <v>224710</v>
      </c>
      <c r="BU35" s="301">
        <v>16371</v>
      </c>
      <c r="BV35" s="301">
        <v>30711</v>
      </c>
      <c r="BW35" s="301">
        <v>2893</v>
      </c>
      <c r="BX35" s="301">
        <v>13014</v>
      </c>
      <c r="BY35" s="301">
        <v>266474</v>
      </c>
      <c r="BZ35" s="301">
        <v>0</v>
      </c>
      <c r="CA35" s="301">
        <v>212046</v>
      </c>
      <c r="CB35" s="301">
        <v>12126</v>
      </c>
      <c r="CC35" s="301">
        <v>29227</v>
      </c>
      <c r="CD35" s="301">
        <v>2882</v>
      </c>
      <c r="CE35" s="301">
        <v>10193</v>
      </c>
      <c r="CF35" s="301">
        <v>21225</v>
      </c>
      <c r="CG35" s="301">
        <v>0</v>
      </c>
      <c r="CH35" s="301">
        <v>12664</v>
      </c>
      <c r="CI35" s="301">
        <v>4245</v>
      </c>
      <c r="CJ35" s="301">
        <v>1484</v>
      </c>
      <c r="CK35" s="301">
        <v>11</v>
      </c>
      <c r="CL35" s="301">
        <v>2821</v>
      </c>
      <c r="CM35" s="301">
        <v>128445</v>
      </c>
      <c r="CN35" s="301">
        <v>0</v>
      </c>
      <c r="CO35" s="301">
        <v>125308</v>
      </c>
      <c r="CP35" s="301">
        <v>1104</v>
      </c>
      <c r="CQ35" s="301">
        <v>986</v>
      </c>
      <c r="CR35" s="301">
        <v>552</v>
      </c>
      <c r="CS35" s="301">
        <v>495</v>
      </c>
      <c r="CT35" s="301">
        <v>107244</v>
      </c>
      <c r="CU35" s="301">
        <v>0</v>
      </c>
      <c r="CV35" s="301">
        <v>106011</v>
      </c>
      <c r="CW35" s="301">
        <v>641</v>
      </c>
      <c r="CX35" s="301">
        <v>320</v>
      </c>
      <c r="CY35" s="301">
        <v>0</v>
      </c>
      <c r="CZ35" s="301">
        <v>272</v>
      </c>
      <c r="DA35" s="301">
        <v>21201</v>
      </c>
      <c r="DB35" s="301">
        <v>0</v>
      </c>
      <c r="DC35" s="301">
        <v>19297</v>
      </c>
      <c r="DD35" s="301">
        <v>463</v>
      </c>
      <c r="DE35" s="301">
        <v>666</v>
      </c>
      <c r="DF35" s="301">
        <v>552</v>
      </c>
      <c r="DG35" s="301">
        <v>223</v>
      </c>
      <c r="DH35" s="301">
        <v>0</v>
      </c>
      <c r="DI35" s="301">
        <v>36</v>
      </c>
      <c r="DJ35" s="301">
        <v>11</v>
      </c>
      <c r="DK35" s="301">
        <v>5</v>
      </c>
      <c r="DL35" s="301">
        <v>0</v>
      </c>
      <c r="DM35" s="301">
        <v>20</v>
      </c>
    </row>
    <row r="36" spans="1:117" s="303" customFormat="1" ht="13.5" customHeight="1">
      <c r="A36" s="299" t="s">
        <v>697</v>
      </c>
      <c r="B36" s="300" t="s">
        <v>698</v>
      </c>
      <c r="C36" s="299" t="s">
        <v>639</v>
      </c>
      <c r="D36" s="301">
        <v>324659</v>
      </c>
      <c r="E36" s="301">
        <v>213843</v>
      </c>
      <c r="F36" s="301">
        <v>72615</v>
      </c>
      <c r="G36" s="301">
        <v>23155</v>
      </c>
      <c r="H36" s="301">
        <v>49460</v>
      </c>
      <c r="I36" s="301">
        <v>0</v>
      </c>
      <c r="J36" s="301">
        <v>106731</v>
      </c>
      <c r="K36" s="301">
        <v>24758</v>
      </c>
      <c r="L36" s="301">
        <v>81971</v>
      </c>
      <c r="M36" s="301">
        <v>2</v>
      </c>
      <c r="N36" s="301">
        <v>4126</v>
      </c>
      <c r="O36" s="301">
        <v>984</v>
      </c>
      <c r="P36" s="301">
        <v>3128</v>
      </c>
      <c r="Q36" s="301">
        <v>14</v>
      </c>
      <c r="R36" s="301">
        <v>24857</v>
      </c>
      <c r="S36" s="301">
        <v>5694</v>
      </c>
      <c r="T36" s="301">
        <v>19123</v>
      </c>
      <c r="U36" s="301">
        <v>40</v>
      </c>
      <c r="V36" s="301">
        <v>577</v>
      </c>
      <c r="W36" s="301">
        <v>60</v>
      </c>
      <c r="X36" s="301">
        <v>517</v>
      </c>
      <c r="Y36" s="301">
        <v>0</v>
      </c>
      <c r="Z36" s="301">
        <v>4937</v>
      </c>
      <c r="AA36" s="301">
        <v>1004</v>
      </c>
      <c r="AB36" s="301">
        <v>3876</v>
      </c>
      <c r="AC36" s="301">
        <v>57</v>
      </c>
      <c r="AD36" s="301">
        <v>59048</v>
      </c>
      <c r="AE36" s="301">
        <v>29865</v>
      </c>
      <c r="AF36" s="301">
        <v>0</v>
      </c>
      <c r="AG36" s="301">
        <v>0</v>
      </c>
      <c r="AH36" s="301">
        <v>29865</v>
      </c>
      <c r="AI36" s="301">
        <v>26745</v>
      </c>
      <c r="AJ36" s="301">
        <v>1542</v>
      </c>
      <c r="AK36" s="301">
        <v>752</v>
      </c>
      <c r="AL36" s="301">
        <v>24451</v>
      </c>
      <c r="AM36" s="301">
        <v>487</v>
      </c>
      <c r="AN36" s="301">
        <v>46</v>
      </c>
      <c r="AO36" s="301">
        <v>0</v>
      </c>
      <c r="AP36" s="301">
        <v>441</v>
      </c>
      <c r="AQ36" s="301">
        <v>1246</v>
      </c>
      <c r="AR36" s="301">
        <v>177</v>
      </c>
      <c r="AS36" s="301">
        <v>114</v>
      </c>
      <c r="AT36" s="301">
        <v>955</v>
      </c>
      <c r="AU36" s="301">
        <v>1</v>
      </c>
      <c r="AV36" s="301">
        <v>0</v>
      </c>
      <c r="AW36" s="301">
        <v>0</v>
      </c>
      <c r="AX36" s="301">
        <v>1</v>
      </c>
      <c r="AY36" s="301">
        <v>704</v>
      </c>
      <c r="AZ36" s="301">
        <v>27</v>
      </c>
      <c r="BA36" s="301">
        <v>24</v>
      </c>
      <c r="BB36" s="301">
        <v>653</v>
      </c>
      <c r="BC36" s="301">
        <v>51768</v>
      </c>
      <c r="BD36" s="301">
        <v>22452</v>
      </c>
      <c r="BE36" s="301">
        <v>1258</v>
      </c>
      <c r="BF36" s="301">
        <v>6390</v>
      </c>
      <c r="BG36" s="301">
        <v>2740</v>
      </c>
      <c r="BH36" s="301">
        <v>1238</v>
      </c>
      <c r="BI36" s="301">
        <v>64</v>
      </c>
      <c r="BJ36" s="301">
        <v>10762</v>
      </c>
      <c r="BK36" s="301">
        <v>29316</v>
      </c>
      <c r="BL36" s="301">
        <v>6798</v>
      </c>
      <c r="BM36" s="301">
        <v>15654</v>
      </c>
      <c r="BN36" s="301">
        <v>2261</v>
      </c>
      <c r="BO36" s="301">
        <v>654</v>
      </c>
      <c r="BP36" s="301">
        <v>113</v>
      </c>
      <c r="BQ36" s="301">
        <v>3836</v>
      </c>
      <c r="BR36" s="301">
        <v>236295</v>
      </c>
      <c r="BS36" s="301">
        <v>73873</v>
      </c>
      <c r="BT36" s="301">
        <v>113121</v>
      </c>
      <c r="BU36" s="301">
        <v>6866</v>
      </c>
      <c r="BV36" s="301">
        <v>26095</v>
      </c>
      <c r="BW36" s="301">
        <v>641</v>
      </c>
      <c r="BX36" s="301">
        <v>15699</v>
      </c>
      <c r="BY36" s="301">
        <v>213843</v>
      </c>
      <c r="BZ36" s="301">
        <v>72615</v>
      </c>
      <c r="CA36" s="301">
        <v>106731</v>
      </c>
      <c r="CB36" s="301">
        <v>4126</v>
      </c>
      <c r="CC36" s="301">
        <v>24857</v>
      </c>
      <c r="CD36" s="301">
        <v>577</v>
      </c>
      <c r="CE36" s="301">
        <v>4937</v>
      </c>
      <c r="CF36" s="301">
        <v>22452</v>
      </c>
      <c r="CG36" s="301">
        <v>1258</v>
      </c>
      <c r="CH36" s="301">
        <v>6390</v>
      </c>
      <c r="CI36" s="301">
        <v>2740</v>
      </c>
      <c r="CJ36" s="301">
        <v>1238</v>
      </c>
      <c r="CK36" s="301">
        <v>64</v>
      </c>
      <c r="CL36" s="301">
        <v>10762</v>
      </c>
      <c r="CM36" s="301">
        <v>88364</v>
      </c>
      <c r="CN36" s="301">
        <v>36663</v>
      </c>
      <c r="CO36" s="301">
        <v>42399</v>
      </c>
      <c r="CP36" s="301">
        <v>2748</v>
      </c>
      <c r="CQ36" s="301">
        <v>1900</v>
      </c>
      <c r="CR36" s="301">
        <v>114</v>
      </c>
      <c r="CS36" s="301">
        <v>4540</v>
      </c>
      <c r="CT36" s="301">
        <v>59048</v>
      </c>
      <c r="CU36" s="301">
        <v>29865</v>
      </c>
      <c r="CV36" s="301">
        <v>26745</v>
      </c>
      <c r="CW36" s="301">
        <v>487</v>
      </c>
      <c r="CX36" s="301">
        <v>1246</v>
      </c>
      <c r="CY36" s="301">
        <v>1</v>
      </c>
      <c r="CZ36" s="301">
        <v>704</v>
      </c>
      <c r="DA36" s="301">
        <v>29316</v>
      </c>
      <c r="DB36" s="301">
        <v>6798</v>
      </c>
      <c r="DC36" s="301">
        <v>15654</v>
      </c>
      <c r="DD36" s="301">
        <v>2261</v>
      </c>
      <c r="DE36" s="301">
        <v>654</v>
      </c>
      <c r="DF36" s="301">
        <v>113</v>
      </c>
      <c r="DG36" s="301">
        <v>3836</v>
      </c>
      <c r="DH36" s="301">
        <v>18</v>
      </c>
      <c r="DI36" s="301">
        <v>171</v>
      </c>
      <c r="DJ36" s="301">
        <v>9</v>
      </c>
      <c r="DK36" s="301">
        <v>92</v>
      </c>
      <c r="DL36" s="301">
        <v>69</v>
      </c>
      <c r="DM36" s="301">
        <v>1</v>
      </c>
    </row>
    <row r="37" spans="1:117" s="303" customFormat="1" ht="13.5" customHeight="1">
      <c r="A37" s="299" t="s">
        <v>699</v>
      </c>
      <c r="B37" s="300" t="s">
        <v>700</v>
      </c>
      <c r="C37" s="299" t="s">
        <v>639</v>
      </c>
      <c r="D37" s="301">
        <v>207129</v>
      </c>
      <c r="E37" s="301">
        <v>109143</v>
      </c>
      <c r="F37" s="301">
        <v>0</v>
      </c>
      <c r="G37" s="301">
        <v>0</v>
      </c>
      <c r="H37" s="301">
        <v>0</v>
      </c>
      <c r="I37" s="301">
        <v>0</v>
      </c>
      <c r="J37" s="301">
        <v>88186</v>
      </c>
      <c r="K37" s="301">
        <v>1348</v>
      </c>
      <c r="L37" s="301">
        <v>86838</v>
      </c>
      <c r="M37" s="301">
        <v>0</v>
      </c>
      <c r="N37" s="301">
        <v>5083</v>
      </c>
      <c r="O37" s="301">
        <v>19</v>
      </c>
      <c r="P37" s="301">
        <v>5064</v>
      </c>
      <c r="Q37" s="301">
        <v>0</v>
      </c>
      <c r="R37" s="301">
        <v>14347</v>
      </c>
      <c r="S37" s="301">
        <v>592</v>
      </c>
      <c r="T37" s="301">
        <v>13733</v>
      </c>
      <c r="U37" s="301">
        <v>22</v>
      </c>
      <c r="V37" s="301">
        <v>94</v>
      </c>
      <c r="W37" s="301">
        <v>0</v>
      </c>
      <c r="X37" s="301">
        <v>94</v>
      </c>
      <c r="Y37" s="301">
        <v>0</v>
      </c>
      <c r="Z37" s="301">
        <v>1433</v>
      </c>
      <c r="AA37" s="301">
        <v>71</v>
      </c>
      <c r="AB37" s="301">
        <v>1362</v>
      </c>
      <c r="AC37" s="301">
        <v>0</v>
      </c>
      <c r="AD37" s="301">
        <v>84558</v>
      </c>
      <c r="AE37" s="301">
        <v>0</v>
      </c>
      <c r="AF37" s="301">
        <v>0</v>
      </c>
      <c r="AG37" s="301">
        <v>0</v>
      </c>
      <c r="AH37" s="301">
        <v>0</v>
      </c>
      <c r="AI37" s="301">
        <v>50191</v>
      </c>
      <c r="AJ37" s="301">
        <v>70</v>
      </c>
      <c r="AK37" s="301">
        <v>972</v>
      </c>
      <c r="AL37" s="301">
        <v>49149</v>
      </c>
      <c r="AM37" s="301">
        <v>289</v>
      </c>
      <c r="AN37" s="301">
        <v>0</v>
      </c>
      <c r="AO37" s="301">
        <v>56</v>
      </c>
      <c r="AP37" s="301">
        <v>233</v>
      </c>
      <c r="AQ37" s="301">
        <v>33658</v>
      </c>
      <c r="AR37" s="301">
        <v>237</v>
      </c>
      <c r="AS37" s="301">
        <v>84</v>
      </c>
      <c r="AT37" s="301">
        <v>33337</v>
      </c>
      <c r="AU37" s="301">
        <v>6</v>
      </c>
      <c r="AV37" s="301">
        <v>0</v>
      </c>
      <c r="AW37" s="301">
        <v>1</v>
      </c>
      <c r="AX37" s="301">
        <v>5</v>
      </c>
      <c r="AY37" s="301">
        <v>414</v>
      </c>
      <c r="AZ37" s="301">
        <v>0</v>
      </c>
      <c r="BA37" s="301">
        <v>0</v>
      </c>
      <c r="BB37" s="301">
        <v>414</v>
      </c>
      <c r="BC37" s="301">
        <v>13428</v>
      </c>
      <c r="BD37" s="301">
        <v>3071</v>
      </c>
      <c r="BE37" s="301">
        <v>14</v>
      </c>
      <c r="BF37" s="301">
        <v>1695</v>
      </c>
      <c r="BG37" s="301">
        <v>431</v>
      </c>
      <c r="BH37" s="301">
        <v>485</v>
      </c>
      <c r="BI37" s="301">
        <v>4</v>
      </c>
      <c r="BJ37" s="301">
        <v>442</v>
      </c>
      <c r="BK37" s="301">
        <v>10357</v>
      </c>
      <c r="BL37" s="301">
        <v>0</v>
      </c>
      <c r="BM37" s="301">
        <v>8250</v>
      </c>
      <c r="BN37" s="301">
        <v>187</v>
      </c>
      <c r="BO37" s="301">
        <v>862</v>
      </c>
      <c r="BP37" s="301">
        <v>358</v>
      </c>
      <c r="BQ37" s="301">
        <v>700</v>
      </c>
      <c r="BR37" s="301">
        <v>112214</v>
      </c>
      <c r="BS37" s="301">
        <v>14</v>
      </c>
      <c r="BT37" s="301">
        <v>89881</v>
      </c>
      <c r="BU37" s="301">
        <v>5514</v>
      </c>
      <c r="BV37" s="301">
        <v>14832</v>
      </c>
      <c r="BW37" s="301">
        <v>98</v>
      </c>
      <c r="BX37" s="301">
        <v>1875</v>
      </c>
      <c r="BY37" s="301">
        <v>109143</v>
      </c>
      <c r="BZ37" s="301">
        <v>0</v>
      </c>
      <c r="CA37" s="301">
        <v>88186</v>
      </c>
      <c r="CB37" s="301">
        <v>5083</v>
      </c>
      <c r="CC37" s="301">
        <v>14347</v>
      </c>
      <c r="CD37" s="301">
        <v>94</v>
      </c>
      <c r="CE37" s="301">
        <v>1433</v>
      </c>
      <c r="CF37" s="301">
        <v>3071</v>
      </c>
      <c r="CG37" s="301">
        <v>14</v>
      </c>
      <c r="CH37" s="301">
        <v>1695</v>
      </c>
      <c r="CI37" s="301">
        <v>431</v>
      </c>
      <c r="CJ37" s="301">
        <v>485</v>
      </c>
      <c r="CK37" s="301">
        <v>4</v>
      </c>
      <c r="CL37" s="301">
        <v>442</v>
      </c>
      <c r="CM37" s="301">
        <v>94915</v>
      </c>
      <c r="CN37" s="301">
        <v>0</v>
      </c>
      <c r="CO37" s="301">
        <v>58441</v>
      </c>
      <c r="CP37" s="301">
        <v>476</v>
      </c>
      <c r="CQ37" s="301">
        <v>34520</v>
      </c>
      <c r="CR37" s="301">
        <v>364</v>
      </c>
      <c r="CS37" s="301">
        <v>1114</v>
      </c>
      <c r="CT37" s="301">
        <v>84558</v>
      </c>
      <c r="CU37" s="301">
        <v>0</v>
      </c>
      <c r="CV37" s="301">
        <v>50191</v>
      </c>
      <c r="CW37" s="301">
        <v>289</v>
      </c>
      <c r="CX37" s="301">
        <v>33658</v>
      </c>
      <c r="CY37" s="301">
        <v>6</v>
      </c>
      <c r="CZ37" s="301">
        <v>414</v>
      </c>
      <c r="DA37" s="301">
        <v>10357</v>
      </c>
      <c r="DB37" s="301">
        <v>0</v>
      </c>
      <c r="DC37" s="301">
        <v>8250</v>
      </c>
      <c r="DD37" s="301">
        <v>187</v>
      </c>
      <c r="DE37" s="301">
        <v>862</v>
      </c>
      <c r="DF37" s="301">
        <v>358</v>
      </c>
      <c r="DG37" s="301">
        <v>700</v>
      </c>
      <c r="DH37" s="301">
        <v>7</v>
      </c>
      <c r="DI37" s="301">
        <v>24</v>
      </c>
      <c r="DJ37" s="301">
        <v>2</v>
      </c>
      <c r="DK37" s="301">
        <v>20</v>
      </c>
      <c r="DL37" s="301">
        <v>0</v>
      </c>
      <c r="DM37" s="301">
        <v>2</v>
      </c>
    </row>
    <row r="38" spans="1:117" s="303" customFormat="1" ht="13.5" customHeight="1">
      <c r="A38" s="299" t="s">
        <v>701</v>
      </c>
      <c r="B38" s="300" t="s">
        <v>702</v>
      </c>
      <c r="C38" s="299" t="s">
        <v>639</v>
      </c>
      <c r="D38" s="301">
        <v>236734</v>
      </c>
      <c r="E38" s="301">
        <v>139447</v>
      </c>
      <c r="F38" s="301">
        <v>0</v>
      </c>
      <c r="G38" s="301">
        <v>0</v>
      </c>
      <c r="H38" s="301">
        <v>0</v>
      </c>
      <c r="I38" s="301">
        <v>0</v>
      </c>
      <c r="J38" s="301">
        <v>112165</v>
      </c>
      <c r="K38" s="301">
        <v>7735</v>
      </c>
      <c r="L38" s="301">
        <v>102567</v>
      </c>
      <c r="M38" s="301">
        <v>1863</v>
      </c>
      <c r="N38" s="301">
        <v>5107</v>
      </c>
      <c r="O38" s="301">
        <v>4</v>
      </c>
      <c r="P38" s="301">
        <v>4882</v>
      </c>
      <c r="Q38" s="301">
        <v>221</v>
      </c>
      <c r="R38" s="301">
        <v>21214</v>
      </c>
      <c r="S38" s="301">
        <v>10</v>
      </c>
      <c r="T38" s="301">
        <v>21153</v>
      </c>
      <c r="U38" s="301">
        <v>51</v>
      </c>
      <c r="V38" s="301">
        <v>37</v>
      </c>
      <c r="W38" s="301">
        <v>5</v>
      </c>
      <c r="X38" s="301">
        <v>32</v>
      </c>
      <c r="Y38" s="301">
        <v>0</v>
      </c>
      <c r="Z38" s="301">
        <v>924</v>
      </c>
      <c r="AA38" s="301">
        <v>65</v>
      </c>
      <c r="AB38" s="301">
        <v>859</v>
      </c>
      <c r="AC38" s="301">
        <v>0</v>
      </c>
      <c r="AD38" s="301">
        <v>61860</v>
      </c>
      <c r="AE38" s="301">
        <v>0</v>
      </c>
      <c r="AF38" s="301">
        <v>0</v>
      </c>
      <c r="AG38" s="301">
        <v>0</v>
      </c>
      <c r="AH38" s="301">
        <v>0</v>
      </c>
      <c r="AI38" s="301">
        <v>49246</v>
      </c>
      <c r="AJ38" s="301">
        <v>1474</v>
      </c>
      <c r="AK38" s="301">
        <v>2467</v>
      </c>
      <c r="AL38" s="301">
        <v>45305</v>
      </c>
      <c r="AM38" s="301">
        <v>5215</v>
      </c>
      <c r="AN38" s="301">
        <v>0</v>
      </c>
      <c r="AO38" s="301">
        <v>254</v>
      </c>
      <c r="AP38" s="301">
        <v>4961</v>
      </c>
      <c r="AQ38" s="301">
        <v>7399</v>
      </c>
      <c r="AR38" s="301">
        <v>0</v>
      </c>
      <c r="AS38" s="301">
        <v>649</v>
      </c>
      <c r="AT38" s="301">
        <v>6750</v>
      </c>
      <c r="AU38" s="301">
        <v>0</v>
      </c>
      <c r="AV38" s="301">
        <v>0</v>
      </c>
      <c r="AW38" s="301">
        <v>0</v>
      </c>
      <c r="AX38" s="301">
        <v>0</v>
      </c>
      <c r="AY38" s="301">
        <v>0</v>
      </c>
      <c r="AZ38" s="301">
        <v>0</v>
      </c>
      <c r="BA38" s="301">
        <v>0</v>
      </c>
      <c r="BB38" s="301">
        <v>0</v>
      </c>
      <c r="BC38" s="301">
        <v>35427</v>
      </c>
      <c r="BD38" s="301">
        <v>20757</v>
      </c>
      <c r="BE38" s="301">
        <v>4462</v>
      </c>
      <c r="BF38" s="301">
        <v>9981</v>
      </c>
      <c r="BG38" s="301">
        <v>3738</v>
      </c>
      <c r="BH38" s="301">
        <v>1165</v>
      </c>
      <c r="BI38" s="301">
        <v>16</v>
      </c>
      <c r="BJ38" s="301">
        <v>1395</v>
      </c>
      <c r="BK38" s="301">
        <v>14670</v>
      </c>
      <c r="BL38" s="301">
        <v>0</v>
      </c>
      <c r="BM38" s="301">
        <v>12595</v>
      </c>
      <c r="BN38" s="301">
        <v>951</v>
      </c>
      <c r="BO38" s="301">
        <v>754</v>
      </c>
      <c r="BP38" s="301">
        <v>111</v>
      </c>
      <c r="BQ38" s="301">
        <v>259</v>
      </c>
      <c r="BR38" s="301">
        <v>160204</v>
      </c>
      <c r="BS38" s="301">
        <v>4462</v>
      </c>
      <c r="BT38" s="301">
        <v>122146</v>
      </c>
      <c r="BU38" s="301">
        <v>8845</v>
      </c>
      <c r="BV38" s="301">
        <v>22379</v>
      </c>
      <c r="BW38" s="301">
        <v>53</v>
      </c>
      <c r="BX38" s="301">
        <v>2319</v>
      </c>
      <c r="BY38" s="301">
        <v>139447</v>
      </c>
      <c r="BZ38" s="301">
        <v>0</v>
      </c>
      <c r="CA38" s="301">
        <v>112165</v>
      </c>
      <c r="CB38" s="301">
        <v>5107</v>
      </c>
      <c r="CC38" s="301">
        <v>21214</v>
      </c>
      <c r="CD38" s="301">
        <v>37</v>
      </c>
      <c r="CE38" s="301">
        <v>924</v>
      </c>
      <c r="CF38" s="301">
        <v>20757</v>
      </c>
      <c r="CG38" s="301">
        <v>4462</v>
      </c>
      <c r="CH38" s="301">
        <v>9981</v>
      </c>
      <c r="CI38" s="301">
        <v>3738</v>
      </c>
      <c r="CJ38" s="301">
        <v>1165</v>
      </c>
      <c r="CK38" s="301">
        <v>16</v>
      </c>
      <c r="CL38" s="301">
        <v>1395</v>
      </c>
      <c r="CM38" s="301">
        <v>76530</v>
      </c>
      <c r="CN38" s="301">
        <v>0</v>
      </c>
      <c r="CO38" s="301">
        <v>61841</v>
      </c>
      <c r="CP38" s="301">
        <v>6166</v>
      </c>
      <c r="CQ38" s="301">
        <v>8153</v>
      </c>
      <c r="CR38" s="301">
        <v>111</v>
      </c>
      <c r="CS38" s="301">
        <v>259</v>
      </c>
      <c r="CT38" s="301">
        <v>61860</v>
      </c>
      <c r="CU38" s="301">
        <v>0</v>
      </c>
      <c r="CV38" s="301">
        <v>49246</v>
      </c>
      <c r="CW38" s="301">
        <v>5215</v>
      </c>
      <c r="CX38" s="301">
        <v>7399</v>
      </c>
      <c r="CY38" s="301">
        <v>0</v>
      </c>
      <c r="CZ38" s="301">
        <v>0</v>
      </c>
      <c r="DA38" s="301">
        <v>14670</v>
      </c>
      <c r="DB38" s="301">
        <v>0</v>
      </c>
      <c r="DC38" s="301">
        <v>12595</v>
      </c>
      <c r="DD38" s="301">
        <v>951</v>
      </c>
      <c r="DE38" s="301">
        <v>754</v>
      </c>
      <c r="DF38" s="301">
        <v>111</v>
      </c>
      <c r="DG38" s="301">
        <v>259</v>
      </c>
      <c r="DH38" s="301">
        <v>8</v>
      </c>
      <c r="DI38" s="301">
        <v>20</v>
      </c>
      <c r="DJ38" s="301">
        <v>0</v>
      </c>
      <c r="DK38" s="301">
        <v>0</v>
      </c>
      <c r="DL38" s="301">
        <v>0</v>
      </c>
      <c r="DM38" s="301">
        <v>20</v>
      </c>
    </row>
    <row r="39" spans="1:117" s="303" customFormat="1" ht="13.5" customHeight="1">
      <c r="A39" s="299" t="s">
        <v>703</v>
      </c>
      <c r="B39" s="300" t="s">
        <v>704</v>
      </c>
      <c r="C39" s="299" t="s">
        <v>639</v>
      </c>
      <c r="D39" s="301">
        <v>629008</v>
      </c>
      <c r="E39" s="301">
        <v>362182</v>
      </c>
      <c r="F39" s="301">
        <v>0</v>
      </c>
      <c r="G39" s="301">
        <v>0</v>
      </c>
      <c r="H39" s="301">
        <v>0</v>
      </c>
      <c r="I39" s="301">
        <v>0</v>
      </c>
      <c r="J39" s="301">
        <v>318818</v>
      </c>
      <c r="K39" s="301">
        <v>94121</v>
      </c>
      <c r="L39" s="301">
        <v>224676</v>
      </c>
      <c r="M39" s="301">
        <v>21</v>
      </c>
      <c r="N39" s="301">
        <v>10288</v>
      </c>
      <c r="O39" s="301">
        <v>2649</v>
      </c>
      <c r="P39" s="301">
        <v>7624</v>
      </c>
      <c r="Q39" s="301">
        <v>15</v>
      </c>
      <c r="R39" s="301">
        <v>29782</v>
      </c>
      <c r="S39" s="301">
        <v>8701</v>
      </c>
      <c r="T39" s="301">
        <v>21080</v>
      </c>
      <c r="U39" s="301">
        <v>1</v>
      </c>
      <c r="V39" s="301">
        <v>137</v>
      </c>
      <c r="W39" s="301">
        <v>22</v>
      </c>
      <c r="X39" s="301">
        <v>115</v>
      </c>
      <c r="Y39" s="301">
        <v>0</v>
      </c>
      <c r="Z39" s="301">
        <v>3157</v>
      </c>
      <c r="AA39" s="301">
        <v>598</v>
      </c>
      <c r="AB39" s="301">
        <v>2259</v>
      </c>
      <c r="AC39" s="301">
        <v>300</v>
      </c>
      <c r="AD39" s="301">
        <v>186436</v>
      </c>
      <c r="AE39" s="301">
        <v>0</v>
      </c>
      <c r="AF39" s="301">
        <v>0</v>
      </c>
      <c r="AG39" s="301">
        <v>0</v>
      </c>
      <c r="AH39" s="301">
        <v>0</v>
      </c>
      <c r="AI39" s="301">
        <v>181456</v>
      </c>
      <c r="AJ39" s="301">
        <v>906</v>
      </c>
      <c r="AK39" s="301">
        <v>391</v>
      </c>
      <c r="AL39" s="301">
        <v>180159</v>
      </c>
      <c r="AM39" s="301">
        <v>3151</v>
      </c>
      <c r="AN39" s="301">
        <v>43</v>
      </c>
      <c r="AO39" s="301">
        <v>12</v>
      </c>
      <c r="AP39" s="301">
        <v>3096</v>
      </c>
      <c r="AQ39" s="301">
        <v>419</v>
      </c>
      <c r="AR39" s="301">
        <v>14</v>
      </c>
      <c r="AS39" s="301">
        <v>161</v>
      </c>
      <c r="AT39" s="301">
        <v>244</v>
      </c>
      <c r="AU39" s="301">
        <v>0</v>
      </c>
      <c r="AV39" s="301">
        <v>0</v>
      </c>
      <c r="AW39" s="301">
        <v>0</v>
      </c>
      <c r="AX39" s="301">
        <v>0</v>
      </c>
      <c r="AY39" s="301">
        <v>1410</v>
      </c>
      <c r="AZ39" s="301">
        <v>2</v>
      </c>
      <c r="BA39" s="301">
        <v>35</v>
      </c>
      <c r="BB39" s="301">
        <v>1373</v>
      </c>
      <c r="BC39" s="301">
        <v>80390</v>
      </c>
      <c r="BD39" s="301">
        <v>29814</v>
      </c>
      <c r="BE39" s="301">
        <v>0</v>
      </c>
      <c r="BF39" s="301">
        <v>10193</v>
      </c>
      <c r="BG39" s="301">
        <v>1671</v>
      </c>
      <c r="BH39" s="301">
        <v>5937</v>
      </c>
      <c r="BI39" s="301">
        <v>33</v>
      </c>
      <c r="BJ39" s="301">
        <v>11980</v>
      </c>
      <c r="BK39" s="301">
        <v>50576</v>
      </c>
      <c r="BL39" s="301">
        <v>0</v>
      </c>
      <c r="BM39" s="301">
        <v>47825</v>
      </c>
      <c r="BN39" s="301">
        <v>1297</v>
      </c>
      <c r="BO39" s="301">
        <v>292</v>
      </c>
      <c r="BP39" s="301">
        <v>0</v>
      </c>
      <c r="BQ39" s="301">
        <v>1162</v>
      </c>
      <c r="BR39" s="301">
        <v>391996</v>
      </c>
      <c r="BS39" s="301">
        <v>0</v>
      </c>
      <c r="BT39" s="301">
        <v>329011</v>
      </c>
      <c r="BU39" s="301">
        <v>11959</v>
      </c>
      <c r="BV39" s="301">
        <v>35719</v>
      </c>
      <c r="BW39" s="301">
        <v>170</v>
      </c>
      <c r="BX39" s="301">
        <v>15137</v>
      </c>
      <c r="BY39" s="301">
        <v>362182</v>
      </c>
      <c r="BZ39" s="301">
        <v>0</v>
      </c>
      <c r="CA39" s="301">
        <v>318818</v>
      </c>
      <c r="CB39" s="301">
        <v>10288</v>
      </c>
      <c r="CC39" s="301">
        <v>29782</v>
      </c>
      <c r="CD39" s="301">
        <v>137</v>
      </c>
      <c r="CE39" s="301">
        <v>3157</v>
      </c>
      <c r="CF39" s="301">
        <v>29814</v>
      </c>
      <c r="CG39" s="301">
        <v>0</v>
      </c>
      <c r="CH39" s="301">
        <v>10193</v>
      </c>
      <c r="CI39" s="301">
        <v>1671</v>
      </c>
      <c r="CJ39" s="301">
        <v>5937</v>
      </c>
      <c r="CK39" s="301">
        <v>33</v>
      </c>
      <c r="CL39" s="301">
        <v>11980</v>
      </c>
      <c r="CM39" s="301">
        <v>237012</v>
      </c>
      <c r="CN39" s="301">
        <v>0</v>
      </c>
      <c r="CO39" s="301">
        <v>229281</v>
      </c>
      <c r="CP39" s="301">
        <v>4448</v>
      </c>
      <c r="CQ39" s="301">
        <v>711</v>
      </c>
      <c r="CR39" s="301">
        <v>0</v>
      </c>
      <c r="CS39" s="301">
        <v>2572</v>
      </c>
      <c r="CT39" s="301">
        <v>186436</v>
      </c>
      <c r="CU39" s="301">
        <v>0</v>
      </c>
      <c r="CV39" s="301">
        <v>181456</v>
      </c>
      <c r="CW39" s="301">
        <v>3151</v>
      </c>
      <c r="CX39" s="301">
        <v>419</v>
      </c>
      <c r="CY39" s="301">
        <v>0</v>
      </c>
      <c r="CZ39" s="301">
        <v>1410</v>
      </c>
      <c r="DA39" s="301">
        <v>50576</v>
      </c>
      <c r="DB39" s="301">
        <v>0</v>
      </c>
      <c r="DC39" s="301">
        <v>47825</v>
      </c>
      <c r="DD39" s="301">
        <v>1297</v>
      </c>
      <c r="DE39" s="301">
        <v>292</v>
      </c>
      <c r="DF39" s="301">
        <v>0</v>
      </c>
      <c r="DG39" s="301">
        <v>1162</v>
      </c>
      <c r="DH39" s="301">
        <v>27</v>
      </c>
      <c r="DI39" s="301">
        <v>132</v>
      </c>
      <c r="DJ39" s="301">
        <v>12</v>
      </c>
      <c r="DK39" s="301">
        <v>26</v>
      </c>
      <c r="DL39" s="301">
        <v>0</v>
      </c>
      <c r="DM39" s="301">
        <v>94</v>
      </c>
    </row>
    <row r="40" spans="1:117" s="303" customFormat="1" ht="13.5" customHeight="1">
      <c r="A40" s="299" t="s">
        <v>705</v>
      </c>
      <c r="B40" s="300" t="s">
        <v>706</v>
      </c>
      <c r="C40" s="299" t="s">
        <v>639</v>
      </c>
      <c r="D40" s="301">
        <v>911865</v>
      </c>
      <c r="E40" s="301">
        <v>523880</v>
      </c>
      <c r="F40" s="301">
        <v>0</v>
      </c>
      <c r="G40" s="301">
        <v>0</v>
      </c>
      <c r="H40" s="301">
        <v>0</v>
      </c>
      <c r="I40" s="301">
        <v>0</v>
      </c>
      <c r="J40" s="301">
        <v>397569</v>
      </c>
      <c r="K40" s="301">
        <v>116898</v>
      </c>
      <c r="L40" s="301">
        <v>280671</v>
      </c>
      <c r="M40" s="301">
        <v>0</v>
      </c>
      <c r="N40" s="301">
        <v>18811</v>
      </c>
      <c r="O40" s="301">
        <v>4645</v>
      </c>
      <c r="P40" s="301">
        <v>14166</v>
      </c>
      <c r="Q40" s="301">
        <v>0</v>
      </c>
      <c r="R40" s="301">
        <v>94574</v>
      </c>
      <c r="S40" s="301">
        <v>12295</v>
      </c>
      <c r="T40" s="301">
        <v>82279</v>
      </c>
      <c r="U40" s="301">
        <v>0</v>
      </c>
      <c r="V40" s="301">
        <v>702</v>
      </c>
      <c r="W40" s="301">
        <v>32</v>
      </c>
      <c r="X40" s="301">
        <v>670</v>
      </c>
      <c r="Y40" s="301">
        <v>0</v>
      </c>
      <c r="Z40" s="301">
        <v>12224</v>
      </c>
      <c r="AA40" s="301">
        <v>2372</v>
      </c>
      <c r="AB40" s="301">
        <v>9852</v>
      </c>
      <c r="AC40" s="301">
        <v>0</v>
      </c>
      <c r="AD40" s="301">
        <v>310274</v>
      </c>
      <c r="AE40" s="301">
        <v>0</v>
      </c>
      <c r="AF40" s="301">
        <v>0</v>
      </c>
      <c r="AG40" s="301">
        <v>0</v>
      </c>
      <c r="AH40" s="301">
        <v>0</v>
      </c>
      <c r="AI40" s="301">
        <v>281523</v>
      </c>
      <c r="AJ40" s="301">
        <v>35</v>
      </c>
      <c r="AK40" s="301">
        <v>261</v>
      </c>
      <c r="AL40" s="301">
        <v>281227</v>
      </c>
      <c r="AM40" s="301">
        <v>20567</v>
      </c>
      <c r="AN40" s="301">
        <v>0</v>
      </c>
      <c r="AO40" s="301">
        <v>0</v>
      </c>
      <c r="AP40" s="301">
        <v>20567</v>
      </c>
      <c r="AQ40" s="301">
        <v>2410</v>
      </c>
      <c r="AR40" s="301">
        <v>0</v>
      </c>
      <c r="AS40" s="301">
        <v>19</v>
      </c>
      <c r="AT40" s="301">
        <v>2391</v>
      </c>
      <c r="AU40" s="301">
        <v>9</v>
      </c>
      <c r="AV40" s="301">
        <v>0</v>
      </c>
      <c r="AW40" s="301">
        <v>0</v>
      </c>
      <c r="AX40" s="301">
        <v>9</v>
      </c>
      <c r="AY40" s="301">
        <v>5765</v>
      </c>
      <c r="AZ40" s="301">
        <v>0</v>
      </c>
      <c r="BA40" s="301">
        <v>0</v>
      </c>
      <c r="BB40" s="301">
        <v>5765</v>
      </c>
      <c r="BC40" s="301">
        <v>77711</v>
      </c>
      <c r="BD40" s="301">
        <v>36422</v>
      </c>
      <c r="BE40" s="301">
        <v>0</v>
      </c>
      <c r="BF40" s="301">
        <v>9762</v>
      </c>
      <c r="BG40" s="301">
        <v>4445</v>
      </c>
      <c r="BH40" s="301">
        <v>3643</v>
      </c>
      <c r="BI40" s="301">
        <v>304</v>
      </c>
      <c r="BJ40" s="301">
        <v>18268</v>
      </c>
      <c r="BK40" s="301">
        <v>41289</v>
      </c>
      <c r="BL40" s="301">
        <v>0</v>
      </c>
      <c r="BM40" s="301">
        <v>25817</v>
      </c>
      <c r="BN40" s="301">
        <v>5576</v>
      </c>
      <c r="BO40" s="301">
        <v>2455</v>
      </c>
      <c r="BP40" s="301">
        <v>9</v>
      </c>
      <c r="BQ40" s="301">
        <v>7432</v>
      </c>
      <c r="BR40" s="301">
        <v>560302</v>
      </c>
      <c r="BS40" s="301">
        <v>0</v>
      </c>
      <c r="BT40" s="301">
        <v>407331</v>
      </c>
      <c r="BU40" s="301">
        <v>23256</v>
      </c>
      <c r="BV40" s="301">
        <v>98217</v>
      </c>
      <c r="BW40" s="301">
        <v>1006</v>
      </c>
      <c r="BX40" s="301">
        <v>30492</v>
      </c>
      <c r="BY40" s="301">
        <v>523880</v>
      </c>
      <c r="BZ40" s="301">
        <v>0</v>
      </c>
      <c r="CA40" s="301">
        <v>397569</v>
      </c>
      <c r="CB40" s="301">
        <v>18811</v>
      </c>
      <c r="CC40" s="301">
        <v>94574</v>
      </c>
      <c r="CD40" s="301">
        <v>702</v>
      </c>
      <c r="CE40" s="301">
        <v>12224</v>
      </c>
      <c r="CF40" s="301">
        <v>36422</v>
      </c>
      <c r="CG40" s="301">
        <v>0</v>
      </c>
      <c r="CH40" s="301">
        <v>9762</v>
      </c>
      <c r="CI40" s="301">
        <v>4445</v>
      </c>
      <c r="CJ40" s="301">
        <v>3643</v>
      </c>
      <c r="CK40" s="301">
        <v>304</v>
      </c>
      <c r="CL40" s="301">
        <v>18268</v>
      </c>
      <c r="CM40" s="301">
        <v>351563</v>
      </c>
      <c r="CN40" s="301">
        <v>0</v>
      </c>
      <c r="CO40" s="301">
        <v>307340</v>
      </c>
      <c r="CP40" s="301">
        <v>26143</v>
      </c>
      <c r="CQ40" s="301">
        <v>4865</v>
      </c>
      <c r="CR40" s="301">
        <v>18</v>
      </c>
      <c r="CS40" s="301">
        <v>13197</v>
      </c>
      <c r="CT40" s="301">
        <v>310274</v>
      </c>
      <c r="CU40" s="301">
        <v>0</v>
      </c>
      <c r="CV40" s="301">
        <v>281523</v>
      </c>
      <c r="CW40" s="301">
        <v>20567</v>
      </c>
      <c r="CX40" s="301">
        <v>2410</v>
      </c>
      <c r="CY40" s="301">
        <v>9</v>
      </c>
      <c r="CZ40" s="301">
        <v>5765</v>
      </c>
      <c r="DA40" s="301">
        <v>41289</v>
      </c>
      <c r="DB40" s="301">
        <v>0</v>
      </c>
      <c r="DC40" s="301">
        <v>25817</v>
      </c>
      <c r="DD40" s="301">
        <v>5576</v>
      </c>
      <c r="DE40" s="301">
        <v>2455</v>
      </c>
      <c r="DF40" s="301">
        <v>9</v>
      </c>
      <c r="DG40" s="301">
        <v>7432</v>
      </c>
      <c r="DH40" s="301">
        <v>6</v>
      </c>
      <c r="DI40" s="301">
        <v>71</v>
      </c>
      <c r="DJ40" s="301">
        <v>12</v>
      </c>
      <c r="DK40" s="301">
        <v>37</v>
      </c>
      <c r="DL40" s="301">
        <v>0</v>
      </c>
      <c r="DM40" s="301">
        <v>22</v>
      </c>
    </row>
    <row r="41" spans="1:117" s="303" customFormat="1" ht="13.5" customHeight="1">
      <c r="A41" s="299" t="s">
        <v>707</v>
      </c>
      <c r="B41" s="300" t="s">
        <v>708</v>
      </c>
      <c r="C41" s="299" t="s">
        <v>639</v>
      </c>
      <c r="D41" s="301">
        <v>487875</v>
      </c>
      <c r="E41" s="301">
        <v>301002</v>
      </c>
      <c r="F41" s="301">
        <v>3</v>
      </c>
      <c r="G41" s="301">
        <v>3</v>
      </c>
      <c r="H41" s="301">
        <v>0</v>
      </c>
      <c r="I41" s="301">
        <v>0</v>
      </c>
      <c r="J41" s="301">
        <v>236955</v>
      </c>
      <c r="K41" s="301">
        <v>103200</v>
      </c>
      <c r="L41" s="301">
        <v>133755</v>
      </c>
      <c r="M41" s="301">
        <v>0</v>
      </c>
      <c r="N41" s="301">
        <v>8797</v>
      </c>
      <c r="O41" s="301">
        <v>2813</v>
      </c>
      <c r="P41" s="301">
        <v>5984</v>
      </c>
      <c r="Q41" s="301">
        <v>0</v>
      </c>
      <c r="R41" s="301">
        <v>48189</v>
      </c>
      <c r="S41" s="301">
        <v>10505</v>
      </c>
      <c r="T41" s="301">
        <v>37684</v>
      </c>
      <c r="U41" s="301">
        <v>0</v>
      </c>
      <c r="V41" s="301">
        <v>1134</v>
      </c>
      <c r="W41" s="301">
        <v>271</v>
      </c>
      <c r="X41" s="301">
        <v>863</v>
      </c>
      <c r="Y41" s="301">
        <v>0</v>
      </c>
      <c r="Z41" s="301">
        <v>5924</v>
      </c>
      <c r="AA41" s="301">
        <v>3664</v>
      </c>
      <c r="AB41" s="301">
        <v>2248</v>
      </c>
      <c r="AC41" s="301">
        <v>12</v>
      </c>
      <c r="AD41" s="301">
        <v>71611</v>
      </c>
      <c r="AE41" s="301">
        <v>0</v>
      </c>
      <c r="AF41" s="301">
        <v>0</v>
      </c>
      <c r="AG41" s="301">
        <v>0</v>
      </c>
      <c r="AH41" s="301">
        <v>0</v>
      </c>
      <c r="AI41" s="301">
        <v>65492</v>
      </c>
      <c r="AJ41" s="301">
        <v>225</v>
      </c>
      <c r="AK41" s="301">
        <v>780</v>
      </c>
      <c r="AL41" s="301">
        <v>64487</v>
      </c>
      <c r="AM41" s="301">
        <v>1599</v>
      </c>
      <c r="AN41" s="301">
        <v>0</v>
      </c>
      <c r="AO41" s="301">
        <v>3</v>
      </c>
      <c r="AP41" s="301">
        <v>1596</v>
      </c>
      <c r="AQ41" s="301">
        <v>3390</v>
      </c>
      <c r="AR41" s="301">
        <v>0</v>
      </c>
      <c r="AS41" s="301">
        <v>4</v>
      </c>
      <c r="AT41" s="301">
        <v>3386</v>
      </c>
      <c r="AU41" s="301">
        <v>86</v>
      </c>
      <c r="AV41" s="301">
        <v>0</v>
      </c>
      <c r="AW41" s="301">
        <v>27</v>
      </c>
      <c r="AX41" s="301">
        <v>59</v>
      </c>
      <c r="AY41" s="301">
        <v>1044</v>
      </c>
      <c r="AZ41" s="301">
        <v>0</v>
      </c>
      <c r="BA41" s="301">
        <v>1</v>
      </c>
      <c r="BB41" s="301">
        <v>1043</v>
      </c>
      <c r="BC41" s="301">
        <v>115262</v>
      </c>
      <c r="BD41" s="301">
        <v>21799</v>
      </c>
      <c r="BE41" s="301">
        <v>419</v>
      </c>
      <c r="BF41" s="301">
        <v>5953</v>
      </c>
      <c r="BG41" s="301">
        <v>5195</v>
      </c>
      <c r="BH41" s="301">
        <v>7843</v>
      </c>
      <c r="BI41" s="301">
        <v>171</v>
      </c>
      <c r="BJ41" s="301">
        <v>2218</v>
      </c>
      <c r="BK41" s="301">
        <v>93463</v>
      </c>
      <c r="BL41" s="301">
        <v>378</v>
      </c>
      <c r="BM41" s="301">
        <v>76891</v>
      </c>
      <c r="BN41" s="301">
        <v>2757</v>
      </c>
      <c r="BO41" s="301">
        <v>1307</v>
      </c>
      <c r="BP41" s="301">
        <v>91</v>
      </c>
      <c r="BQ41" s="301">
        <v>12039</v>
      </c>
      <c r="BR41" s="301">
        <v>322801</v>
      </c>
      <c r="BS41" s="301">
        <v>422</v>
      </c>
      <c r="BT41" s="301">
        <v>242908</v>
      </c>
      <c r="BU41" s="301">
        <v>13992</v>
      </c>
      <c r="BV41" s="301">
        <v>56032</v>
      </c>
      <c r="BW41" s="301">
        <v>1305</v>
      </c>
      <c r="BX41" s="301">
        <v>8142</v>
      </c>
      <c r="BY41" s="301">
        <v>301002</v>
      </c>
      <c r="BZ41" s="301">
        <v>3</v>
      </c>
      <c r="CA41" s="301">
        <v>236955</v>
      </c>
      <c r="CB41" s="301">
        <v>8797</v>
      </c>
      <c r="CC41" s="301">
        <v>48189</v>
      </c>
      <c r="CD41" s="301">
        <v>1134</v>
      </c>
      <c r="CE41" s="301">
        <v>5924</v>
      </c>
      <c r="CF41" s="301">
        <v>21799</v>
      </c>
      <c r="CG41" s="301">
        <v>419</v>
      </c>
      <c r="CH41" s="301">
        <v>5953</v>
      </c>
      <c r="CI41" s="301">
        <v>5195</v>
      </c>
      <c r="CJ41" s="301">
        <v>7843</v>
      </c>
      <c r="CK41" s="301">
        <v>171</v>
      </c>
      <c r="CL41" s="301">
        <v>2218</v>
      </c>
      <c r="CM41" s="301">
        <v>165074</v>
      </c>
      <c r="CN41" s="301">
        <v>378</v>
      </c>
      <c r="CO41" s="301">
        <v>142383</v>
      </c>
      <c r="CP41" s="301">
        <v>4356</v>
      </c>
      <c r="CQ41" s="301">
        <v>4697</v>
      </c>
      <c r="CR41" s="301">
        <v>177</v>
      </c>
      <c r="CS41" s="301">
        <v>13083</v>
      </c>
      <c r="CT41" s="301">
        <v>71611</v>
      </c>
      <c r="CU41" s="301">
        <v>0</v>
      </c>
      <c r="CV41" s="301">
        <v>65492</v>
      </c>
      <c r="CW41" s="301">
        <v>1599</v>
      </c>
      <c r="CX41" s="301">
        <v>3390</v>
      </c>
      <c r="CY41" s="301">
        <v>86</v>
      </c>
      <c r="CZ41" s="301">
        <v>1044</v>
      </c>
      <c r="DA41" s="301">
        <v>93463</v>
      </c>
      <c r="DB41" s="301">
        <v>378</v>
      </c>
      <c r="DC41" s="301">
        <v>76891</v>
      </c>
      <c r="DD41" s="301">
        <v>2757</v>
      </c>
      <c r="DE41" s="301">
        <v>1307</v>
      </c>
      <c r="DF41" s="301">
        <v>91</v>
      </c>
      <c r="DG41" s="301">
        <v>12039</v>
      </c>
      <c r="DH41" s="301">
        <v>1</v>
      </c>
      <c r="DI41" s="301">
        <v>260</v>
      </c>
      <c r="DJ41" s="301">
        <v>45</v>
      </c>
      <c r="DK41" s="301">
        <v>16</v>
      </c>
      <c r="DL41" s="301">
        <v>0</v>
      </c>
      <c r="DM41" s="301">
        <v>199</v>
      </c>
    </row>
    <row r="42" spans="1:117" s="303" customFormat="1" ht="13.5" customHeight="1">
      <c r="A42" s="299" t="s">
        <v>709</v>
      </c>
      <c r="B42" s="300" t="s">
        <v>710</v>
      </c>
      <c r="C42" s="299" t="s">
        <v>639</v>
      </c>
      <c r="D42" s="301">
        <v>256059</v>
      </c>
      <c r="E42" s="301">
        <v>180446</v>
      </c>
      <c r="F42" s="301">
        <v>0</v>
      </c>
      <c r="G42" s="301">
        <v>0</v>
      </c>
      <c r="H42" s="301">
        <v>0</v>
      </c>
      <c r="I42" s="301">
        <v>0</v>
      </c>
      <c r="J42" s="301">
        <v>134395</v>
      </c>
      <c r="K42" s="301">
        <v>99273</v>
      </c>
      <c r="L42" s="301">
        <v>35122</v>
      </c>
      <c r="M42" s="301">
        <v>0</v>
      </c>
      <c r="N42" s="301">
        <v>13205</v>
      </c>
      <c r="O42" s="301">
        <v>7862</v>
      </c>
      <c r="P42" s="301">
        <v>2628</v>
      </c>
      <c r="Q42" s="301">
        <v>2715</v>
      </c>
      <c r="R42" s="301">
        <v>27472</v>
      </c>
      <c r="S42" s="301">
        <v>19308</v>
      </c>
      <c r="T42" s="301">
        <v>8164</v>
      </c>
      <c r="U42" s="301">
        <v>0</v>
      </c>
      <c r="V42" s="301">
        <v>1086</v>
      </c>
      <c r="W42" s="301">
        <v>71</v>
      </c>
      <c r="X42" s="301">
        <v>1015</v>
      </c>
      <c r="Y42" s="301">
        <v>0</v>
      </c>
      <c r="Z42" s="301">
        <v>4288</v>
      </c>
      <c r="AA42" s="301">
        <v>1345</v>
      </c>
      <c r="AB42" s="301">
        <v>2943</v>
      </c>
      <c r="AC42" s="301">
        <v>0</v>
      </c>
      <c r="AD42" s="301">
        <v>62165</v>
      </c>
      <c r="AE42" s="301">
        <v>0</v>
      </c>
      <c r="AF42" s="301">
        <v>0</v>
      </c>
      <c r="AG42" s="301">
        <v>0</v>
      </c>
      <c r="AH42" s="301">
        <v>0</v>
      </c>
      <c r="AI42" s="301">
        <v>61705</v>
      </c>
      <c r="AJ42" s="301">
        <v>284</v>
      </c>
      <c r="AK42" s="301">
        <v>5</v>
      </c>
      <c r="AL42" s="301">
        <v>61416</v>
      </c>
      <c r="AM42" s="301">
        <v>281</v>
      </c>
      <c r="AN42" s="301">
        <v>27</v>
      </c>
      <c r="AO42" s="301">
        <v>0</v>
      </c>
      <c r="AP42" s="301">
        <v>254</v>
      </c>
      <c r="AQ42" s="301">
        <v>110</v>
      </c>
      <c r="AR42" s="301">
        <v>98</v>
      </c>
      <c r="AS42" s="301">
        <v>10</v>
      </c>
      <c r="AT42" s="301">
        <v>2</v>
      </c>
      <c r="AU42" s="301">
        <v>0</v>
      </c>
      <c r="AV42" s="301">
        <v>0</v>
      </c>
      <c r="AW42" s="301">
        <v>0</v>
      </c>
      <c r="AX42" s="301">
        <v>0</v>
      </c>
      <c r="AY42" s="301">
        <v>69</v>
      </c>
      <c r="AZ42" s="301">
        <v>3</v>
      </c>
      <c r="BA42" s="301">
        <v>0</v>
      </c>
      <c r="BB42" s="301">
        <v>66</v>
      </c>
      <c r="BC42" s="301">
        <v>13448</v>
      </c>
      <c r="BD42" s="301">
        <v>8274</v>
      </c>
      <c r="BE42" s="301">
        <v>0</v>
      </c>
      <c r="BF42" s="301">
        <v>2566</v>
      </c>
      <c r="BG42" s="301">
        <v>2999</v>
      </c>
      <c r="BH42" s="301">
        <v>872</v>
      </c>
      <c r="BI42" s="301">
        <v>6</v>
      </c>
      <c r="BJ42" s="301">
        <v>1831</v>
      </c>
      <c r="BK42" s="301">
        <v>5174</v>
      </c>
      <c r="BL42" s="301">
        <v>0</v>
      </c>
      <c r="BM42" s="301">
        <v>4666</v>
      </c>
      <c r="BN42" s="301">
        <v>205</v>
      </c>
      <c r="BO42" s="301">
        <v>108</v>
      </c>
      <c r="BP42" s="301">
        <v>0</v>
      </c>
      <c r="BQ42" s="301">
        <v>195</v>
      </c>
      <c r="BR42" s="301">
        <v>188720</v>
      </c>
      <c r="BS42" s="301">
        <v>0</v>
      </c>
      <c r="BT42" s="301">
        <v>136961</v>
      </c>
      <c r="BU42" s="301">
        <v>16204</v>
      </c>
      <c r="BV42" s="301">
        <v>28344</v>
      </c>
      <c r="BW42" s="301">
        <v>1092</v>
      </c>
      <c r="BX42" s="301">
        <v>6119</v>
      </c>
      <c r="BY42" s="301">
        <v>180446</v>
      </c>
      <c r="BZ42" s="301">
        <v>0</v>
      </c>
      <c r="CA42" s="301">
        <v>134395</v>
      </c>
      <c r="CB42" s="301">
        <v>13205</v>
      </c>
      <c r="CC42" s="301">
        <v>27472</v>
      </c>
      <c r="CD42" s="301">
        <v>1086</v>
      </c>
      <c r="CE42" s="301">
        <v>4288</v>
      </c>
      <c r="CF42" s="301">
        <v>8274</v>
      </c>
      <c r="CG42" s="301">
        <v>0</v>
      </c>
      <c r="CH42" s="301">
        <v>2566</v>
      </c>
      <c r="CI42" s="301">
        <v>2999</v>
      </c>
      <c r="CJ42" s="301">
        <v>872</v>
      </c>
      <c r="CK42" s="301">
        <v>6</v>
      </c>
      <c r="CL42" s="301">
        <v>1831</v>
      </c>
      <c r="CM42" s="301">
        <v>67339</v>
      </c>
      <c r="CN42" s="301">
        <v>0</v>
      </c>
      <c r="CO42" s="301">
        <v>66371</v>
      </c>
      <c r="CP42" s="301">
        <v>486</v>
      </c>
      <c r="CQ42" s="301">
        <v>218</v>
      </c>
      <c r="CR42" s="301">
        <v>0</v>
      </c>
      <c r="CS42" s="301">
        <v>264</v>
      </c>
      <c r="CT42" s="301">
        <v>62165</v>
      </c>
      <c r="CU42" s="301">
        <v>0</v>
      </c>
      <c r="CV42" s="301">
        <v>61705</v>
      </c>
      <c r="CW42" s="301">
        <v>281</v>
      </c>
      <c r="CX42" s="301">
        <v>110</v>
      </c>
      <c r="CY42" s="301">
        <v>0</v>
      </c>
      <c r="CZ42" s="301">
        <v>69</v>
      </c>
      <c r="DA42" s="301">
        <v>5174</v>
      </c>
      <c r="DB42" s="301">
        <v>0</v>
      </c>
      <c r="DC42" s="301">
        <v>4666</v>
      </c>
      <c r="DD42" s="301">
        <v>205</v>
      </c>
      <c r="DE42" s="301">
        <v>108</v>
      </c>
      <c r="DF42" s="301">
        <v>0</v>
      </c>
      <c r="DG42" s="301">
        <v>195</v>
      </c>
      <c r="DH42" s="301">
        <v>648</v>
      </c>
      <c r="DI42" s="301">
        <v>18</v>
      </c>
      <c r="DJ42" s="301">
        <v>10</v>
      </c>
      <c r="DK42" s="301">
        <v>3</v>
      </c>
      <c r="DL42" s="301">
        <v>0</v>
      </c>
      <c r="DM42" s="301">
        <v>5</v>
      </c>
    </row>
    <row r="43" spans="1:117" s="303" customFormat="1" ht="13.5" customHeight="1">
      <c r="A43" s="299" t="s">
        <v>711</v>
      </c>
      <c r="B43" s="300" t="s">
        <v>712</v>
      </c>
      <c r="C43" s="299" t="s">
        <v>639</v>
      </c>
      <c r="D43" s="301">
        <v>309496</v>
      </c>
      <c r="E43" s="301">
        <v>203830</v>
      </c>
      <c r="F43" s="301">
        <v>0</v>
      </c>
      <c r="G43" s="301">
        <v>0</v>
      </c>
      <c r="H43" s="301">
        <v>0</v>
      </c>
      <c r="I43" s="301">
        <v>0</v>
      </c>
      <c r="J43" s="301">
        <v>144825</v>
      </c>
      <c r="K43" s="301">
        <v>24394</v>
      </c>
      <c r="L43" s="301">
        <v>120370</v>
      </c>
      <c r="M43" s="301">
        <v>61</v>
      </c>
      <c r="N43" s="301">
        <v>15485</v>
      </c>
      <c r="O43" s="301">
        <v>6385</v>
      </c>
      <c r="P43" s="301">
        <v>9083</v>
      </c>
      <c r="Q43" s="301">
        <v>17</v>
      </c>
      <c r="R43" s="301">
        <v>41634</v>
      </c>
      <c r="S43" s="301">
        <v>11894</v>
      </c>
      <c r="T43" s="301">
        <v>29740</v>
      </c>
      <c r="U43" s="301">
        <v>0</v>
      </c>
      <c r="V43" s="301">
        <v>19</v>
      </c>
      <c r="W43" s="301">
        <v>2</v>
      </c>
      <c r="X43" s="301">
        <v>17</v>
      </c>
      <c r="Y43" s="301">
        <v>0</v>
      </c>
      <c r="Z43" s="301">
        <v>1867</v>
      </c>
      <c r="AA43" s="301">
        <v>1453</v>
      </c>
      <c r="AB43" s="301">
        <v>414</v>
      </c>
      <c r="AC43" s="301">
        <v>0</v>
      </c>
      <c r="AD43" s="301">
        <v>93049</v>
      </c>
      <c r="AE43" s="301">
        <v>0</v>
      </c>
      <c r="AF43" s="301">
        <v>0</v>
      </c>
      <c r="AG43" s="301">
        <v>0</v>
      </c>
      <c r="AH43" s="301">
        <v>0</v>
      </c>
      <c r="AI43" s="301">
        <v>90347</v>
      </c>
      <c r="AJ43" s="301">
        <v>353</v>
      </c>
      <c r="AK43" s="301">
        <v>0</v>
      </c>
      <c r="AL43" s="301">
        <v>89994</v>
      </c>
      <c r="AM43" s="301">
        <v>2548</v>
      </c>
      <c r="AN43" s="301">
        <v>0</v>
      </c>
      <c r="AO43" s="301">
        <v>0</v>
      </c>
      <c r="AP43" s="301">
        <v>2548</v>
      </c>
      <c r="AQ43" s="301">
        <v>151</v>
      </c>
      <c r="AR43" s="301">
        <v>0</v>
      </c>
      <c r="AS43" s="301">
        <v>0</v>
      </c>
      <c r="AT43" s="301">
        <v>151</v>
      </c>
      <c r="AU43" s="301">
        <v>0</v>
      </c>
      <c r="AV43" s="301">
        <v>0</v>
      </c>
      <c r="AW43" s="301">
        <v>0</v>
      </c>
      <c r="AX43" s="301">
        <v>0</v>
      </c>
      <c r="AY43" s="301">
        <v>3</v>
      </c>
      <c r="AZ43" s="301">
        <v>0</v>
      </c>
      <c r="BA43" s="301">
        <v>0</v>
      </c>
      <c r="BB43" s="301">
        <v>3</v>
      </c>
      <c r="BC43" s="301">
        <v>12617</v>
      </c>
      <c r="BD43" s="301">
        <v>4249</v>
      </c>
      <c r="BE43" s="301">
        <v>0</v>
      </c>
      <c r="BF43" s="301">
        <v>1227</v>
      </c>
      <c r="BG43" s="301">
        <v>850</v>
      </c>
      <c r="BH43" s="301">
        <v>609</v>
      </c>
      <c r="BI43" s="301">
        <v>102</v>
      </c>
      <c r="BJ43" s="301">
        <v>1461</v>
      </c>
      <c r="BK43" s="301">
        <v>8368</v>
      </c>
      <c r="BL43" s="301">
        <v>0</v>
      </c>
      <c r="BM43" s="301">
        <v>5309</v>
      </c>
      <c r="BN43" s="301">
        <v>2961</v>
      </c>
      <c r="BO43" s="301">
        <v>65</v>
      </c>
      <c r="BP43" s="301">
        <v>18</v>
      </c>
      <c r="BQ43" s="301">
        <v>15</v>
      </c>
      <c r="BR43" s="301">
        <v>208079</v>
      </c>
      <c r="BS43" s="301">
        <v>0</v>
      </c>
      <c r="BT43" s="301">
        <v>146052</v>
      </c>
      <c r="BU43" s="301">
        <v>16335</v>
      </c>
      <c r="BV43" s="301">
        <v>42243</v>
      </c>
      <c r="BW43" s="301">
        <v>121</v>
      </c>
      <c r="BX43" s="301">
        <v>3328</v>
      </c>
      <c r="BY43" s="301">
        <v>203830</v>
      </c>
      <c r="BZ43" s="301">
        <v>0</v>
      </c>
      <c r="CA43" s="301">
        <v>144825</v>
      </c>
      <c r="CB43" s="301">
        <v>15485</v>
      </c>
      <c r="CC43" s="301">
        <v>41634</v>
      </c>
      <c r="CD43" s="301">
        <v>19</v>
      </c>
      <c r="CE43" s="301">
        <v>1867</v>
      </c>
      <c r="CF43" s="301">
        <v>4249</v>
      </c>
      <c r="CG43" s="301">
        <v>0</v>
      </c>
      <c r="CH43" s="301">
        <v>1227</v>
      </c>
      <c r="CI43" s="301">
        <v>850</v>
      </c>
      <c r="CJ43" s="301">
        <v>609</v>
      </c>
      <c r="CK43" s="301">
        <v>102</v>
      </c>
      <c r="CL43" s="301">
        <v>1461</v>
      </c>
      <c r="CM43" s="301">
        <v>101417</v>
      </c>
      <c r="CN43" s="301">
        <v>0</v>
      </c>
      <c r="CO43" s="301">
        <v>95656</v>
      </c>
      <c r="CP43" s="301">
        <v>5509</v>
      </c>
      <c r="CQ43" s="301">
        <v>216</v>
      </c>
      <c r="CR43" s="301">
        <v>18</v>
      </c>
      <c r="CS43" s="301">
        <v>18</v>
      </c>
      <c r="CT43" s="301">
        <v>93049</v>
      </c>
      <c r="CU43" s="301">
        <v>0</v>
      </c>
      <c r="CV43" s="301">
        <v>90347</v>
      </c>
      <c r="CW43" s="301">
        <v>2548</v>
      </c>
      <c r="CX43" s="301">
        <v>151</v>
      </c>
      <c r="CY43" s="301">
        <v>0</v>
      </c>
      <c r="CZ43" s="301">
        <v>3</v>
      </c>
      <c r="DA43" s="301">
        <v>8368</v>
      </c>
      <c r="DB43" s="301">
        <v>0</v>
      </c>
      <c r="DC43" s="301">
        <v>5309</v>
      </c>
      <c r="DD43" s="301">
        <v>2961</v>
      </c>
      <c r="DE43" s="301">
        <v>65</v>
      </c>
      <c r="DF43" s="301">
        <v>18</v>
      </c>
      <c r="DG43" s="301">
        <v>15</v>
      </c>
      <c r="DH43" s="301">
        <v>4</v>
      </c>
      <c r="DI43" s="301">
        <v>17</v>
      </c>
      <c r="DJ43" s="301">
        <v>7</v>
      </c>
      <c r="DK43" s="301">
        <v>2</v>
      </c>
      <c r="DL43" s="301">
        <v>0</v>
      </c>
      <c r="DM43" s="301">
        <v>8</v>
      </c>
    </row>
    <row r="44" spans="1:117" s="303" customFormat="1" ht="13.5" customHeight="1">
      <c r="A44" s="299" t="s">
        <v>713</v>
      </c>
      <c r="B44" s="300" t="s">
        <v>714</v>
      </c>
      <c r="C44" s="299" t="s">
        <v>639</v>
      </c>
      <c r="D44" s="301">
        <v>443693</v>
      </c>
      <c r="E44" s="301">
        <v>296899</v>
      </c>
      <c r="F44" s="301">
        <v>0</v>
      </c>
      <c r="G44" s="301">
        <v>0</v>
      </c>
      <c r="H44" s="301">
        <v>0</v>
      </c>
      <c r="I44" s="301">
        <v>0</v>
      </c>
      <c r="J44" s="301">
        <v>236905</v>
      </c>
      <c r="K44" s="301">
        <v>21954</v>
      </c>
      <c r="L44" s="301">
        <v>214743</v>
      </c>
      <c r="M44" s="301">
        <v>208</v>
      </c>
      <c r="N44" s="301">
        <v>8859</v>
      </c>
      <c r="O44" s="301">
        <v>407</v>
      </c>
      <c r="P44" s="301">
        <v>8431</v>
      </c>
      <c r="Q44" s="301">
        <v>21</v>
      </c>
      <c r="R44" s="301">
        <v>44257</v>
      </c>
      <c r="S44" s="301">
        <v>2460</v>
      </c>
      <c r="T44" s="301">
        <v>41790</v>
      </c>
      <c r="U44" s="301">
        <v>7</v>
      </c>
      <c r="V44" s="301">
        <v>408</v>
      </c>
      <c r="W44" s="301">
        <v>237</v>
      </c>
      <c r="X44" s="301">
        <v>171</v>
      </c>
      <c r="Y44" s="301">
        <v>0</v>
      </c>
      <c r="Z44" s="301">
        <v>6470</v>
      </c>
      <c r="AA44" s="301">
        <v>3223</v>
      </c>
      <c r="AB44" s="301">
        <v>2935</v>
      </c>
      <c r="AC44" s="301">
        <v>312</v>
      </c>
      <c r="AD44" s="301">
        <v>76181</v>
      </c>
      <c r="AE44" s="301">
        <v>0</v>
      </c>
      <c r="AF44" s="301">
        <v>0</v>
      </c>
      <c r="AG44" s="301">
        <v>0</v>
      </c>
      <c r="AH44" s="301">
        <v>0</v>
      </c>
      <c r="AI44" s="301">
        <v>71804</v>
      </c>
      <c r="AJ44" s="301">
        <v>392</v>
      </c>
      <c r="AK44" s="301">
        <v>3</v>
      </c>
      <c r="AL44" s="301">
        <v>71409</v>
      </c>
      <c r="AM44" s="301">
        <v>2047</v>
      </c>
      <c r="AN44" s="301">
        <v>45</v>
      </c>
      <c r="AO44" s="301">
        <v>0</v>
      </c>
      <c r="AP44" s="301">
        <v>2002</v>
      </c>
      <c r="AQ44" s="301">
        <v>1658</v>
      </c>
      <c r="AR44" s="301">
        <v>0</v>
      </c>
      <c r="AS44" s="301">
        <v>0</v>
      </c>
      <c r="AT44" s="301">
        <v>1658</v>
      </c>
      <c r="AU44" s="301">
        <v>0</v>
      </c>
      <c r="AV44" s="301">
        <v>0</v>
      </c>
      <c r="AW44" s="301">
        <v>0</v>
      </c>
      <c r="AX44" s="301">
        <v>0</v>
      </c>
      <c r="AY44" s="301">
        <v>672</v>
      </c>
      <c r="AZ44" s="301">
        <v>0</v>
      </c>
      <c r="BA44" s="301">
        <v>0</v>
      </c>
      <c r="BB44" s="301">
        <v>672</v>
      </c>
      <c r="BC44" s="301">
        <v>70613</v>
      </c>
      <c r="BD44" s="301">
        <v>27468</v>
      </c>
      <c r="BE44" s="301">
        <v>0</v>
      </c>
      <c r="BF44" s="301">
        <v>11564</v>
      </c>
      <c r="BG44" s="301">
        <v>6294</v>
      </c>
      <c r="BH44" s="301">
        <v>725</v>
      </c>
      <c r="BI44" s="301">
        <v>5</v>
      </c>
      <c r="BJ44" s="301">
        <v>8880</v>
      </c>
      <c r="BK44" s="301">
        <v>43145</v>
      </c>
      <c r="BL44" s="301">
        <v>0</v>
      </c>
      <c r="BM44" s="301">
        <v>40478</v>
      </c>
      <c r="BN44" s="301">
        <v>307</v>
      </c>
      <c r="BO44" s="301">
        <v>821</v>
      </c>
      <c r="BP44" s="301">
        <v>0</v>
      </c>
      <c r="BQ44" s="301">
        <v>1539</v>
      </c>
      <c r="BR44" s="301">
        <v>324367</v>
      </c>
      <c r="BS44" s="301">
        <v>0</v>
      </c>
      <c r="BT44" s="301">
        <v>248469</v>
      </c>
      <c r="BU44" s="301">
        <v>15153</v>
      </c>
      <c r="BV44" s="301">
        <v>44982</v>
      </c>
      <c r="BW44" s="301">
        <v>413</v>
      </c>
      <c r="BX44" s="301">
        <v>15350</v>
      </c>
      <c r="BY44" s="301">
        <v>296899</v>
      </c>
      <c r="BZ44" s="301">
        <v>0</v>
      </c>
      <c r="CA44" s="301">
        <v>236905</v>
      </c>
      <c r="CB44" s="301">
        <v>8859</v>
      </c>
      <c r="CC44" s="301">
        <v>44257</v>
      </c>
      <c r="CD44" s="301">
        <v>408</v>
      </c>
      <c r="CE44" s="301">
        <v>6470</v>
      </c>
      <c r="CF44" s="301">
        <v>27468</v>
      </c>
      <c r="CG44" s="301">
        <v>0</v>
      </c>
      <c r="CH44" s="301">
        <v>11564</v>
      </c>
      <c r="CI44" s="301">
        <v>6294</v>
      </c>
      <c r="CJ44" s="301">
        <v>725</v>
      </c>
      <c r="CK44" s="301">
        <v>5</v>
      </c>
      <c r="CL44" s="301">
        <v>8880</v>
      </c>
      <c r="CM44" s="301">
        <v>119326</v>
      </c>
      <c r="CN44" s="301">
        <v>0</v>
      </c>
      <c r="CO44" s="301">
        <v>112282</v>
      </c>
      <c r="CP44" s="301">
        <v>2354</v>
      </c>
      <c r="CQ44" s="301">
        <v>2479</v>
      </c>
      <c r="CR44" s="301">
        <v>0</v>
      </c>
      <c r="CS44" s="301">
        <v>2211</v>
      </c>
      <c r="CT44" s="301">
        <v>76181</v>
      </c>
      <c r="CU44" s="301">
        <v>0</v>
      </c>
      <c r="CV44" s="301">
        <v>71804</v>
      </c>
      <c r="CW44" s="301">
        <v>2047</v>
      </c>
      <c r="CX44" s="301">
        <v>1658</v>
      </c>
      <c r="CY44" s="301">
        <v>0</v>
      </c>
      <c r="CZ44" s="301">
        <v>672</v>
      </c>
      <c r="DA44" s="301">
        <v>43145</v>
      </c>
      <c r="DB44" s="301">
        <v>0</v>
      </c>
      <c r="DC44" s="301">
        <v>40478</v>
      </c>
      <c r="DD44" s="301">
        <v>307</v>
      </c>
      <c r="DE44" s="301">
        <v>821</v>
      </c>
      <c r="DF44" s="301">
        <v>0</v>
      </c>
      <c r="DG44" s="301">
        <v>1539</v>
      </c>
      <c r="DH44" s="301">
        <v>0</v>
      </c>
      <c r="DI44" s="301">
        <v>21</v>
      </c>
      <c r="DJ44" s="301">
        <v>7</v>
      </c>
      <c r="DK44" s="301">
        <v>10</v>
      </c>
      <c r="DL44" s="301">
        <v>0</v>
      </c>
      <c r="DM44" s="301">
        <v>4</v>
      </c>
    </row>
    <row r="45" spans="1:117" s="303" customFormat="1" ht="13.5" customHeight="1">
      <c r="A45" s="299" t="s">
        <v>715</v>
      </c>
      <c r="B45" s="300" t="s">
        <v>716</v>
      </c>
      <c r="C45" s="299" t="s">
        <v>639</v>
      </c>
      <c r="D45" s="301">
        <v>251444</v>
      </c>
      <c r="E45" s="301">
        <v>166895</v>
      </c>
      <c r="F45" s="301">
        <v>22826</v>
      </c>
      <c r="G45" s="301">
        <v>4289</v>
      </c>
      <c r="H45" s="301">
        <v>18537</v>
      </c>
      <c r="I45" s="301">
        <v>0</v>
      </c>
      <c r="J45" s="301">
        <v>111018</v>
      </c>
      <c r="K45" s="301">
        <v>65647</v>
      </c>
      <c r="L45" s="301">
        <v>45371</v>
      </c>
      <c r="M45" s="301">
        <v>0</v>
      </c>
      <c r="N45" s="301">
        <v>4749</v>
      </c>
      <c r="O45" s="301">
        <v>176</v>
      </c>
      <c r="P45" s="301">
        <v>4255</v>
      </c>
      <c r="Q45" s="301">
        <v>318</v>
      </c>
      <c r="R45" s="301">
        <v>21679</v>
      </c>
      <c r="S45" s="301">
        <v>3651</v>
      </c>
      <c r="T45" s="301">
        <v>18011</v>
      </c>
      <c r="U45" s="301">
        <v>17</v>
      </c>
      <c r="V45" s="301">
        <v>367</v>
      </c>
      <c r="W45" s="301">
        <v>116</v>
      </c>
      <c r="X45" s="301">
        <v>251</v>
      </c>
      <c r="Y45" s="301">
        <v>0</v>
      </c>
      <c r="Z45" s="301">
        <v>6256</v>
      </c>
      <c r="AA45" s="301">
        <v>3919</v>
      </c>
      <c r="AB45" s="301">
        <v>2300</v>
      </c>
      <c r="AC45" s="301">
        <v>37</v>
      </c>
      <c r="AD45" s="301">
        <v>55073</v>
      </c>
      <c r="AE45" s="301">
        <v>5523</v>
      </c>
      <c r="AF45" s="301">
        <v>0</v>
      </c>
      <c r="AG45" s="301">
        <v>0</v>
      </c>
      <c r="AH45" s="301">
        <v>5523</v>
      </c>
      <c r="AI45" s="301">
        <v>48935</v>
      </c>
      <c r="AJ45" s="301">
        <v>0</v>
      </c>
      <c r="AK45" s="301">
        <v>2473</v>
      </c>
      <c r="AL45" s="301">
        <v>46462</v>
      </c>
      <c r="AM45" s="301">
        <v>54</v>
      </c>
      <c r="AN45" s="301">
        <v>0</v>
      </c>
      <c r="AO45" s="301">
        <v>0</v>
      </c>
      <c r="AP45" s="301">
        <v>54</v>
      </c>
      <c r="AQ45" s="301">
        <v>100</v>
      </c>
      <c r="AR45" s="301">
        <v>0</v>
      </c>
      <c r="AS45" s="301">
        <v>22</v>
      </c>
      <c r="AT45" s="301">
        <v>78</v>
      </c>
      <c r="AU45" s="301">
        <v>370</v>
      </c>
      <c r="AV45" s="301">
        <v>0</v>
      </c>
      <c r="AW45" s="301">
        <v>370</v>
      </c>
      <c r="AX45" s="301">
        <v>0</v>
      </c>
      <c r="AY45" s="301">
        <v>91</v>
      </c>
      <c r="AZ45" s="301">
        <v>0</v>
      </c>
      <c r="BA45" s="301">
        <v>0</v>
      </c>
      <c r="BB45" s="301">
        <v>91</v>
      </c>
      <c r="BC45" s="301">
        <v>29476</v>
      </c>
      <c r="BD45" s="301">
        <v>11607</v>
      </c>
      <c r="BE45" s="301">
        <v>1491</v>
      </c>
      <c r="BF45" s="301">
        <v>4445</v>
      </c>
      <c r="BG45" s="301">
        <v>2198</v>
      </c>
      <c r="BH45" s="301">
        <v>1245</v>
      </c>
      <c r="BI45" s="301">
        <v>401</v>
      </c>
      <c r="BJ45" s="301">
        <v>1827</v>
      </c>
      <c r="BK45" s="301">
        <v>17869</v>
      </c>
      <c r="BL45" s="301">
        <v>1505</v>
      </c>
      <c r="BM45" s="301">
        <v>15483</v>
      </c>
      <c r="BN45" s="301">
        <v>123</v>
      </c>
      <c r="BO45" s="301">
        <v>244</v>
      </c>
      <c r="BP45" s="301">
        <v>226</v>
      </c>
      <c r="BQ45" s="301">
        <v>288</v>
      </c>
      <c r="BR45" s="301">
        <v>178502</v>
      </c>
      <c r="BS45" s="301">
        <v>24317</v>
      </c>
      <c r="BT45" s="301">
        <v>115463</v>
      </c>
      <c r="BU45" s="301">
        <v>6947</v>
      </c>
      <c r="BV45" s="301">
        <v>22924</v>
      </c>
      <c r="BW45" s="301">
        <v>768</v>
      </c>
      <c r="BX45" s="301">
        <v>8083</v>
      </c>
      <c r="BY45" s="301">
        <v>166895</v>
      </c>
      <c r="BZ45" s="301">
        <v>22826</v>
      </c>
      <c r="CA45" s="301">
        <v>111018</v>
      </c>
      <c r="CB45" s="301">
        <v>4749</v>
      </c>
      <c r="CC45" s="301">
        <v>21679</v>
      </c>
      <c r="CD45" s="301">
        <v>367</v>
      </c>
      <c r="CE45" s="301">
        <v>6256</v>
      </c>
      <c r="CF45" s="301">
        <v>11607</v>
      </c>
      <c r="CG45" s="301">
        <v>1491</v>
      </c>
      <c r="CH45" s="301">
        <v>4445</v>
      </c>
      <c r="CI45" s="301">
        <v>2198</v>
      </c>
      <c r="CJ45" s="301">
        <v>1245</v>
      </c>
      <c r="CK45" s="301">
        <v>401</v>
      </c>
      <c r="CL45" s="301">
        <v>1827</v>
      </c>
      <c r="CM45" s="301">
        <v>72942</v>
      </c>
      <c r="CN45" s="301">
        <v>7028</v>
      </c>
      <c r="CO45" s="301">
        <v>64418</v>
      </c>
      <c r="CP45" s="301">
        <v>177</v>
      </c>
      <c r="CQ45" s="301">
        <v>344</v>
      </c>
      <c r="CR45" s="301">
        <v>596</v>
      </c>
      <c r="CS45" s="301">
        <v>379</v>
      </c>
      <c r="CT45" s="301">
        <v>55073</v>
      </c>
      <c r="CU45" s="301">
        <v>5523</v>
      </c>
      <c r="CV45" s="301">
        <v>48935</v>
      </c>
      <c r="CW45" s="301">
        <v>54</v>
      </c>
      <c r="CX45" s="301">
        <v>100</v>
      </c>
      <c r="CY45" s="301">
        <v>370</v>
      </c>
      <c r="CZ45" s="301">
        <v>91</v>
      </c>
      <c r="DA45" s="301">
        <v>17869</v>
      </c>
      <c r="DB45" s="301">
        <v>1505</v>
      </c>
      <c r="DC45" s="301">
        <v>15483</v>
      </c>
      <c r="DD45" s="301">
        <v>123</v>
      </c>
      <c r="DE45" s="301">
        <v>244</v>
      </c>
      <c r="DF45" s="301">
        <v>226</v>
      </c>
      <c r="DG45" s="301">
        <v>288</v>
      </c>
      <c r="DH45" s="301">
        <v>108</v>
      </c>
      <c r="DI45" s="301">
        <v>1280</v>
      </c>
      <c r="DJ45" s="301">
        <v>6</v>
      </c>
      <c r="DK45" s="301">
        <v>1128</v>
      </c>
      <c r="DL45" s="301">
        <v>0</v>
      </c>
      <c r="DM45" s="301">
        <v>146</v>
      </c>
    </row>
    <row r="46" spans="1:117" s="303" customFormat="1" ht="13.5" customHeight="1">
      <c r="A46" s="299" t="s">
        <v>717</v>
      </c>
      <c r="B46" s="300" t="s">
        <v>718</v>
      </c>
      <c r="C46" s="299" t="s">
        <v>639</v>
      </c>
      <c r="D46" s="301">
        <v>1699477</v>
      </c>
      <c r="E46" s="301">
        <v>1038649</v>
      </c>
      <c r="F46" s="301">
        <v>154296</v>
      </c>
      <c r="G46" s="301">
        <v>124</v>
      </c>
      <c r="H46" s="301">
        <v>154172</v>
      </c>
      <c r="I46" s="301">
        <v>0</v>
      </c>
      <c r="J46" s="301">
        <v>755021</v>
      </c>
      <c r="K46" s="301">
        <v>42888</v>
      </c>
      <c r="L46" s="301">
        <v>705465</v>
      </c>
      <c r="M46" s="301">
        <v>6668</v>
      </c>
      <c r="N46" s="301">
        <v>34679</v>
      </c>
      <c r="O46" s="301">
        <v>815</v>
      </c>
      <c r="P46" s="301">
        <v>33329</v>
      </c>
      <c r="Q46" s="301">
        <v>535</v>
      </c>
      <c r="R46" s="301">
        <v>75460</v>
      </c>
      <c r="S46" s="301">
        <v>4966</v>
      </c>
      <c r="T46" s="301">
        <v>69580</v>
      </c>
      <c r="U46" s="301">
        <v>914</v>
      </c>
      <c r="V46" s="301">
        <v>244</v>
      </c>
      <c r="W46" s="301">
        <v>7</v>
      </c>
      <c r="X46" s="301">
        <v>237</v>
      </c>
      <c r="Y46" s="301">
        <v>0</v>
      </c>
      <c r="Z46" s="301">
        <v>18949</v>
      </c>
      <c r="AA46" s="301">
        <v>1544</v>
      </c>
      <c r="AB46" s="301">
        <v>16962</v>
      </c>
      <c r="AC46" s="301">
        <v>443</v>
      </c>
      <c r="AD46" s="301">
        <v>348043</v>
      </c>
      <c r="AE46" s="301">
        <v>27371</v>
      </c>
      <c r="AF46" s="301">
        <v>1155</v>
      </c>
      <c r="AG46" s="301">
        <v>26216</v>
      </c>
      <c r="AH46" s="301">
        <v>0</v>
      </c>
      <c r="AI46" s="301">
        <v>309049</v>
      </c>
      <c r="AJ46" s="301">
        <v>640</v>
      </c>
      <c r="AK46" s="301">
        <v>11455</v>
      </c>
      <c r="AL46" s="301">
        <v>296954</v>
      </c>
      <c r="AM46" s="301">
        <v>7803</v>
      </c>
      <c r="AN46" s="301">
        <v>118</v>
      </c>
      <c r="AO46" s="301">
        <v>726</v>
      </c>
      <c r="AP46" s="301">
        <v>6959</v>
      </c>
      <c r="AQ46" s="301">
        <v>2650</v>
      </c>
      <c r="AR46" s="301">
        <v>15</v>
      </c>
      <c r="AS46" s="301">
        <v>429</v>
      </c>
      <c r="AT46" s="301">
        <v>2206</v>
      </c>
      <c r="AU46" s="301">
        <v>15</v>
      </c>
      <c r="AV46" s="301">
        <v>2</v>
      </c>
      <c r="AW46" s="301">
        <v>0</v>
      </c>
      <c r="AX46" s="301">
        <v>13</v>
      </c>
      <c r="AY46" s="301">
        <v>1155</v>
      </c>
      <c r="AZ46" s="301">
        <v>152</v>
      </c>
      <c r="BA46" s="301">
        <v>179</v>
      </c>
      <c r="BB46" s="301">
        <v>824</v>
      </c>
      <c r="BC46" s="301">
        <v>312785</v>
      </c>
      <c r="BD46" s="301">
        <v>48181</v>
      </c>
      <c r="BE46" s="301">
        <v>3320</v>
      </c>
      <c r="BF46" s="301">
        <v>18471</v>
      </c>
      <c r="BG46" s="301">
        <v>3324</v>
      </c>
      <c r="BH46" s="301">
        <v>5914</v>
      </c>
      <c r="BI46" s="301">
        <v>212</v>
      </c>
      <c r="BJ46" s="301">
        <v>16940</v>
      </c>
      <c r="BK46" s="301">
        <v>264604</v>
      </c>
      <c r="BL46" s="301">
        <v>138721</v>
      </c>
      <c r="BM46" s="301">
        <v>82006</v>
      </c>
      <c r="BN46" s="301">
        <v>16511</v>
      </c>
      <c r="BO46" s="301">
        <v>6434</v>
      </c>
      <c r="BP46" s="301">
        <v>1039</v>
      </c>
      <c r="BQ46" s="301">
        <v>19893</v>
      </c>
      <c r="BR46" s="301">
        <v>1086830</v>
      </c>
      <c r="BS46" s="301">
        <v>157616</v>
      </c>
      <c r="BT46" s="301">
        <v>773492</v>
      </c>
      <c r="BU46" s="301">
        <v>38003</v>
      </c>
      <c r="BV46" s="301">
        <v>81374</v>
      </c>
      <c r="BW46" s="301">
        <v>456</v>
      </c>
      <c r="BX46" s="301">
        <v>35889</v>
      </c>
      <c r="BY46" s="301">
        <v>1038649</v>
      </c>
      <c r="BZ46" s="301">
        <v>154296</v>
      </c>
      <c r="CA46" s="301">
        <v>755021</v>
      </c>
      <c r="CB46" s="301">
        <v>34679</v>
      </c>
      <c r="CC46" s="301">
        <v>75460</v>
      </c>
      <c r="CD46" s="301">
        <v>244</v>
      </c>
      <c r="CE46" s="301">
        <v>18949</v>
      </c>
      <c r="CF46" s="301">
        <v>48181</v>
      </c>
      <c r="CG46" s="301">
        <v>3320</v>
      </c>
      <c r="CH46" s="301">
        <v>18471</v>
      </c>
      <c r="CI46" s="301">
        <v>3324</v>
      </c>
      <c r="CJ46" s="301">
        <v>5914</v>
      </c>
      <c r="CK46" s="301">
        <v>212</v>
      </c>
      <c r="CL46" s="301">
        <v>16940</v>
      </c>
      <c r="CM46" s="301">
        <v>612647</v>
      </c>
      <c r="CN46" s="301">
        <v>166092</v>
      </c>
      <c r="CO46" s="301">
        <v>391055</v>
      </c>
      <c r="CP46" s="301">
        <v>24314</v>
      </c>
      <c r="CQ46" s="301">
        <v>9084</v>
      </c>
      <c r="CR46" s="301">
        <v>1054</v>
      </c>
      <c r="CS46" s="301">
        <v>21048</v>
      </c>
      <c r="CT46" s="301">
        <v>348043</v>
      </c>
      <c r="CU46" s="301">
        <v>27371</v>
      </c>
      <c r="CV46" s="301">
        <v>309049</v>
      </c>
      <c r="CW46" s="301">
        <v>7803</v>
      </c>
      <c r="CX46" s="301">
        <v>2650</v>
      </c>
      <c r="CY46" s="301">
        <v>15</v>
      </c>
      <c r="CZ46" s="301">
        <v>1155</v>
      </c>
      <c r="DA46" s="301">
        <v>264604</v>
      </c>
      <c r="DB46" s="301">
        <v>138721</v>
      </c>
      <c r="DC46" s="301">
        <v>82006</v>
      </c>
      <c r="DD46" s="301">
        <v>16511</v>
      </c>
      <c r="DE46" s="301">
        <v>6434</v>
      </c>
      <c r="DF46" s="301">
        <v>1039</v>
      </c>
      <c r="DG46" s="301">
        <v>19893</v>
      </c>
      <c r="DH46" s="301">
        <v>622</v>
      </c>
      <c r="DI46" s="301">
        <v>57</v>
      </c>
      <c r="DJ46" s="301">
        <v>19</v>
      </c>
      <c r="DK46" s="301">
        <v>1</v>
      </c>
      <c r="DL46" s="301">
        <v>23</v>
      </c>
      <c r="DM46" s="301">
        <v>14</v>
      </c>
    </row>
    <row r="47" spans="1:117" s="303" customFormat="1" ht="13.5" customHeight="1">
      <c r="A47" s="299" t="s">
        <v>719</v>
      </c>
      <c r="B47" s="300" t="s">
        <v>720</v>
      </c>
      <c r="C47" s="299" t="s">
        <v>639</v>
      </c>
      <c r="D47" s="301">
        <v>267322</v>
      </c>
      <c r="E47" s="301">
        <v>167567</v>
      </c>
      <c r="F47" s="301">
        <v>0</v>
      </c>
      <c r="G47" s="301">
        <v>0</v>
      </c>
      <c r="H47" s="301">
        <v>0</v>
      </c>
      <c r="I47" s="301">
        <v>0</v>
      </c>
      <c r="J47" s="301">
        <v>143502</v>
      </c>
      <c r="K47" s="301">
        <v>18715</v>
      </c>
      <c r="L47" s="301">
        <v>119003</v>
      </c>
      <c r="M47" s="301">
        <v>5784</v>
      </c>
      <c r="N47" s="301">
        <v>7431</v>
      </c>
      <c r="O47" s="301">
        <v>884</v>
      </c>
      <c r="P47" s="301">
        <v>6087</v>
      </c>
      <c r="Q47" s="301">
        <v>460</v>
      </c>
      <c r="R47" s="301">
        <v>14343</v>
      </c>
      <c r="S47" s="301">
        <v>3219</v>
      </c>
      <c r="T47" s="301">
        <v>10566</v>
      </c>
      <c r="U47" s="301">
        <v>558</v>
      </c>
      <c r="V47" s="301">
        <v>193</v>
      </c>
      <c r="W47" s="301">
        <v>56</v>
      </c>
      <c r="X47" s="301">
        <v>129</v>
      </c>
      <c r="Y47" s="301">
        <v>8</v>
      </c>
      <c r="Z47" s="301">
        <v>2098</v>
      </c>
      <c r="AA47" s="301">
        <v>303</v>
      </c>
      <c r="AB47" s="301">
        <v>1594</v>
      </c>
      <c r="AC47" s="301">
        <v>201</v>
      </c>
      <c r="AD47" s="301">
        <v>67275</v>
      </c>
      <c r="AE47" s="301">
        <v>0</v>
      </c>
      <c r="AF47" s="301">
        <v>0</v>
      </c>
      <c r="AG47" s="301">
        <v>0</v>
      </c>
      <c r="AH47" s="301">
        <v>0</v>
      </c>
      <c r="AI47" s="301">
        <v>59702</v>
      </c>
      <c r="AJ47" s="301">
        <v>0</v>
      </c>
      <c r="AK47" s="301">
        <v>2758</v>
      </c>
      <c r="AL47" s="301">
        <v>56944</v>
      </c>
      <c r="AM47" s="301">
        <v>256</v>
      </c>
      <c r="AN47" s="301">
        <v>0</v>
      </c>
      <c r="AO47" s="301">
        <v>30</v>
      </c>
      <c r="AP47" s="301">
        <v>226</v>
      </c>
      <c r="AQ47" s="301">
        <v>6661</v>
      </c>
      <c r="AR47" s="301">
        <v>49</v>
      </c>
      <c r="AS47" s="301">
        <v>52</v>
      </c>
      <c r="AT47" s="301">
        <v>6560</v>
      </c>
      <c r="AU47" s="301">
        <v>0</v>
      </c>
      <c r="AV47" s="301">
        <v>0</v>
      </c>
      <c r="AW47" s="301">
        <v>0</v>
      </c>
      <c r="AX47" s="301">
        <v>0</v>
      </c>
      <c r="AY47" s="301">
        <v>656</v>
      </c>
      <c r="AZ47" s="301">
        <v>0</v>
      </c>
      <c r="BA47" s="301">
        <v>0</v>
      </c>
      <c r="BB47" s="301">
        <v>656</v>
      </c>
      <c r="BC47" s="301">
        <v>32480</v>
      </c>
      <c r="BD47" s="301">
        <v>15007</v>
      </c>
      <c r="BE47" s="301">
        <v>0</v>
      </c>
      <c r="BF47" s="301">
        <v>3641</v>
      </c>
      <c r="BG47" s="301">
        <v>2031</v>
      </c>
      <c r="BH47" s="301">
        <v>668</v>
      </c>
      <c r="BI47" s="301">
        <v>67</v>
      </c>
      <c r="BJ47" s="301">
        <v>8600</v>
      </c>
      <c r="BK47" s="301">
        <v>17473</v>
      </c>
      <c r="BL47" s="301">
        <v>0</v>
      </c>
      <c r="BM47" s="301">
        <v>14199</v>
      </c>
      <c r="BN47" s="301">
        <v>307</v>
      </c>
      <c r="BO47" s="301">
        <v>1682</v>
      </c>
      <c r="BP47" s="301">
        <v>0</v>
      </c>
      <c r="BQ47" s="301">
        <v>1285</v>
      </c>
      <c r="BR47" s="301">
        <v>182574</v>
      </c>
      <c r="BS47" s="301">
        <v>0</v>
      </c>
      <c r="BT47" s="301">
        <v>147143</v>
      </c>
      <c r="BU47" s="301">
        <v>9462</v>
      </c>
      <c r="BV47" s="301">
        <v>15011</v>
      </c>
      <c r="BW47" s="301">
        <v>260</v>
      </c>
      <c r="BX47" s="301">
        <v>10698</v>
      </c>
      <c r="BY47" s="301">
        <v>167567</v>
      </c>
      <c r="BZ47" s="301">
        <v>0</v>
      </c>
      <c r="CA47" s="301">
        <v>143502</v>
      </c>
      <c r="CB47" s="301">
        <v>7431</v>
      </c>
      <c r="CC47" s="301">
        <v>14343</v>
      </c>
      <c r="CD47" s="301">
        <v>193</v>
      </c>
      <c r="CE47" s="301">
        <v>2098</v>
      </c>
      <c r="CF47" s="301">
        <v>15007</v>
      </c>
      <c r="CG47" s="301">
        <v>0</v>
      </c>
      <c r="CH47" s="301">
        <v>3641</v>
      </c>
      <c r="CI47" s="301">
        <v>2031</v>
      </c>
      <c r="CJ47" s="301">
        <v>668</v>
      </c>
      <c r="CK47" s="301">
        <v>67</v>
      </c>
      <c r="CL47" s="301">
        <v>8600</v>
      </c>
      <c r="CM47" s="301">
        <v>84748</v>
      </c>
      <c r="CN47" s="301">
        <v>0</v>
      </c>
      <c r="CO47" s="301">
        <v>73901</v>
      </c>
      <c r="CP47" s="301">
        <v>563</v>
      </c>
      <c r="CQ47" s="301">
        <v>8343</v>
      </c>
      <c r="CR47" s="301">
        <v>0</v>
      </c>
      <c r="CS47" s="301">
        <v>1941</v>
      </c>
      <c r="CT47" s="301">
        <v>67275</v>
      </c>
      <c r="CU47" s="301">
        <v>0</v>
      </c>
      <c r="CV47" s="301">
        <v>59702</v>
      </c>
      <c r="CW47" s="301">
        <v>256</v>
      </c>
      <c r="CX47" s="301">
        <v>6661</v>
      </c>
      <c r="CY47" s="301">
        <v>0</v>
      </c>
      <c r="CZ47" s="301">
        <v>656</v>
      </c>
      <c r="DA47" s="301">
        <v>17473</v>
      </c>
      <c r="DB47" s="301">
        <v>0</v>
      </c>
      <c r="DC47" s="301">
        <v>14199</v>
      </c>
      <c r="DD47" s="301">
        <v>307</v>
      </c>
      <c r="DE47" s="301">
        <v>1682</v>
      </c>
      <c r="DF47" s="301">
        <v>0</v>
      </c>
      <c r="DG47" s="301">
        <v>1285</v>
      </c>
      <c r="DH47" s="301">
        <v>40</v>
      </c>
      <c r="DI47" s="301">
        <v>8</v>
      </c>
      <c r="DJ47" s="301">
        <v>1</v>
      </c>
      <c r="DK47" s="301">
        <v>5</v>
      </c>
      <c r="DL47" s="301">
        <v>2</v>
      </c>
      <c r="DM47" s="301">
        <v>0</v>
      </c>
    </row>
    <row r="48" spans="1:117" s="303" customFormat="1" ht="13.5" customHeight="1">
      <c r="A48" s="299" t="s">
        <v>721</v>
      </c>
      <c r="B48" s="300" t="s">
        <v>722</v>
      </c>
      <c r="C48" s="299" t="s">
        <v>639</v>
      </c>
      <c r="D48" s="301">
        <v>464767</v>
      </c>
      <c r="E48" s="301">
        <v>281019</v>
      </c>
      <c r="F48" s="301">
        <v>0</v>
      </c>
      <c r="G48" s="301">
        <v>0</v>
      </c>
      <c r="H48" s="301">
        <v>0</v>
      </c>
      <c r="I48" s="301">
        <v>0</v>
      </c>
      <c r="J48" s="301">
        <v>237763</v>
      </c>
      <c r="K48" s="301">
        <v>43133</v>
      </c>
      <c r="L48" s="301">
        <v>194573</v>
      </c>
      <c r="M48" s="301">
        <v>57</v>
      </c>
      <c r="N48" s="301">
        <v>12166</v>
      </c>
      <c r="O48" s="301">
        <v>2592</v>
      </c>
      <c r="P48" s="301">
        <v>9568</v>
      </c>
      <c r="Q48" s="301">
        <v>6</v>
      </c>
      <c r="R48" s="301">
        <v>28770</v>
      </c>
      <c r="S48" s="301">
        <v>6326</v>
      </c>
      <c r="T48" s="301">
        <v>22399</v>
      </c>
      <c r="U48" s="301">
        <v>45</v>
      </c>
      <c r="V48" s="301">
        <v>448</v>
      </c>
      <c r="W48" s="301">
        <v>169</v>
      </c>
      <c r="X48" s="301">
        <v>279</v>
      </c>
      <c r="Y48" s="301">
        <v>0</v>
      </c>
      <c r="Z48" s="301">
        <v>1872</v>
      </c>
      <c r="AA48" s="301">
        <v>87</v>
      </c>
      <c r="AB48" s="301">
        <v>1755</v>
      </c>
      <c r="AC48" s="301">
        <v>30</v>
      </c>
      <c r="AD48" s="301">
        <v>109451</v>
      </c>
      <c r="AE48" s="301">
        <v>0</v>
      </c>
      <c r="AF48" s="301">
        <v>0</v>
      </c>
      <c r="AG48" s="301">
        <v>0</v>
      </c>
      <c r="AH48" s="301">
        <v>0</v>
      </c>
      <c r="AI48" s="301">
        <v>100642</v>
      </c>
      <c r="AJ48" s="301">
        <v>985</v>
      </c>
      <c r="AK48" s="301">
        <v>144</v>
      </c>
      <c r="AL48" s="301">
        <v>99513</v>
      </c>
      <c r="AM48" s="301">
        <v>4826</v>
      </c>
      <c r="AN48" s="301">
        <v>0</v>
      </c>
      <c r="AO48" s="301">
        <v>24</v>
      </c>
      <c r="AP48" s="301">
        <v>4802</v>
      </c>
      <c r="AQ48" s="301">
        <v>3947</v>
      </c>
      <c r="AR48" s="301">
        <v>0</v>
      </c>
      <c r="AS48" s="301">
        <v>1044</v>
      </c>
      <c r="AT48" s="301">
        <v>2903</v>
      </c>
      <c r="AU48" s="301">
        <v>2</v>
      </c>
      <c r="AV48" s="301">
        <v>0</v>
      </c>
      <c r="AW48" s="301">
        <v>0</v>
      </c>
      <c r="AX48" s="301">
        <v>2</v>
      </c>
      <c r="AY48" s="301">
        <v>34</v>
      </c>
      <c r="AZ48" s="301">
        <v>0</v>
      </c>
      <c r="BA48" s="301">
        <v>0</v>
      </c>
      <c r="BB48" s="301">
        <v>34</v>
      </c>
      <c r="BC48" s="301">
        <v>74297</v>
      </c>
      <c r="BD48" s="301">
        <v>25877</v>
      </c>
      <c r="BE48" s="301">
        <v>0</v>
      </c>
      <c r="BF48" s="301">
        <v>18335</v>
      </c>
      <c r="BG48" s="301">
        <v>3421</v>
      </c>
      <c r="BH48" s="301">
        <v>1479</v>
      </c>
      <c r="BI48" s="301">
        <v>1737</v>
      </c>
      <c r="BJ48" s="301">
        <v>905</v>
      </c>
      <c r="BK48" s="301">
        <v>48420</v>
      </c>
      <c r="BL48" s="301">
        <v>0</v>
      </c>
      <c r="BM48" s="301">
        <v>45075</v>
      </c>
      <c r="BN48" s="301">
        <v>1463</v>
      </c>
      <c r="BO48" s="301">
        <v>1150</v>
      </c>
      <c r="BP48" s="301">
        <v>3</v>
      </c>
      <c r="BQ48" s="301">
        <v>729</v>
      </c>
      <c r="BR48" s="301">
        <v>306896</v>
      </c>
      <c r="BS48" s="301">
        <v>0</v>
      </c>
      <c r="BT48" s="301">
        <v>256098</v>
      </c>
      <c r="BU48" s="301">
        <v>15587</v>
      </c>
      <c r="BV48" s="301">
        <v>30249</v>
      </c>
      <c r="BW48" s="301">
        <v>2185</v>
      </c>
      <c r="BX48" s="301">
        <v>2777</v>
      </c>
      <c r="BY48" s="301">
        <v>281019</v>
      </c>
      <c r="BZ48" s="301">
        <v>0</v>
      </c>
      <c r="CA48" s="301">
        <v>237763</v>
      </c>
      <c r="CB48" s="301">
        <v>12166</v>
      </c>
      <c r="CC48" s="301">
        <v>28770</v>
      </c>
      <c r="CD48" s="301">
        <v>448</v>
      </c>
      <c r="CE48" s="301">
        <v>1872</v>
      </c>
      <c r="CF48" s="301">
        <v>25877</v>
      </c>
      <c r="CG48" s="301">
        <v>0</v>
      </c>
      <c r="CH48" s="301">
        <v>18335</v>
      </c>
      <c r="CI48" s="301">
        <v>3421</v>
      </c>
      <c r="CJ48" s="301">
        <v>1479</v>
      </c>
      <c r="CK48" s="301">
        <v>1737</v>
      </c>
      <c r="CL48" s="301">
        <v>905</v>
      </c>
      <c r="CM48" s="301">
        <v>157871</v>
      </c>
      <c r="CN48" s="301">
        <v>0</v>
      </c>
      <c r="CO48" s="301">
        <v>145717</v>
      </c>
      <c r="CP48" s="301">
        <v>6289</v>
      </c>
      <c r="CQ48" s="301">
        <v>5097</v>
      </c>
      <c r="CR48" s="301">
        <v>5</v>
      </c>
      <c r="CS48" s="301">
        <v>763</v>
      </c>
      <c r="CT48" s="301">
        <v>109451</v>
      </c>
      <c r="CU48" s="301">
        <v>0</v>
      </c>
      <c r="CV48" s="301">
        <v>100642</v>
      </c>
      <c r="CW48" s="301">
        <v>4826</v>
      </c>
      <c r="CX48" s="301">
        <v>3947</v>
      </c>
      <c r="CY48" s="301">
        <v>2</v>
      </c>
      <c r="CZ48" s="301">
        <v>34</v>
      </c>
      <c r="DA48" s="301">
        <v>48420</v>
      </c>
      <c r="DB48" s="301">
        <v>0</v>
      </c>
      <c r="DC48" s="301">
        <v>45075</v>
      </c>
      <c r="DD48" s="301">
        <v>1463</v>
      </c>
      <c r="DE48" s="301">
        <v>1150</v>
      </c>
      <c r="DF48" s="301">
        <v>3</v>
      </c>
      <c r="DG48" s="301">
        <v>729</v>
      </c>
      <c r="DH48" s="301">
        <v>9</v>
      </c>
      <c r="DI48" s="301">
        <v>113</v>
      </c>
      <c r="DJ48" s="301">
        <v>1</v>
      </c>
      <c r="DK48" s="301">
        <v>0</v>
      </c>
      <c r="DL48" s="301">
        <v>112</v>
      </c>
      <c r="DM48" s="301">
        <v>0</v>
      </c>
    </row>
    <row r="49" spans="1:117" s="303" customFormat="1" ht="13.5" customHeight="1">
      <c r="A49" s="299" t="s">
        <v>723</v>
      </c>
      <c r="B49" s="300" t="s">
        <v>724</v>
      </c>
      <c r="C49" s="299" t="s">
        <v>639</v>
      </c>
      <c r="D49" s="301">
        <v>560155</v>
      </c>
      <c r="E49" s="301">
        <v>349717</v>
      </c>
      <c r="F49" s="301">
        <v>0</v>
      </c>
      <c r="G49" s="301">
        <v>0</v>
      </c>
      <c r="H49" s="301">
        <v>0</v>
      </c>
      <c r="I49" s="301">
        <v>0</v>
      </c>
      <c r="J49" s="301">
        <v>282060</v>
      </c>
      <c r="K49" s="301">
        <v>53120</v>
      </c>
      <c r="L49" s="301">
        <v>228294</v>
      </c>
      <c r="M49" s="301">
        <v>646</v>
      </c>
      <c r="N49" s="301">
        <v>9077</v>
      </c>
      <c r="O49" s="301">
        <v>1104</v>
      </c>
      <c r="P49" s="301">
        <v>7966</v>
      </c>
      <c r="Q49" s="301">
        <v>7</v>
      </c>
      <c r="R49" s="301">
        <v>55295</v>
      </c>
      <c r="S49" s="301">
        <v>6288</v>
      </c>
      <c r="T49" s="301">
        <v>49007</v>
      </c>
      <c r="U49" s="301">
        <v>0</v>
      </c>
      <c r="V49" s="301">
        <v>41</v>
      </c>
      <c r="W49" s="301">
        <v>9</v>
      </c>
      <c r="X49" s="301">
        <v>32</v>
      </c>
      <c r="Y49" s="301">
        <v>0</v>
      </c>
      <c r="Z49" s="301">
        <v>3244</v>
      </c>
      <c r="AA49" s="301">
        <v>1301</v>
      </c>
      <c r="AB49" s="301">
        <v>1938</v>
      </c>
      <c r="AC49" s="301">
        <v>5</v>
      </c>
      <c r="AD49" s="301">
        <v>146844</v>
      </c>
      <c r="AE49" s="301">
        <v>0</v>
      </c>
      <c r="AF49" s="301">
        <v>0</v>
      </c>
      <c r="AG49" s="301">
        <v>0</v>
      </c>
      <c r="AH49" s="301">
        <v>0</v>
      </c>
      <c r="AI49" s="301">
        <v>144356</v>
      </c>
      <c r="AJ49" s="301">
        <v>0</v>
      </c>
      <c r="AK49" s="301">
        <v>0</v>
      </c>
      <c r="AL49" s="301">
        <v>144356</v>
      </c>
      <c r="AM49" s="301">
        <v>1326</v>
      </c>
      <c r="AN49" s="301">
        <v>0</v>
      </c>
      <c r="AO49" s="301">
        <v>0</v>
      </c>
      <c r="AP49" s="301">
        <v>1326</v>
      </c>
      <c r="AQ49" s="301">
        <v>1012</v>
      </c>
      <c r="AR49" s="301">
        <v>72</v>
      </c>
      <c r="AS49" s="301">
        <v>111</v>
      </c>
      <c r="AT49" s="301">
        <v>829</v>
      </c>
      <c r="AU49" s="301">
        <v>0</v>
      </c>
      <c r="AV49" s="301">
        <v>0</v>
      </c>
      <c r="AW49" s="301">
        <v>0</v>
      </c>
      <c r="AX49" s="301">
        <v>0</v>
      </c>
      <c r="AY49" s="301">
        <v>150</v>
      </c>
      <c r="AZ49" s="301">
        <v>0</v>
      </c>
      <c r="BA49" s="301">
        <v>4</v>
      </c>
      <c r="BB49" s="301">
        <v>146</v>
      </c>
      <c r="BC49" s="301">
        <v>63594</v>
      </c>
      <c r="BD49" s="301">
        <v>18232</v>
      </c>
      <c r="BE49" s="301">
        <v>0</v>
      </c>
      <c r="BF49" s="301">
        <v>9610</v>
      </c>
      <c r="BG49" s="301">
        <v>2606</v>
      </c>
      <c r="BH49" s="301">
        <v>3713</v>
      </c>
      <c r="BI49" s="301">
        <v>0</v>
      </c>
      <c r="BJ49" s="301">
        <v>2303</v>
      </c>
      <c r="BK49" s="301">
        <v>45362</v>
      </c>
      <c r="BL49" s="301">
        <v>0</v>
      </c>
      <c r="BM49" s="301">
        <v>29465</v>
      </c>
      <c r="BN49" s="301">
        <v>1504</v>
      </c>
      <c r="BO49" s="301">
        <v>14025</v>
      </c>
      <c r="BP49" s="301">
        <v>78</v>
      </c>
      <c r="BQ49" s="301">
        <v>290</v>
      </c>
      <c r="BR49" s="301">
        <v>367949</v>
      </c>
      <c r="BS49" s="301">
        <v>0</v>
      </c>
      <c r="BT49" s="301">
        <v>291670</v>
      </c>
      <c r="BU49" s="301">
        <v>11683</v>
      </c>
      <c r="BV49" s="301">
        <v>59008</v>
      </c>
      <c r="BW49" s="301">
        <v>41</v>
      </c>
      <c r="BX49" s="301">
        <v>5547</v>
      </c>
      <c r="BY49" s="301">
        <v>349717</v>
      </c>
      <c r="BZ49" s="301">
        <v>0</v>
      </c>
      <c r="CA49" s="301">
        <v>282060</v>
      </c>
      <c r="CB49" s="301">
        <v>9077</v>
      </c>
      <c r="CC49" s="301">
        <v>55295</v>
      </c>
      <c r="CD49" s="301">
        <v>41</v>
      </c>
      <c r="CE49" s="301">
        <v>3244</v>
      </c>
      <c r="CF49" s="301">
        <v>18232</v>
      </c>
      <c r="CG49" s="301">
        <v>0</v>
      </c>
      <c r="CH49" s="301">
        <v>9610</v>
      </c>
      <c r="CI49" s="301">
        <v>2606</v>
      </c>
      <c r="CJ49" s="301">
        <v>3713</v>
      </c>
      <c r="CK49" s="301">
        <v>0</v>
      </c>
      <c r="CL49" s="301">
        <v>2303</v>
      </c>
      <c r="CM49" s="301">
        <v>192206</v>
      </c>
      <c r="CN49" s="301">
        <v>0</v>
      </c>
      <c r="CO49" s="301">
        <v>173821</v>
      </c>
      <c r="CP49" s="301">
        <v>2830</v>
      </c>
      <c r="CQ49" s="301">
        <v>15037</v>
      </c>
      <c r="CR49" s="301">
        <v>78</v>
      </c>
      <c r="CS49" s="301">
        <v>440</v>
      </c>
      <c r="CT49" s="301">
        <v>146844</v>
      </c>
      <c r="CU49" s="301">
        <v>0</v>
      </c>
      <c r="CV49" s="301">
        <v>144356</v>
      </c>
      <c r="CW49" s="301">
        <v>1326</v>
      </c>
      <c r="CX49" s="301">
        <v>1012</v>
      </c>
      <c r="CY49" s="301">
        <v>0</v>
      </c>
      <c r="CZ49" s="301">
        <v>150</v>
      </c>
      <c r="DA49" s="301">
        <v>45362</v>
      </c>
      <c r="DB49" s="301">
        <v>0</v>
      </c>
      <c r="DC49" s="301">
        <v>29465</v>
      </c>
      <c r="DD49" s="301">
        <v>1504</v>
      </c>
      <c r="DE49" s="301">
        <v>14025</v>
      </c>
      <c r="DF49" s="301">
        <v>78</v>
      </c>
      <c r="DG49" s="301">
        <v>290</v>
      </c>
      <c r="DH49" s="301">
        <v>1057</v>
      </c>
      <c r="DI49" s="301">
        <v>2387</v>
      </c>
      <c r="DJ49" s="301">
        <v>620</v>
      </c>
      <c r="DK49" s="301">
        <v>1756</v>
      </c>
      <c r="DL49" s="301">
        <v>0</v>
      </c>
      <c r="DM49" s="301">
        <v>11</v>
      </c>
    </row>
    <row r="50" spans="1:117" s="303" customFormat="1" ht="13.5" customHeight="1">
      <c r="A50" s="299" t="s">
        <v>725</v>
      </c>
      <c r="B50" s="300" t="s">
        <v>726</v>
      </c>
      <c r="C50" s="299" t="s">
        <v>639</v>
      </c>
      <c r="D50" s="301">
        <v>400606</v>
      </c>
      <c r="E50" s="301">
        <v>245078</v>
      </c>
      <c r="F50" s="301">
        <v>0</v>
      </c>
      <c r="G50" s="301">
        <v>0</v>
      </c>
      <c r="H50" s="301">
        <v>0</v>
      </c>
      <c r="I50" s="301">
        <v>0</v>
      </c>
      <c r="J50" s="301">
        <v>192271</v>
      </c>
      <c r="K50" s="301">
        <v>7905</v>
      </c>
      <c r="L50" s="301">
        <v>184366</v>
      </c>
      <c r="M50" s="301">
        <v>0</v>
      </c>
      <c r="N50" s="301">
        <v>10452</v>
      </c>
      <c r="O50" s="301">
        <v>2360</v>
      </c>
      <c r="P50" s="301">
        <v>8092</v>
      </c>
      <c r="Q50" s="301">
        <v>0</v>
      </c>
      <c r="R50" s="301">
        <v>39978</v>
      </c>
      <c r="S50" s="301">
        <v>1255</v>
      </c>
      <c r="T50" s="301">
        <v>38723</v>
      </c>
      <c r="U50" s="301">
        <v>0</v>
      </c>
      <c r="V50" s="301">
        <v>17</v>
      </c>
      <c r="W50" s="301">
        <v>12</v>
      </c>
      <c r="X50" s="301">
        <v>5</v>
      </c>
      <c r="Y50" s="301">
        <v>0</v>
      </c>
      <c r="Z50" s="301">
        <v>2360</v>
      </c>
      <c r="AA50" s="301">
        <v>1623</v>
      </c>
      <c r="AB50" s="301">
        <v>737</v>
      </c>
      <c r="AC50" s="301">
        <v>0</v>
      </c>
      <c r="AD50" s="301">
        <v>112276</v>
      </c>
      <c r="AE50" s="301">
        <v>0</v>
      </c>
      <c r="AF50" s="301">
        <v>0</v>
      </c>
      <c r="AG50" s="301">
        <v>0</v>
      </c>
      <c r="AH50" s="301">
        <v>0</v>
      </c>
      <c r="AI50" s="301">
        <v>108203</v>
      </c>
      <c r="AJ50" s="301">
        <v>0</v>
      </c>
      <c r="AK50" s="301">
        <v>0</v>
      </c>
      <c r="AL50" s="301">
        <v>108203</v>
      </c>
      <c r="AM50" s="301">
        <v>1416</v>
      </c>
      <c r="AN50" s="301">
        <v>0</v>
      </c>
      <c r="AO50" s="301">
        <v>0</v>
      </c>
      <c r="AP50" s="301">
        <v>1416</v>
      </c>
      <c r="AQ50" s="301">
        <v>2175</v>
      </c>
      <c r="AR50" s="301">
        <v>0</v>
      </c>
      <c r="AS50" s="301">
        <v>0</v>
      </c>
      <c r="AT50" s="301">
        <v>2175</v>
      </c>
      <c r="AU50" s="301">
        <v>0</v>
      </c>
      <c r="AV50" s="301">
        <v>0</v>
      </c>
      <c r="AW50" s="301">
        <v>0</v>
      </c>
      <c r="AX50" s="301">
        <v>0</v>
      </c>
      <c r="AY50" s="301">
        <v>482</v>
      </c>
      <c r="AZ50" s="301">
        <v>0</v>
      </c>
      <c r="BA50" s="301">
        <v>0</v>
      </c>
      <c r="BB50" s="301">
        <v>482</v>
      </c>
      <c r="BC50" s="301">
        <v>43252</v>
      </c>
      <c r="BD50" s="301">
        <v>19712</v>
      </c>
      <c r="BE50" s="301">
        <v>0</v>
      </c>
      <c r="BF50" s="301">
        <v>10520</v>
      </c>
      <c r="BG50" s="301">
        <v>3160</v>
      </c>
      <c r="BH50" s="301">
        <v>1914</v>
      </c>
      <c r="BI50" s="301">
        <v>8</v>
      </c>
      <c r="BJ50" s="301">
        <v>4110</v>
      </c>
      <c r="BK50" s="301">
        <v>23540</v>
      </c>
      <c r="BL50" s="301">
        <v>0</v>
      </c>
      <c r="BM50" s="301">
        <v>20335</v>
      </c>
      <c r="BN50" s="301">
        <v>1501</v>
      </c>
      <c r="BO50" s="301">
        <v>462</v>
      </c>
      <c r="BP50" s="301">
        <v>17</v>
      </c>
      <c r="BQ50" s="301">
        <v>1225</v>
      </c>
      <c r="BR50" s="301">
        <v>264790</v>
      </c>
      <c r="BS50" s="301">
        <v>0</v>
      </c>
      <c r="BT50" s="301">
        <v>202791</v>
      </c>
      <c r="BU50" s="301">
        <v>13612</v>
      </c>
      <c r="BV50" s="301">
        <v>41892</v>
      </c>
      <c r="BW50" s="301">
        <v>25</v>
      </c>
      <c r="BX50" s="301">
        <v>6470</v>
      </c>
      <c r="BY50" s="301">
        <v>245078</v>
      </c>
      <c r="BZ50" s="301">
        <v>0</v>
      </c>
      <c r="CA50" s="301">
        <v>192271</v>
      </c>
      <c r="CB50" s="301">
        <v>10452</v>
      </c>
      <c r="CC50" s="301">
        <v>39978</v>
      </c>
      <c r="CD50" s="301">
        <v>17</v>
      </c>
      <c r="CE50" s="301">
        <v>2360</v>
      </c>
      <c r="CF50" s="301">
        <v>19712</v>
      </c>
      <c r="CG50" s="301">
        <v>0</v>
      </c>
      <c r="CH50" s="301">
        <v>10520</v>
      </c>
      <c r="CI50" s="301">
        <v>3160</v>
      </c>
      <c r="CJ50" s="301">
        <v>1914</v>
      </c>
      <c r="CK50" s="301">
        <v>8</v>
      </c>
      <c r="CL50" s="301">
        <v>4110</v>
      </c>
      <c r="CM50" s="301">
        <v>135816</v>
      </c>
      <c r="CN50" s="301">
        <v>0</v>
      </c>
      <c r="CO50" s="301">
        <v>128538</v>
      </c>
      <c r="CP50" s="301">
        <v>2917</v>
      </c>
      <c r="CQ50" s="301">
        <v>2637</v>
      </c>
      <c r="CR50" s="301">
        <v>17</v>
      </c>
      <c r="CS50" s="301">
        <v>1707</v>
      </c>
      <c r="CT50" s="301">
        <v>112276</v>
      </c>
      <c r="CU50" s="301">
        <v>0</v>
      </c>
      <c r="CV50" s="301">
        <v>108203</v>
      </c>
      <c r="CW50" s="301">
        <v>1416</v>
      </c>
      <c r="CX50" s="301">
        <v>2175</v>
      </c>
      <c r="CY50" s="301">
        <v>0</v>
      </c>
      <c r="CZ50" s="301">
        <v>482</v>
      </c>
      <c r="DA50" s="301">
        <v>23540</v>
      </c>
      <c r="DB50" s="301">
        <v>0</v>
      </c>
      <c r="DC50" s="301">
        <v>20335</v>
      </c>
      <c r="DD50" s="301">
        <v>1501</v>
      </c>
      <c r="DE50" s="301">
        <v>462</v>
      </c>
      <c r="DF50" s="301">
        <v>17</v>
      </c>
      <c r="DG50" s="301">
        <v>1225</v>
      </c>
      <c r="DH50" s="301">
        <v>590</v>
      </c>
      <c r="DI50" s="301">
        <v>53</v>
      </c>
      <c r="DJ50" s="301">
        <v>11</v>
      </c>
      <c r="DK50" s="301">
        <v>8</v>
      </c>
      <c r="DL50" s="301">
        <v>0</v>
      </c>
      <c r="DM50" s="301">
        <v>34</v>
      </c>
    </row>
    <row r="51" spans="1:117" s="303" customFormat="1" ht="13.5" customHeight="1">
      <c r="A51" s="299" t="s">
        <v>727</v>
      </c>
      <c r="B51" s="300" t="s">
        <v>728</v>
      </c>
      <c r="C51" s="299" t="s">
        <v>639</v>
      </c>
      <c r="D51" s="301">
        <v>390478</v>
      </c>
      <c r="E51" s="301">
        <v>236504</v>
      </c>
      <c r="F51" s="301">
        <v>75</v>
      </c>
      <c r="G51" s="301">
        <v>20</v>
      </c>
      <c r="H51" s="301">
        <v>1</v>
      </c>
      <c r="I51" s="301">
        <v>54</v>
      </c>
      <c r="J51" s="301">
        <v>182404</v>
      </c>
      <c r="K51" s="301">
        <v>7313</v>
      </c>
      <c r="L51" s="301">
        <v>175091</v>
      </c>
      <c r="M51" s="301">
        <v>0</v>
      </c>
      <c r="N51" s="301">
        <v>8685</v>
      </c>
      <c r="O51" s="301">
        <v>181</v>
      </c>
      <c r="P51" s="301">
        <v>8497</v>
      </c>
      <c r="Q51" s="301">
        <v>7</v>
      </c>
      <c r="R51" s="301">
        <v>43843</v>
      </c>
      <c r="S51" s="301">
        <v>904</v>
      </c>
      <c r="T51" s="301">
        <v>42939</v>
      </c>
      <c r="U51" s="301">
        <v>0</v>
      </c>
      <c r="V51" s="301">
        <v>111</v>
      </c>
      <c r="W51" s="301">
        <v>20</v>
      </c>
      <c r="X51" s="301">
        <v>91</v>
      </c>
      <c r="Y51" s="301">
        <v>0</v>
      </c>
      <c r="Z51" s="301">
        <v>1386</v>
      </c>
      <c r="AA51" s="301">
        <v>66</v>
      </c>
      <c r="AB51" s="301">
        <v>1229</v>
      </c>
      <c r="AC51" s="301">
        <v>91</v>
      </c>
      <c r="AD51" s="301">
        <v>96993</v>
      </c>
      <c r="AE51" s="301">
        <v>3349</v>
      </c>
      <c r="AF51" s="301">
        <v>0</v>
      </c>
      <c r="AG51" s="301">
        <v>0</v>
      </c>
      <c r="AH51" s="301">
        <v>3349</v>
      </c>
      <c r="AI51" s="301">
        <v>78724</v>
      </c>
      <c r="AJ51" s="301">
        <v>0</v>
      </c>
      <c r="AK51" s="301">
        <v>41</v>
      </c>
      <c r="AL51" s="301">
        <v>78683</v>
      </c>
      <c r="AM51" s="301">
        <v>267</v>
      </c>
      <c r="AN51" s="301">
        <v>0</v>
      </c>
      <c r="AO51" s="301">
        <v>0</v>
      </c>
      <c r="AP51" s="301">
        <v>267</v>
      </c>
      <c r="AQ51" s="301">
        <v>14509</v>
      </c>
      <c r="AR51" s="301">
        <v>0</v>
      </c>
      <c r="AS51" s="301">
        <v>175</v>
      </c>
      <c r="AT51" s="301">
        <v>14334</v>
      </c>
      <c r="AU51" s="301">
        <v>0</v>
      </c>
      <c r="AV51" s="301">
        <v>0</v>
      </c>
      <c r="AW51" s="301">
        <v>0</v>
      </c>
      <c r="AX51" s="301">
        <v>0</v>
      </c>
      <c r="AY51" s="301">
        <v>144</v>
      </c>
      <c r="AZ51" s="301">
        <v>0</v>
      </c>
      <c r="BA51" s="301">
        <v>0</v>
      </c>
      <c r="BB51" s="301">
        <v>144</v>
      </c>
      <c r="BC51" s="301">
        <v>56981</v>
      </c>
      <c r="BD51" s="301">
        <v>29463</v>
      </c>
      <c r="BE51" s="301">
        <v>0</v>
      </c>
      <c r="BF51" s="301">
        <v>13306</v>
      </c>
      <c r="BG51" s="301">
        <v>5625</v>
      </c>
      <c r="BH51" s="301">
        <v>3351</v>
      </c>
      <c r="BI51" s="301">
        <v>966</v>
      </c>
      <c r="BJ51" s="301">
        <v>6215</v>
      </c>
      <c r="BK51" s="301">
        <v>27518</v>
      </c>
      <c r="BL51" s="301">
        <v>0</v>
      </c>
      <c r="BM51" s="301">
        <v>24295</v>
      </c>
      <c r="BN51" s="301">
        <v>1415</v>
      </c>
      <c r="BO51" s="301">
        <v>1277</v>
      </c>
      <c r="BP51" s="301">
        <v>77</v>
      </c>
      <c r="BQ51" s="301">
        <v>454</v>
      </c>
      <c r="BR51" s="301">
        <v>265967</v>
      </c>
      <c r="BS51" s="301">
        <v>75</v>
      </c>
      <c r="BT51" s="301">
        <v>195710</v>
      </c>
      <c r="BU51" s="301">
        <v>14310</v>
      </c>
      <c r="BV51" s="301">
        <v>47194</v>
      </c>
      <c r="BW51" s="301">
        <v>1077</v>
      </c>
      <c r="BX51" s="301">
        <v>7601</v>
      </c>
      <c r="BY51" s="301">
        <v>236504</v>
      </c>
      <c r="BZ51" s="301">
        <v>75</v>
      </c>
      <c r="CA51" s="301">
        <v>182404</v>
      </c>
      <c r="CB51" s="301">
        <v>8685</v>
      </c>
      <c r="CC51" s="301">
        <v>43843</v>
      </c>
      <c r="CD51" s="301">
        <v>111</v>
      </c>
      <c r="CE51" s="301">
        <v>1386</v>
      </c>
      <c r="CF51" s="301">
        <v>29463</v>
      </c>
      <c r="CG51" s="301">
        <v>0</v>
      </c>
      <c r="CH51" s="301">
        <v>13306</v>
      </c>
      <c r="CI51" s="301">
        <v>5625</v>
      </c>
      <c r="CJ51" s="301">
        <v>3351</v>
      </c>
      <c r="CK51" s="301">
        <v>966</v>
      </c>
      <c r="CL51" s="301">
        <v>6215</v>
      </c>
      <c r="CM51" s="301">
        <v>124511</v>
      </c>
      <c r="CN51" s="301">
        <v>3349</v>
      </c>
      <c r="CO51" s="301">
        <v>103019</v>
      </c>
      <c r="CP51" s="301">
        <v>1682</v>
      </c>
      <c r="CQ51" s="301">
        <v>15786</v>
      </c>
      <c r="CR51" s="301">
        <v>77</v>
      </c>
      <c r="CS51" s="301">
        <v>598</v>
      </c>
      <c r="CT51" s="301">
        <v>96993</v>
      </c>
      <c r="CU51" s="301">
        <v>3349</v>
      </c>
      <c r="CV51" s="301">
        <v>78724</v>
      </c>
      <c r="CW51" s="301">
        <v>267</v>
      </c>
      <c r="CX51" s="301">
        <v>14509</v>
      </c>
      <c r="CY51" s="301">
        <v>0</v>
      </c>
      <c r="CZ51" s="301">
        <v>144</v>
      </c>
      <c r="DA51" s="301">
        <v>27518</v>
      </c>
      <c r="DB51" s="301">
        <v>0</v>
      </c>
      <c r="DC51" s="301">
        <v>24295</v>
      </c>
      <c r="DD51" s="301">
        <v>1415</v>
      </c>
      <c r="DE51" s="301">
        <v>1277</v>
      </c>
      <c r="DF51" s="301">
        <v>77</v>
      </c>
      <c r="DG51" s="301">
        <v>454</v>
      </c>
      <c r="DH51" s="301">
        <v>0</v>
      </c>
      <c r="DI51" s="301">
        <v>691</v>
      </c>
      <c r="DJ51" s="301">
        <v>7</v>
      </c>
      <c r="DK51" s="301">
        <v>32</v>
      </c>
      <c r="DL51" s="301">
        <v>643</v>
      </c>
      <c r="DM51" s="301">
        <v>9</v>
      </c>
    </row>
    <row r="52" spans="1:117" s="303" customFormat="1" ht="13.5" customHeight="1">
      <c r="A52" s="299" t="s">
        <v>729</v>
      </c>
      <c r="B52" s="300" t="s">
        <v>730</v>
      </c>
      <c r="C52" s="299" t="s">
        <v>639</v>
      </c>
      <c r="D52" s="301">
        <v>545865</v>
      </c>
      <c r="E52" s="301">
        <v>341454</v>
      </c>
      <c r="F52" s="301">
        <v>416</v>
      </c>
      <c r="G52" s="301">
        <v>13</v>
      </c>
      <c r="H52" s="301">
        <v>403</v>
      </c>
      <c r="I52" s="301">
        <v>0</v>
      </c>
      <c r="J52" s="301">
        <v>272596</v>
      </c>
      <c r="K52" s="301">
        <v>68374</v>
      </c>
      <c r="L52" s="301">
        <v>204217</v>
      </c>
      <c r="M52" s="301">
        <v>5</v>
      </c>
      <c r="N52" s="301">
        <v>10175</v>
      </c>
      <c r="O52" s="301">
        <v>1084</v>
      </c>
      <c r="P52" s="301">
        <v>8903</v>
      </c>
      <c r="Q52" s="301">
        <v>188</v>
      </c>
      <c r="R52" s="301">
        <v>54165</v>
      </c>
      <c r="S52" s="301">
        <v>9369</v>
      </c>
      <c r="T52" s="301">
        <v>44796</v>
      </c>
      <c r="U52" s="301">
        <v>0</v>
      </c>
      <c r="V52" s="301">
        <v>185</v>
      </c>
      <c r="W52" s="301">
        <v>45</v>
      </c>
      <c r="X52" s="301">
        <v>140</v>
      </c>
      <c r="Y52" s="301">
        <v>0</v>
      </c>
      <c r="Z52" s="301">
        <v>3917</v>
      </c>
      <c r="AA52" s="301">
        <v>1136</v>
      </c>
      <c r="AB52" s="301">
        <v>2610</v>
      </c>
      <c r="AC52" s="301">
        <v>171</v>
      </c>
      <c r="AD52" s="301">
        <v>139134</v>
      </c>
      <c r="AE52" s="301">
        <v>4872</v>
      </c>
      <c r="AF52" s="301">
        <v>0</v>
      </c>
      <c r="AG52" s="301">
        <v>0</v>
      </c>
      <c r="AH52" s="301">
        <v>4872</v>
      </c>
      <c r="AI52" s="301">
        <v>119375</v>
      </c>
      <c r="AJ52" s="301">
        <v>531</v>
      </c>
      <c r="AK52" s="301">
        <v>7066</v>
      </c>
      <c r="AL52" s="301">
        <v>111778</v>
      </c>
      <c r="AM52" s="301">
        <v>2912</v>
      </c>
      <c r="AN52" s="301">
        <v>28</v>
      </c>
      <c r="AO52" s="301">
        <v>28</v>
      </c>
      <c r="AP52" s="301">
        <v>2856</v>
      </c>
      <c r="AQ52" s="301">
        <v>8474</v>
      </c>
      <c r="AR52" s="301">
        <v>0</v>
      </c>
      <c r="AS52" s="301">
        <v>46</v>
      </c>
      <c r="AT52" s="301">
        <v>8428</v>
      </c>
      <c r="AU52" s="301">
        <v>0</v>
      </c>
      <c r="AV52" s="301">
        <v>0</v>
      </c>
      <c r="AW52" s="301">
        <v>0</v>
      </c>
      <c r="AX52" s="301">
        <v>0</v>
      </c>
      <c r="AY52" s="301">
        <v>3501</v>
      </c>
      <c r="AZ52" s="301">
        <v>5</v>
      </c>
      <c r="BA52" s="301">
        <v>0</v>
      </c>
      <c r="BB52" s="301">
        <v>3496</v>
      </c>
      <c r="BC52" s="301">
        <v>65277</v>
      </c>
      <c r="BD52" s="301">
        <v>30309</v>
      </c>
      <c r="BE52" s="301">
        <v>825</v>
      </c>
      <c r="BF52" s="301">
        <v>11918</v>
      </c>
      <c r="BG52" s="301">
        <v>5306</v>
      </c>
      <c r="BH52" s="301">
        <v>3415</v>
      </c>
      <c r="BI52" s="301">
        <v>354</v>
      </c>
      <c r="BJ52" s="301">
        <v>8491</v>
      </c>
      <c r="BK52" s="301">
        <v>34968</v>
      </c>
      <c r="BL52" s="301">
        <v>503</v>
      </c>
      <c r="BM52" s="301">
        <v>21733</v>
      </c>
      <c r="BN52" s="301">
        <v>4668</v>
      </c>
      <c r="BO52" s="301">
        <v>3352</v>
      </c>
      <c r="BP52" s="301">
        <v>66</v>
      </c>
      <c r="BQ52" s="301">
        <v>4646</v>
      </c>
      <c r="BR52" s="301">
        <v>371763</v>
      </c>
      <c r="BS52" s="301">
        <v>1241</v>
      </c>
      <c r="BT52" s="301">
        <v>284514</v>
      </c>
      <c r="BU52" s="301">
        <v>15481</v>
      </c>
      <c r="BV52" s="301">
        <v>57580</v>
      </c>
      <c r="BW52" s="301">
        <v>539</v>
      </c>
      <c r="BX52" s="301">
        <v>12408</v>
      </c>
      <c r="BY52" s="301">
        <v>341454</v>
      </c>
      <c r="BZ52" s="301">
        <v>416</v>
      </c>
      <c r="CA52" s="301">
        <v>272596</v>
      </c>
      <c r="CB52" s="301">
        <v>10175</v>
      </c>
      <c r="CC52" s="301">
        <v>54165</v>
      </c>
      <c r="CD52" s="301">
        <v>185</v>
      </c>
      <c r="CE52" s="301">
        <v>3917</v>
      </c>
      <c r="CF52" s="301">
        <v>30309</v>
      </c>
      <c r="CG52" s="301">
        <v>825</v>
      </c>
      <c r="CH52" s="301">
        <v>11918</v>
      </c>
      <c r="CI52" s="301">
        <v>5306</v>
      </c>
      <c r="CJ52" s="301">
        <v>3415</v>
      </c>
      <c r="CK52" s="301">
        <v>354</v>
      </c>
      <c r="CL52" s="301">
        <v>8491</v>
      </c>
      <c r="CM52" s="301">
        <v>174102</v>
      </c>
      <c r="CN52" s="301">
        <v>5375</v>
      </c>
      <c r="CO52" s="301">
        <v>141108</v>
      </c>
      <c r="CP52" s="301">
        <v>7580</v>
      </c>
      <c r="CQ52" s="301">
        <v>11826</v>
      </c>
      <c r="CR52" s="301">
        <v>66</v>
      </c>
      <c r="CS52" s="301">
        <v>8147</v>
      </c>
      <c r="CT52" s="301">
        <v>139134</v>
      </c>
      <c r="CU52" s="301">
        <v>4872</v>
      </c>
      <c r="CV52" s="301">
        <v>119375</v>
      </c>
      <c r="CW52" s="301">
        <v>2912</v>
      </c>
      <c r="CX52" s="301">
        <v>8474</v>
      </c>
      <c r="CY52" s="301">
        <v>0</v>
      </c>
      <c r="CZ52" s="301">
        <v>3501</v>
      </c>
      <c r="DA52" s="301">
        <v>34968</v>
      </c>
      <c r="DB52" s="301">
        <v>503</v>
      </c>
      <c r="DC52" s="301">
        <v>21733</v>
      </c>
      <c r="DD52" s="301">
        <v>4668</v>
      </c>
      <c r="DE52" s="301">
        <v>3352</v>
      </c>
      <c r="DF52" s="301">
        <v>66</v>
      </c>
      <c r="DG52" s="301">
        <v>4646</v>
      </c>
      <c r="DH52" s="301">
        <v>2</v>
      </c>
      <c r="DI52" s="301">
        <v>207</v>
      </c>
      <c r="DJ52" s="301">
        <v>15</v>
      </c>
      <c r="DK52" s="301">
        <v>3</v>
      </c>
      <c r="DL52" s="301">
        <v>187</v>
      </c>
      <c r="DM52" s="301">
        <v>2</v>
      </c>
    </row>
    <row r="53" spans="1:117" s="303" customFormat="1" ht="13.5" customHeight="1">
      <c r="A53" s="299" t="s">
        <v>731</v>
      </c>
      <c r="B53" s="300" t="s">
        <v>732</v>
      </c>
      <c r="C53" s="299" t="s">
        <v>639</v>
      </c>
      <c r="D53" s="301">
        <v>480564</v>
      </c>
      <c r="E53" s="301">
        <v>291350</v>
      </c>
      <c r="F53" s="301">
        <v>0</v>
      </c>
      <c r="G53" s="301">
        <v>0</v>
      </c>
      <c r="H53" s="301">
        <v>0</v>
      </c>
      <c r="I53" s="301">
        <v>0</v>
      </c>
      <c r="J53" s="301">
        <v>235989</v>
      </c>
      <c r="K53" s="301">
        <v>15611</v>
      </c>
      <c r="L53" s="301">
        <v>212413</v>
      </c>
      <c r="M53" s="301">
        <v>7965</v>
      </c>
      <c r="N53" s="301">
        <v>8912</v>
      </c>
      <c r="O53" s="301">
        <v>741</v>
      </c>
      <c r="P53" s="301">
        <v>7793</v>
      </c>
      <c r="Q53" s="301">
        <v>378</v>
      </c>
      <c r="R53" s="301">
        <v>39228</v>
      </c>
      <c r="S53" s="301">
        <v>3243</v>
      </c>
      <c r="T53" s="301">
        <v>35375</v>
      </c>
      <c r="U53" s="301">
        <v>610</v>
      </c>
      <c r="V53" s="301">
        <v>807</v>
      </c>
      <c r="W53" s="301">
        <v>45</v>
      </c>
      <c r="X53" s="301">
        <v>751</v>
      </c>
      <c r="Y53" s="301">
        <v>11</v>
      </c>
      <c r="Z53" s="301">
        <v>6414</v>
      </c>
      <c r="AA53" s="301">
        <v>617</v>
      </c>
      <c r="AB53" s="301">
        <v>5797</v>
      </c>
      <c r="AC53" s="301">
        <v>0</v>
      </c>
      <c r="AD53" s="301">
        <v>164861</v>
      </c>
      <c r="AE53" s="301">
        <v>0</v>
      </c>
      <c r="AF53" s="301">
        <v>0</v>
      </c>
      <c r="AG53" s="301">
        <v>0</v>
      </c>
      <c r="AH53" s="301">
        <v>0</v>
      </c>
      <c r="AI53" s="301">
        <v>154629</v>
      </c>
      <c r="AJ53" s="301">
        <v>535</v>
      </c>
      <c r="AK53" s="301">
        <v>981</v>
      </c>
      <c r="AL53" s="301">
        <v>153113</v>
      </c>
      <c r="AM53" s="301">
        <v>1415</v>
      </c>
      <c r="AN53" s="301">
        <v>44</v>
      </c>
      <c r="AO53" s="301">
        <v>43</v>
      </c>
      <c r="AP53" s="301">
        <v>1328</v>
      </c>
      <c r="AQ53" s="301">
        <v>7986</v>
      </c>
      <c r="AR53" s="301">
        <v>12</v>
      </c>
      <c r="AS53" s="301">
        <v>551</v>
      </c>
      <c r="AT53" s="301">
        <v>7423</v>
      </c>
      <c r="AU53" s="301">
        <v>605</v>
      </c>
      <c r="AV53" s="301">
        <v>0</v>
      </c>
      <c r="AW53" s="301">
        <v>0</v>
      </c>
      <c r="AX53" s="301">
        <v>605</v>
      </c>
      <c r="AY53" s="301">
        <v>226</v>
      </c>
      <c r="AZ53" s="301">
        <v>0</v>
      </c>
      <c r="BA53" s="301">
        <v>26</v>
      </c>
      <c r="BB53" s="301">
        <v>200</v>
      </c>
      <c r="BC53" s="301">
        <v>24353</v>
      </c>
      <c r="BD53" s="301">
        <v>15151</v>
      </c>
      <c r="BE53" s="301">
        <v>0</v>
      </c>
      <c r="BF53" s="301">
        <v>6912</v>
      </c>
      <c r="BG53" s="301">
        <v>1322</v>
      </c>
      <c r="BH53" s="301">
        <v>2781</v>
      </c>
      <c r="BI53" s="301">
        <v>240</v>
      </c>
      <c r="BJ53" s="301">
        <v>3896</v>
      </c>
      <c r="BK53" s="301">
        <v>9202</v>
      </c>
      <c r="BL53" s="301">
        <v>0</v>
      </c>
      <c r="BM53" s="301">
        <v>7357</v>
      </c>
      <c r="BN53" s="301">
        <v>242</v>
      </c>
      <c r="BO53" s="301">
        <v>586</v>
      </c>
      <c r="BP53" s="301">
        <v>0</v>
      </c>
      <c r="BQ53" s="301">
        <v>1017</v>
      </c>
      <c r="BR53" s="301">
        <v>306501</v>
      </c>
      <c r="BS53" s="301">
        <v>0</v>
      </c>
      <c r="BT53" s="301">
        <v>242901</v>
      </c>
      <c r="BU53" s="301">
        <v>10234</v>
      </c>
      <c r="BV53" s="301">
        <v>42009</v>
      </c>
      <c r="BW53" s="301">
        <v>1047</v>
      </c>
      <c r="BX53" s="301">
        <v>10310</v>
      </c>
      <c r="BY53" s="301">
        <v>291350</v>
      </c>
      <c r="BZ53" s="301">
        <v>0</v>
      </c>
      <c r="CA53" s="301">
        <v>235989</v>
      </c>
      <c r="CB53" s="301">
        <v>8912</v>
      </c>
      <c r="CC53" s="301">
        <v>39228</v>
      </c>
      <c r="CD53" s="301">
        <v>807</v>
      </c>
      <c r="CE53" s="301">
        <v>6414</v>
      </c>
      <c r="CF53" s="301">
        <v>15151</v>
      </c>
      <c r="CG53" s="301">
        <v>0</v>
      </c>
      <c r="CH53" s="301">
        <v>6912</v>
      </c>
      <c r="CI53" s="301">
        <v>1322</v>
      </c>
      <c r="CJ53" s="301">
        <v>2781</v>
      </c>
      <c r="CK53" s="301">
        <v>240</v>
      </c>
      <c r="CL53" s="301">
        <v>3896</v>
      </c>
      <c r="CM53" s="301">
        <v>174063</v>
      </c>
      <c r="CN53" s="301">
        <v>0</v>
      </c>
      <c r="CO53" s="301">
        <v>161986</v>
      </c>
      <c r="CP53" s="301">
        <v>1657</v>
      </c>
      <c r="CQ53" s="301">
        <v>8572</v>
      </c>
      <c r="CR53" s="301">
        <v>605</v>
      </c>
      <c r="CS53" s="301">
        <v>1243</v>
      </c>
      <c r="CT53" s="301">
        <v>164861</v>
      </c>
      <c r="CU53" s="301">
        <v>0</v>
      </c>
      <c r="CV53" s="301">
        <v>154629</v>
      </c>
      <c r="CW53" s="301">
        <v>1415</v>
      </c>
      <c r="CX53" s="301">
        <v>7986</v>
      </c>
      <c r="CY53" s="301">
        <v>605</v>
      </c>
      <c r="CZ53" s="301">
        <v>226</v>
      </c>
      <c r="DA53" s="301">
        <v>9202</v>
      </c>
      <c r="DB53" s="301">
        <v>0</v>
      </c>
      <c r="DC53" s="301">
        <v>7357</v>
      </c>
      <c r="DD53" s="301">
        <v>242</v>
      </c>
      <c r="DE53" s="301">
        <v>586</v>
      </c>
      <c r="DF53" s="301">
        <v>0</v>
      </c>
      <c r="DG53" s="301">
        <v>1017</v>
      </c>
      <c r="DH53" s="301">
        <v>5</v>
      </c>
      <c r="DI53" s="301">
        <v>3762</v>
      </c>
      <c r="DJ53" s="301">
        <v>3613</v>
      </c>
      <c r="DK53" s="301">
        <v>27</v>
      </c>
      <c r="DL53" s="301">
        <v>122</v>
      </c>
      <c r="DM53" s="301">
        <v>0</v>
      </c>
    </row>
    <row r="54" spans="1:117" s="315" customFormat="1" ht="12" customHeight="1">
      <c r="A54" s="310" t="s">
        <v>735</v>
      </c>
      <c r="B54" s="311" t="s">
        <v>736</v>
      </c>
      <c r="C54" s="312" t="s">
        <v>737</v>
      </c>
      <c r="D54" s="313">
        <f t="shared" ref="D54:BO54" si="0">SUM(D7:D53)</f>
        <v>40827640</v>
      </c>
      <c r="E54" s="314">
        <f t="shared" si="0"/>
        <v>26321401</v>
      </c>
      <c r="F54" s="314">
        <f t="shared" si="0"/>
        <v>1644721</v>
      </c>
      <c r="G54" s="313">
        <f t="shared" si="0"/>
        <v>777099</v>
      </c>
      <c r="H54" s="313">
        <f t="shared" si="0"/>
        <v>866937</v>
      </c>
      <c r="I54" s="313">
        <f t="shared" si="0"/>
        <v>685</v>
      </c>
      <c r="J54" s="314">
        <f t="shared" si="0"/>
        <v>19230660</v>
      </c>
      <c r="K54" s="313">
        <f t="shared" si="0"/>
        <v>5416008</v>
      </c>
      <c r="L54" s="313">
        <f t="shared" si="0"/>
        <v>13766146</v>
      </c>
      <c r="M54" s="313">
        <f t="shared" si="0"/>
        <v>48506</v>
      </c>
      <c r="N54" s="314">
        <f t="shared" si="0"/>
        <v>952274</v>
      </c>
      <c r="O54" s="313">
        <f t="shared" si="0"/>
        <v>196535</v>
      </c>
      <c r="P54" s="313">
        <f t="shared" si="0"/>
        <v>749087</v>
      </c>
      <c r="Q54" s="313">
        <f t="shared" si="0"/>
        <v>6652</v>
      </c>
      <c r="R54" s="314">
        <f t="shared" si="0"/>
        <v>3943035</v>
      </c>
      <c r="S54" s="313">
        <f t="shared" si="0"/>
        <v>823541</v>
      </c>
      <c r="T54" s="313">
        <f t="shared" si="0"/>
        <v>3113648</v>
      </c>
      <c r="U54" s="313">
        <f t="shared" si="0"/>
        <v>5846</v>
      </c>
      <c r="V54" s="314">
        <f t="shared" si="0"/>
        <v>44773</v>
      </c>
      <c r="W54" s="313">
        <f t="shared" si="0"/>
        <v>16650</v>
      </c>
      <c r="X54" s="313">
        <f t="shared" si="0"/>
        <v>28093</v>
      </c>
      <c r="Y54" s="313">
        <f t="shared" si="0"/>
        <v>30</v>
      </c>
      <c r="Z54" s="314">
        <f t="shared" si="0"/>
        <v>505938</v>
      </c>
      <c r="AA54" s="313">
        <f t="shared" si="0"/>
        <v>166125</v>
      </c>
      <c r="AB54" s="313">
        <f t="shared" si="0"/>
        <v>330935</v>
      </c>
      <c r="AC54" s="313">
        <f t="shared" si="0"/>
        <v>8878</v>
      </c>
      <c r="AD54" s="314">
        <f t="shared" si="0"/>
        <v>10699119</v>
      </c>
      <c r="AE54" s="314">
        <f t="shared" si="0"/>
        <v>956653</v>
      </c>
      <c r="AF54" s="313">
        <f t="shared" si="0"/>
        <v>2174</v>
      </c>
      <c r="AG54" s="313">
        <f t="shared" si="0"/>
        <v>35208</v>
      </c>
      <c r="AH54" s="313">
        <f t="shared" si="0"/>
        <v>919271</v>
      </c>
      <c r="AI54" s="314">
        <f t="shared" si="0"/>
        <v>9187705</v>
      </c>
      <c r="AJ54" s="313">
        <f t="shared" si="0"/>
        <v>23356</v>
      </c>
      <c r="AK54" s="313">
        <f t="shared" si="0"/>
        <v>99009</v>
      </c>
      <c r="AL54" s="313">
        <f t="shared" si="0"/>
        <v>9065340</v>
      </c>
      <c r="AM54" s="314">
        <f t="shared" si="0"/>
        <v>146171</v>
      </c>
      <c r="AN54" s="313">
        <f t="shared" si="0"/>
        <v>1299</v>
      </c>
      <c r="AO54" s="313">
        <f t="shared" si="0"/>
        <v>3687</v>
      </c>
      <c r="AP54" s="313">
        <f t="shared" si="0"/>
        <v>141185</v>
      </c>
      <c r="AQ54" s="314">
        <f t="shared" si="0"/>
        <v>335719</v>
      </c>
      <c r="AR54" s="313">
        <f t="shared" si="0"/>
        <v>2563</v>
      </c>
      <c r="AS54" s="313">
        <f t="shared" si="0"/>
        <v>10439</v>
      </c>
      <c r="AT54" s="313">
        <f t="shared" si="0"/>
        <v>322717</v>
      </c>
      <c r="AU54" s="314">
        <f t="shared" si="0"/>
        <v>16307</v>
      </c>
      <c r="AV54" s="313">
        <f t="shared" si="0"/>
        <v>2862</v>
      </c>
      <c r="AW54" s="313">
        <f t="shared" si="0"/>
        <v>8610</v>
      </c>
      <c r="AX54" s="313">
        <f t="shared" si="0"/>
        <v>4835</v>
      </c>
      <c r="AY54" s="314">
        <f t="shared" si="0"/>
        <v>56564</v>
      </c>
      <c r="AZ54" s="313">
        <f t="shared" si="0"/>
        <v>920</v>
      </c>
      <c r="BA54" s="313">
        <f t="shared" si="0"/>
        <v>2791</v>
      </c>
      <c r="BB54" s="313">
        <f t="shared" si="0"/>
        <v>52853</v>
      </c>
      <c r="BC54" s="313">
        <f t="shared" si="0"/>
        <v>3807120</v>
      </c>
      <c r="BD54" s="313">
        <f t="shared" si="0"/>
        <v>1484587</v>
      </c>
      <c r="BE54" s="313">
        <f t="shared" si="0"/>
        <v>31441</v>
      </c>
      <c r="BF54" s="313">
        <f t="shared" si="0"/>
        <v>633895</v>
      </c>
      <c r="BG54" s="313">
        <f t="shared" si="0"/>
        <v>224860</v>
      </c>
      <c r="BH54" s="313">
        <f t="shared" si="0"/>
        <v>170444</v>
      </c>
      <c r="BI54" s="313">
        <f t="shared" si="0"/>
        <v>25101</v>
      </c>
      <c r="BJ54" s="313">
        <f t="shared" si="0"/>
        <v>398846</v>
      </c>
      <c r="BK54" s="313">
        <f t="shared" si="0"/>
        <v>2322533</v>
      </c>
      <c r="BL54" s="313">
        <f t="shared" si="0"/>
        <v>211467</v>
      </c>
      <c r="BM54" s="313">
        <f t="shared" si="0"/>
        <v>1527157</v>
      </c>
      <c r="BN54" s="313">
        <f t="shared" si="0"/>
        <v>148452</v>
      </c>
      <c r="BO54" s="313">
        <f t="shared" si="0"/>
        <v>224794</v>
      </c>
      <c r="BP54" s="313">
        <f t="shared" ref="BP54:DM54" si="1">SUM(BP7:BP53)</f>
        <v>26228</v>
      </c>
      <c r="BQ54" s="313">
        <f t="shared" si="1"/>
        <v>184435</v>
      </c>
      <c r="BR54" s="314">
        <f t="shared" si="1"/>
        <v>27805988</v>
      </c>
      <c r="BS54" s="314">
        <f t="shared" si="1"/>
        <v>1676162</v>
      </c>
      <c r="BT54" s="314">
        <f t="shared" si="1"/>
        <v>19864555</v>
      </c>
      <c r="BU54" s="314">
        <f t="shared" si="1"/>
        <v>1177134</v>
      </c>
      <c r="BV54" s="314">
        <f t="shared" si="1"/>
        <v>4113479</v>
      </c>
      <c r="BW54" s="314">
        <f t="shared" si="1"/>
        <v>69874</v>
      </c>
      <c r="BX54" s="314">
        <f t="shared" si="1"/>
        <v>904784</v>
      </c>
      <c r="BY54" s="313">
        <f t="shared" si="1"/>
        <v>26321401</v>
      </c>
      <c r="BZ54" s="314">
        <f t="shared" si="1"/>
        <v>1644721</v>
      </c>
      <c r="CA54" s="314">
        <f t="shared" si="1"/>
        <v>19230660</v>
      </c>
      <c r="CB54" s="314">
        <f t="shared" si="1"/>
        <v>952274</v>
      </c>
      <c r="CC54" s="314">
        <f t="shared" si="1"/>
        <v>3943035</v>
      </c>
      <c r="CD54" s="314">
        <f t="shared" si="1"/>
        <v>44773</v>
      </c>
      <c r="CE54" s="314">
        <f t="shared" si="1"/>
        <v>505938</v>
      </c>
      <c r="CF54" s="313">
        <f t="shared" si="1"/>
        <v>1484587</v>
      </c>
      <c r="CG54" s="314">
        <f t="shared" si="1"/>
        <v>31441</v>
      </c>
      <c r="CH54" s="314">
        <f t="shared" si="1"/>
        <v>633895</v>
      </c>
      <c r="CI54" s="314">
        <f t="shared" si="1"/>
        <v>224860</v>
      </c>
      <c r="CJ54" s="314">
        <f t="shared" si="1"/>
        <v>170444</v>
      </c>
      <c r="CK54" s="314">
        <f t="shared" si="1"/>
        <v>25101</v>
      </c>
      <c r="CL54" s="314">
        <f t="shared" si="1"/>
        <v>398846</v>
      </c>
      <c r="CM54" s="314">
        <f t="shared" si="1"/>
        <v>13021652</v>
      </c>
      <c r="CN54" s="314">
        <f t="shared" si="1"/>
        <v>1168120</v>
      </c>
      <c r="CO54" s="314">
        <f t="shared" si="1"/>
        <v>10714862</v>
      </c>
      <c r="CP54" s="314">
        <f t="shared" si="1"/>
        <v>294623</v>
      </c>
      <c r="CQ54" s="314">
        <f t="shared" si="1"/>
        <v>560513</v>
      </c>
      <c r="CR54" s="314">
        <f t="shared" si="1"/>
        <v>42535</v>
      </c>
      <c r="CS54" s="314">
        <f t="shared" si="1"/>
        <v>240999</v>
      </c>
      <c r="CT54" s="313">
        <f t="shared" si="1"/>
        <v>10699119</v>
      </c>
      <c r="CU54" s="314">
        <f t="shared" si="1"/>
        <v>956653</v>
      </c>
      <c r="CV54" s="314">
        <f t="shared" si="1"/>
        <v>9187705</v>
      </c>
      <c r="CW54" s="314">
        <f t="shared" si="1"/>
        <v>146171</v>
      </c>
      <c r="CX54" s="314">
        <f t="shared" si="1"/>
        <v>335719</v>
      </c>
      <c r="CY54" s="314">
        <f t="shared" si="1"/>
        <v>16307</v>
      </c>
      <c r="CZ54" s="314">
        <f t="shared" si="1"/>
        <v>56564</v>
      </c>
      <c r="DA54" s="313">
        <f t="shared" si="1"/>
        <v>2322533</v>
      </c>
      <c r="DB54" s="314">
        <f t="shared" si="1"/>
        <v>211467</v>
      </c>
      <c r="DC54" s="314">
        <f t="shared" si="1"/>
        <v>1527157</v>
      </c>
      <c r="DD54" s="314">
        <f t="shared" si="1"/>
        <v>148452</v>
      </c>
      <c r="DE54" s="314">
        <f t="shared" si="1"/>
        <v>224794</v>
      </c>
      <c r="DF54" s="314">
        <f t="shared" si="1"/>
        <v>26228</v>
      </c>
      <c r="DG54" s="314">
        <f t="shared" si="1"/>
        <v>184435</v>
      </c>
      <c r="DH54" s="313">
        <f t="shared" si="1"/>
        <v>8176</v>
      </c>
      <c r="DI54" s="313">
        <f t="shared" si="1"/>
        <v>19267</v>
      </c>
      <c r="DJ54" s="313">
        <f t="shared" si="1"/>
        <v>5091</v>
      </c>
      <c r="DK54" s="313">
        <f t="shared" si="1"/>
        <v>10890</v>
      </c>
      <c r="DL54" s="313">
        <f t="shared" si="1"/>
        <v>1885</v>
      </c>
      <c r="DM54" s="313">
        <f t="shared" si="1"/>
        <v>1401</v>
      </c>
    </row>
  </sheetData>
  <mergeCells count="20">
    <mergeCell ref="AY4:BB4"/>
    <mergeCell ref="A2:A6"/>
    <mergeCell ref="B2:B6"/>
    <mergeCell ref="C2:C6"/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I3:DI4"/>
    <mergeCell ref="DJ3:DJ4"/>
    <mergeCell ref="DK3:DK4"/>
    <mergeCell ref="AM4:AP4"/>
    <mergeCell ref="AQ4:AT4"/>
    <mergeCell ref="AU4:AX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&amp;Lごみ搬入量の状況（令和元年度実績）</oddHeader>
  </headerFooter>
  <colBreaks count="5" manualBreakCount="5">
    <brk id="13" min="1" max="23" man="1"/>
    <brk id="25" min="1" max="23" man="1"/>
    <brk id="38" min="1" max="23" man="1"/>
    <brk id="50" min="1" max="23" man="1"/>
    <brk id="62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44" width="9.875" style="160" customWidth="1"/>
    <col min="145" max="16384" width="9" style="56"/>
  </cols>
  <sheetData>
    <row r="1" spans="1:144" s="135" customFormat="1" ht="17.25">
      <c r="A1" s="59" t="s">
        <v>627</v>
      </c>
      <c r="B1" s="134"/>
      <c r="C1" s="134"/>
    </row>
    <row r="2" spans="1:144" ht="25.5" customHeight="1">
      <c r="A2" s="345" t="s">
        <v>102</v>
      </c>
      <c r="B2" s="319" t="s">
        <v>1</v>
      </c>
      <c r="C2" s="321" t="s">
        <v>2</v>
      </c>
      <c r="D2" s="95" t="s">
        <v>21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100"/>
    </row>
    <row r="3" spans="1:144" ht="25.5" customHeight="1">
      <c r="A3" s="346"/>
      <c r="B3" s="320"/>
      <c r="C3" s="322"/>
      <c r="D3" s="101"/>
      <c r="E3" s="102" t="s">
        <v>22</v>
      </c>
      <c r="F3" s="103"/>
      <c r="G3" s="103"/>
      <c r="H3" s="103"/>
      <c r="I3" s="103"/>
      <c r="J3" s="103"/>
      <c r="K3" s="103"/>
      <c r="L3" s="103"/>
      <c r="M3" s="93"/>
      <c r="N3" s="103"/>
      <c r="O3" s="103"/>
      <c r="P3" s="103"/>
      <c r="Q3" s="103"/>
      <c r="R3" s="103"/>
      <c r="S3" s="103"/>
      <c r="T3" s="102" t="s">
        <v>23</v>
      </c>
      <c r="U3" s="103"/>
      <c r="V3" s="103"/>
      <c r="W3" s="103"/>
      <c r="X3" s="103"/>
      <c r="Y3" s="103"/>
      <c r="Z3" s="103"/>
      <c r="AA3" s="103"/>
      <c r="AB3" s="93"/>
      <c r="AC3" s="103"/>
      <c r="AD3" s="103"/>
      <c r="AE3" s="103"/>
      <c r="AF3" s="103"/>
      <c r="AG3" s="103"/>
      <c r="AH3" s="103"/>
      <c r="AI3" s="102" t="s">
        <v>24</v>
      </c>
      <c r="AJ3" s="103"/>
      <c r="AK3" s="103"/>
      <c r="AL3" s="103"/>
      <c r="AM3" s="103"/>
      <c r="AN3" s="103"/>
      <c r="AO3" s="103"/>
      <c r="AP3" s="103"/>
      <c r="AQ3" s="93"/>
      <c r="AR3" s="103"/>
      <c r="AS3" s="103"/>
      <c r="AT3" s="103"/>
      <c r="AU3" s="103"/>
      <c r="AV3" s="103"/>
      <c r="AW3" s="103"/>
      <c r="AX3" s="102" t="s">
        <v>25</v>
      </c>
      <c r="AY3" s="103"/>
      <c r="AZ3" s="103"/>
      <c r="BA3" s="103"/>
      <c r="BB3" s="103"/>
      <c r="BC3" s="103"/>
      <c r="BD3" s="103"/>
      <c r="BE3" s="103"/>
      <c r="BF3" s="93"/>
      <c r="BG3" s="103"/>
      <c r="BH3" s="103"/>
      <c r="BI3" s="103"/>
      <c r="BJ3" s="103"/>
      <c r="BK3" s="103"/>
      <c r="BL3" s="103"/>
      <c r="BM3" s="102" t="s">
        <v>26</v>
      </c>
      <c r="BN3" s="103"/>
      <c r="BO3" s="103"/>
      <c r="BP3" s="103"/>
      <c r="BQ3" s="103"/>
      <c r="BR3" s="103"/>
      <c r="BS3" s="103"/>
      <c r="BT3" s="103"/>
      <c r="BU3" s="93"/>
      <c r="BV3" s="103"/>
      <c r="BW3" s="103"/>
      <c r="BX3" s="103"/>
      <c r="BY3" s="103"/>
      <c r="BZ3" s="103"/>
      <c r="CA3" s="103"/>
      <c r="CB3" s="102" t="s">
        <v>27</v>
      </c>
      <c r="CC3" s="103"/>
      <c r="CD3" s="103"/>
      <c r="CE3" s="103"/>
      <c r="CF3" s="103"/>
      <c r="CG3" s="103"/>
      <c r="CH3" s="103"/>
      <c r="CI3" s="103"/>
      <c r="CJ3" s="93"/>
      <c r="CK3" s="103"/>
      <c r="CL3" s="103"/>
      <c r="CM3" s="103"/>
      <c r="CN3" s="103"/>
      <c r="CO3" s="103"/>
      <c r="CP3" s="103"/>
      <c r="CQ3" s="102" t="s">
        <v>176</v>
      </c>
      <c r="CR3" s="103"/>
      <c r="CS3" s="103"/>
      <c r="CT3" s="103"/>
      <c r="CU3" s="103"/>
      <c r="CV3" s="103"/>
      <c r="CW3" s="103"/>
      <c r="CX3" s="103"/>
      <c r="CY3" s="93"/>
      <c r="CZ3" s="103"/>
      <c r="DA3" s="103"/>
      <c r="DB3" s="103"/>
      <c r="DC3" s="103"/>
      <c r="DD3" s="103"/>
      <c r="DE3" s="103"/>
      <c r="DF3" s="102" t="s">
        <v>28</v>
      </c>
      <c r="DG3" s="103"/>
      <c r="DH3" s="103"/>
      <c r="DI3" s="103"/>
      <c r="DJ3" s="103"/>
      <c r="DK3" s="103"/>
      <c r="DL3" s="103"/>
      <c r="DM3" s="103"/>
      <c r="DN3" s="93"/>
      <c r="DO3" s="103"/>
      <c r="DP3" s="103"/>
      <c r="DQ3" s="103"/>
      <c r="DR3" s="103"/>
      <c r="DS3" s="103"/>
      <c r="DT3" s="103"/>
      <c r="DU3" s="102" t="s">
        <v>29</v>
      </c>
      <c r="DV3" s="93"/>
      <c r="DW3" s="93"/>
      <c r="DX3" s="93"/>
      <c r="DY3" s="94"/>
      <c r="DZ3" s="102" t="s">
        <v>30</v>
      </c>
      <c r="EA3" s="103"/>
      <c r="EB3" s="103"/>
      <c r="EC3" s="103"/>
      <c r="ED3" s="103"/>
      <c r="EE3" s="103"/>
      <c r="EF3" s="103"/>
      <c r="EG3" s="103"/>
      <c r="EH3" s="93"/>
      <c r="EI3" s="103"/>
      <c r="EJ3" s="103"/>
      <c r="EK3" s="103"/>
      <c r="EL3" s="103"/>
      <c r="EM3" s="103"/>
      <c r="EN3" s="104"/>
    </row>
    <row r="4" spans="1:144" ht="25.5" customHeight="1">
      <c r="A4" s="346"/>
      <c r="B4" s="320"/>
      <c r="C4" s="322"/>
      <c r="D4" s="101"/>
      <c r="E4" s="101"/>
      <c r="F4" s="102" t="s">
        <v>31</v>
      </c>
      <c r="G4" s="103"/>
      <c r="H4" s="103"/>
      <c r="I4" s="103"/>
      <c r="J4" s="103"/>
      <c r="K4" s="103"/>
      <c r="L4" s="103"/>
      <c r="M4" s="102" t="s">
        <v>32</v>
      </c>
      <c r="N4" s="103"/>
      <c r="O4" s="103"/>
      <c r="P4" s="103"/>
      <c r="Q4" s="103"/>
      <c r="R4" s="103"/>
      <c r="S4" s="103"/>
      <c r="T4" s="101"/>
      <c r="U4" s="102" t="s">
        <v>31</v>
      </c>
      <c r="V4" s="103"/>
      <c r="W4" s="103"/>
      <c r="X4" s="103"/>
      <c r="Y4" s="103"/>
      <c r="Z4" s="103"/>
      <c r="AA4" s="103"/>
      <c r="AB4" s="102" t="s">
        <v>32</v>
      </c>
      <c r="AC4" s="103"/>
      <c r="AD4" s="103"/>
      <c r="AE4" s="103"/>
      <c r="AF4" s="103"/>
      <c r="AG4" s="103"/>
      <c r="AH4" s="103"/>
      <c r="AI4" s="101"/>
      <c r="AJ4" s="102" t="s">
        <v>31</v>
      </c>
      <c r="AK4" s="103"/>
      <c r="AL4" s="103"/>
      <c r="AM4" s="103"/>
      <c r="AN4" s="103"/>
      <c r="AO4" s="103"/>
      <c r="AP4" s="103"/>
      <c r="AQ4" s="102" t="s">
        <v>32</v>
      </c>
      <c r="AR4" s="103"/>
      <c r="AS4" s="103"/>
      <c r="AT4" s="103"/>
      <c r="AU4" s="103"/>
      <c r="AV4" s="103"/>
      <c r="AW4" s="103"/>
      <c r="AX4" s="101"/>
      <c r="AY4" s="102" t="s">
        <v>31</v>
      </c>
      <c r="AZ4" s="103"/>
      <c r="BA4" s="103"/>
      <c r="BB4" s="103"/>
      <c r="BC4" s="103"/>
      <c r="BD4" s="103"/>
      <c r="BE4" s="103"/>
      <c r="BF4" s="102" t="s">
        <v>32</v>
      </c>
      <c r="BG4" s="103"/>
      <c r="BH4" s="103"/>
      <c r="BI4" s="103"/>
      <c r="BJ4" s="103"/>
      <c r="BK4" s="103"/>
      <c r="BL4" s="103"/>
      <c r="BM4" s="101"/>
      <c r="BN4" s="102" t="s">
        <v>31</v>
      </c>
      <c r="BO4" s="103"/>
      <c r="BP4" s="103"/>
      <c r="BQ4" s="103"/>
      <c r="BR4" s="103"/>
      <c r="BS4" s="103"/>
      <c r="BT4" s="103"/>
      <c r="BU4" s="102" t="s">
        <v>32</v>
      </c>
      <c r="BV4" s="103"/>
      <c r="BW4" s="103"/>
      <c r="BX4" s="103"/>
      <c r="BY4" s="103"/>
      <c r="BZ4" s="103"/>
      <c r="CA4" s="103"/>
      <c r="CB4" s="101"/>
      <c r="CC4" s="102" t="s">
        <v>31</v>
      </c>
      <c r="CD4" s="103"/>
      <c r="CE4" s="103"/>
      <c r="CF4" s="103"/>
      <c r="CG4" s="103"/>
      <c r="CH4" s="103"/>
      <c r="CI4" s="103"/>
      <c r="CJ4" s="102" t="s">
        <v>32</v>
      </c>
      <c r="CK4" s="103"/>
      <c r="CL4" s="103"/>
      <c r="CM4" s="103"/>
      <c r="CN4" s="103"/>
      <c r="CO4" s="103"/>
      <c r="CP4" s="103"/>
      <c r="CQ4" s="101"/>
      <c r="CR4" s="102" t="s">
        <v>31</v>
      </c>
      <c r="CS4" s="103"/>
      <c r="CT4" s="103"/>
      <c r="CU4" s="103"/>
      <c r="CV4" s="103"/>
      <c r="CW4" s="103"/>
      <c r="CX4" s="103"/>
      <c r="CY4" s="102" t="s">
        <v>32</v>
      </c>
      <c r="CZ4" s="103"/>
      <c r="DA4" s="103"/>
      <c r="DB4" s="103"/>
      <c r="DC4" s="103"/>
      <c r="DD4" s="103"/>
      <c r="DE4" s="103"/>
      <c r="DF4" s="101"/>
      <c r="DG4" s="102" t="s">
        <v>31</v>
      </c>
      <c r="DH4" s="103"/>
      <c r="DI4" s="103"/>
      <c r="DJ4" s="103"/>
      <c r="DK4" s="103"/>
      <c r="DL4" s="103"/>
      <c r="DM4" s="103"/>
      <c r="DN4" s="102" t="s">
        <v>32</v>
      </c>
      <c r="DO4" s="103"/>
      <c r="DP4" s="103"/>
      <c r="DQ4" s="103"/>
      <c r="DR4" s="103"/>
      <c r="DS4" s="103"/>
      <c r="DT4" s="103"/>
      <c r="DU4" s="101"/>
      <c r="DV4" s="105" t="s">
        <v>33</v>
      </c>
      <c r="DW4" s="94"/>
      <c r="DX4" s="101" t="s">
        <v>34</v>
      </c>
      <c r="DY4" s="94"/>
      <c r="DZ4" s="101"/>
      <c r="EA4" s="102" t="s">
        <v>31</v>
      </c>
      <c r="EB4" s="103"/>
      <c r="EC4" s="103"/>
      <c r="ED4" s="103"/>
      <c r="EE4" s="103"/>
      <c r="EF4" s="103"/>
      <c r="EG4" s="103"/>
      <c r="EH4" s="102" t="s">
        <v>32</v>
      </c>
      <c r="EI4" s="103"/>
      <c r="EJ4" s="103"/>
      <c r="EK4" s="103"/>
      <c r="EL4" s="103"/>
      <c r="EM4" s="103"/>
      <c r="EN4" s="94"/>
    </row>
    <row r="5" spans="1:144" ht="22.5" customHeight="1">
      <c r="A5" s="346"/>
      <c r="B5" s="320"/>
      <c r="C5" s="322"/>
      <c r="D5" s="127" t="s">
        <v>0</v>
      </c>
      <c r="E5" s="127" t="s">
        <v>0</v>
      </c>
      <c r="F5" s="127" t="s">
        <v>0</v>
      </c>
      <c r="G5" s="126" t="s">
        <v>16</v>
      </c>
      <c r="H5" s="126" t="s">
        <v>17</v>
      </c>
      <c r="I5" s="126" t="s">
        <v>18</v>
      </c>
      <c r="J5" s="126" t="s">
        <v>19</v>
      </c>
      <c r="K5" s="126" t="s">
        <v>35</v>
      </c>
      <c r="L5" s="126" t="s">
        <v>20</v>
      </c>
      <c r="M5" s="127" t="s">
        <v>0</v>
      </c>
      <c r="N5" s="126" t="s">
        <v>16</v>
      </c>
      <c r="O5" s="126" t="s">
        <v>17</v>
      </c>
      <c r="P5" s="126" t="s">
        <v>18</v>
      </c>
      <c r="Q5" s="126" t="s">
        <v>19</v>
      </c>
      <c r="R5" s="126" t="s">
        <v>35</v>
      </c>
      <c r="S5" s="126" t="s">
        <v>20</v>
      </c>
      <c r="T5" s="127" t="s">
        <v>0</v>
      </c>
      <c r="U5" s="127" t="s">
        <v>0</v>
      </c>
      <c r="V5" s="126" t="s">
        <v>16</v>
      </c>
      <c r="W5" s="126" t="s">
        <v>17</v>
      </c>
      <c r="X5" s="126" t="s">
        <v>18</v>
      </c>
      <c r="Y5" s="126" t="s">
        <v>19</v>
      </c>
      <c r="Z5" s="126" t="s">
        <v>35</v>
      </c>
      <c r="AA5" s="126" t="s">
        <v>20</v>
      </c>
      <c r="AB5" s="127" t="s">
        <v>0</v>
      </c>
      <c r="AC5" s="126" t="s">
        <v>16</v>
      </c>
      <c r="AD5" s="126" t="s">
        <v>17</v>
      </c>
      <c r="AE5" s="126" t="s">
        <v>18</v>
      </c>
      <c r="AF5" s="126" t="s">
        <v>19</v>
      </c>
      <c r="AG5" s="126" t="s">
        <v>35</v>
      </c>
      <c r="AH5" s="126" t="s">
        <v>20</v>
      </c>
      <c r="AI5" s="127" t="s">
        <v>0</v>
      </c>
      <c r="AJ5" s="127" t="s">
        <v>0</v>
      </c>
      <c r="AK5" s="126" t="s">
        <v>16</v>
      </c>
      <c r="AL5" s="126" t="s">
        <v>17</v>
      </c>
      <c r="AM5" s="126" t="s">
        <v>18</v>
      </c>
      <c r="AN5" s="126" t="s">
        <v>19</v>
      </c>
      <c r="AO5" s="126" t="s">
        <v>35</v>
      </c>
      <c r="AP5" s="126" t="s">
        <v>20</v>
      </c>
      <c r="AQ5" s="127" t="s">
        <v>0</v>
      </c>
      <c r="AR5" s="126" t="s">
        <v>16</v>
      </c>
      <c r="AS5" s="126" t="s">
        <v>17</v>
      </c>
      <c r="AT5" s="126" t="s">
        <v>18</v>
      </c>
      <c r="AU5" s="126" t="s">
        <v>19</v>
      </c>
      <c r="AV5" s="126" t="s">
        <v>35</v>
      </c>
      <c r="AW5" s="126" t="s">
        <v>20</v>
      </c>
      <c r="AX5" s="127" t="s">
        <v>0</v>
      </c>
      <c r="AY5" s="127" t="s">
        <v>0</v>
      </c>
      <c r="AZ5" s="126" t="s">
        <v>16</v>
      </c>
      <c r="BA5" s="126" t="s">
        <v>17</v>
      </c>
      <c r="BB5" s="126" t="s">
        <v>18</v>
      </c>
      <c r="BC5" s="126" t="s">
        <v>19</v>
      </c>
      <c r="BD5" s="126" t="s">
        <v>35</v>
      </c>
      <c r="BE5" s="126" t="s">
        <v>20</v>
      </c>
      <c r="BF5" s="127" t="s">
        <v>0</v>
      </c>
      <c r="BG5" s="126" t="s">
        <v>16</v>
      </c>
      <c r="BH5" s="126" t="s">
        <v>17</v>
      </c>
      <c r="BI5" s="126" t="s">
        <v>18</v>
      </c>
      <c r="BJ5" s="126" t="s">
        <v>19</v>
      </c>
      <c r="BK5" s="126" t="s">
        <v>35</v>
      </c>
      <c r="BL5" s="126" t="s">
        <v>20</v>
      </c>
      <c r="BM5" s="127" t="s">
        <v>0</v>
      </c>
      <c r="BN5" s="127" t="s">
        <v>0</v>
      </c>
      <c r="BO5" s="126" t="s">
        <v>16</v>
      </c>
      <c r="BP5" s="126" t="s">
        <v>17</v>
      </c>
      <c r="BQ5" s="126" t="s">
        <v>18</v>
      </c>
      <c r="BR5" s="126" t="s">
        <v>19</v>
      </c>
      <c r="BS5" s="126" t="s">
        <v>35</v>
      </c>
      <c r="BT5" s="126" t="s">
        <v>20</v>
      </c>
      <c r="BU5" s="127" t="s">
        <v>0</v>
      </c>
      <c r="BV5" s="126" t="s">
        <v>16</v>
      </c>
      <c r="BW5" s="126" t="s">
        <v>17</v>
      </c>
      <c r="BX5" s="126" t="s">
        <v>18</v>
      </c>
      <c r="BY5" s="126" t="s">
        <v>19</v>
      </c>
      <c r="BZ5" s="126" t="s">
        <v>35</v>
      </c>
      <c r="CA5" s="126" t="s">
        <v>20</v>
      </c>
      <c r="CB5" s="127" t="s">
        <v>0</v>
      </c>
      <c r="CC5" s="127" t="s">
        <v>0</v>
      </c>
      <c r="CD5" s="126" t="s">
        <v>16</v>
      </c>
      <c r="CE5" s="126" t="s">
        <v>17</v>
      </c>
      <c r="CF5" s="126" t="s">
        <v>18</v>
      </c>
      <c r="CG5" s="126" t="s">
        <v>19</v>
      </c>
      <c r="CH5" s="126" t="s">
        <v>35</v>
      </c>
      <c r="CI5" s="126" t="s">
        <v>20</v>
      </c>
      <c r="CJ5" s="127" t="s">
        <v>0</v>
      </c>
      <c r="CK5" s="126" t="s">
        <v>16</v>
      </c>
      <c r="CL5" s="126" t="s">
        <v>17</v>
      </c>
      <c r="CM5" s="126" t="s">
        <v>18</v>
      </c>
      <c r="CN5" s="126" t="s">
        <v>19</v>
      </c>
      <c r="CO5" s="126" t="s">
        <v>35</v>
      </c>
      <c r="CP5" s="126" t="s">
        <v>20</v>
      </c>
      <c r="CQ5" s="127" t="s">
        <v>0</v>
      </c>
      <c r="CR5" s="127" t="s">
        <v>0</v>
      </c>
      <c r="CS5" s="126" t="s">
        <v>16</v>
      </c>
      <c r="CT5" s="126" t="s">
        <v>17</v>
      </c>
      <c r="CU5" s="126" t="s">
        <v>18</v>
      </c>
      <c r="CV5" s="126" t="s">
        <v>19</v>
      </c>
      <c r="CW5" s="126" t="s">
        <v>35</v>
      </c>
      <c r="CX5" s="126" t="s">
        <v>20</v>
      </c>
      <c r="CY5" s="127" t="s">
        <v>0</v>
      </c>
      <c r="CZ5" s="126" t="s">
        <v>16</v>
      </c>
      <c r="DA5" s="126" t="s">
        <v>17</v>
      </c>
      <c r="DB5" s="126" t="s">
        <v>18</v>
      </c>
      <c r="DC5" s="126" t="s">
        <v>19</v>
      </c>
      <c r="DD5" s="126" t="s">
        <v>35</v>
      </c>
      <c r="DE5" s="126" t="s">
        <v>20</v>
      </c>
      <c r="DF5" s="127" t="s">
        <v>0</v>
      </c>
      <c r="DG5" s="127" t="s">
        <v>0</v>
      </c>
      <c r="DH5" s="126" t="s">
        <v>16</v>
      </c>
      <c r="DI5" s="126" t="s">
        <v>17</v>
      </c>
      <c r="DJ5" s="126" t="s">
        <v>18</v>
      </c>
      <c r="DK5" s="126" t="s">
        <v>19</v>
      </c>
      <c r="DL5" s="126" t="s">
        <v>35</v>
      </c>
      <c r="DM5" s="126" t="s">
        <v>20</v>
      </c>
      <c r="DN5" s="127" t="s">
        <v>0</v>
      </c>
      <c r="DO5" s="126" t="s">
        <v>16</v>
      </c>
      <c r="DP5" s="126" t="s">
        <v>17</v>
      </c>
      <c r="DQ5" s="126" t="s">
        <v>18</v>
      </c>
      <c r="DR5" s="126" t="s">
        <v>19</v>
      </c>
      <c r="DS5" s="126" t="s">
        <v>35</v>
      </c>
      <c r="DT5" s="126" t="s">
        <v>20</v>
      </c>
      <c r="DU5" s="127" t="s">
        <v>0</v>
      </c>
      <c r="DV5" s="126" t="s">
        <v>19</v>
      </c>
      <c r="DW5" s="126" t="s">
        <v>35</v>
      </c>
      <c r="DX5" s="126" t="s">
        <v>19</v>
      </c>
      <c r="DY5" s="126" t="s">
        <v>35</v>
      </c>
      <c r="DZ5" s="127" t="s">
        <v>0</v>
      </c>
      <c r="EA5" s="127" t="s">
        <v>0</v>
      </c>
      <c r="EB5" s="126" t="s">
        <v>16</v>
      </c>
      <c r="EC5" s="126" t="s">
        <v>17</v>
      </c>
      <c r="ED5" s="126" t="s">
        <v>18</v>
      </c>
      <c r="EE5" s="126" t="s">
        <v>19</v>
      </c>
      <c r="EF5" s="126" t="s">
        <v>35</v>
      </c>
      <c r="EG5" s="126" t="s">
        <v>20</v>
      </c>
      <c r="EH5" s="127" t="s">
        <v>0</v>
      </c>
      <c r="EI5" s="126" t="s">
        <v>16</v>
      </c>
      <c r="EJ5" s="126" t="s">
        <v>17</v>
      </c>
      <c r="EK5" s="126" t="s">
        <v>18</v>
      </c>
      <c r="EL5" s="126" t="s">
        <v>19</v>
      </c>
      <c r="EM5" s="126" t="s">
        <v>35</v>
      </c>
      <c r="EN5" s="126" t="s">
        <v>20</v>
      </c>
    </row>
    <row r="6" spans="1:144" s="57" customFormat="1" ht="13.5" customHeight="1">
      <c r="A6" s="347"/>
      <c r="B6" s="320"/>
      <c r="C6" s="322"/>
      <c r="D6" s="96" t="s">
        <v>15</v>
      </c>
      <c r="E6" s="96" t="s">
        <v>15</v>
      </c>
      <c r="F6" s="96" t="s">
        <v>15</v>
      </c>
      <c r="G6" s="96" t="s">
        <v>15</v>
      </c>
      <c r="H6" s="96" t="s">
        <v>15</v>
      </c>
      <c r="I6" s="96" t="s">
        <v>15</v>
      </c>
      <c r="J6" s="96" t="s">
        <v>15</v>
      </c>
      <c r="K6" s="96" t="s">
        <v>15</v>
      </c>
      <c r="L6" s="96" t="s">
        <v>15</v>
      </c>
      <c r="M6" s="96" t="s">
        <v>15</v>
      </c>
      <c r="N6" s="96" t="s">
        <v>15</v>
      </c>
      <c r="O6" s="96" t="s">
        <v>15</v>
      </c>
      <c r="P6" s="96" t="s">
        <v>15</v>
      </c>
      <c r="Q6" s="96" t="s">
        <v>15</v>
      </c>
      <c r="R6" s="96" t="s">
        <v>15</v>
      </c>
      <c r="S6" s="96" t="s">
        <v>15</v>
      </c>
      <c r="T6" s="96" t="s">
        <v>15</v>
      </c>
      <c r="U6" s="96" t="s">
        <v>15</v>
      </c>
      <c r="V6" s="96" t="s">
        <v>15</v>
      </c>
      <c r="W6" s="96" t="s">
        <v>15</v>
      </c>
      <c r="X6" s="96" t="s">
        <v>15</v>
      </c>
      <c r="Y6" s="96" t="s">
        <v>15</v>
      </c>
      <c r="Z6" s="96" t="s">
        <v>15</v>
      </c>
      <c r="AA6" s="96" t="s">
        <v>15</v>
      </c>
      <c r="AB6" s="96" t="s">
        <v>15</v>
      </c>
      <c r="AC6" s="96" t="s">
        <v>15</v>
      </c>
      <c r="AD6" s="96" t="s">
        <v>15</v>
      </c>
      <c r="AE6" s="96" t="s">
        <v>15</v>
      </c>
      <c r="AF6" s="96" t="s">
        <v>15</v>
      </c>
      <c r="AG6" s="96" t="s">
        <v>15</v>
      </c>
      <c r="AH6" s="96" t="s">
        <v>15</v>
      </c>
      <c r="AI6" s="96" t="s">
        <v>15</v>
      </c>
      <c r="AJ6" s="96" t="s">
        <v>15</v>
      </c>
      <c r="AK6" s="96" t="s">
        <v>15</v>
      </c>
      <c r="AL6" s="96" t="s">
        <v>15</v>
      </c>
      <c r="AM6" s="96" t="s">
        <v>15</v>
      </c>
      <c r="AN6" s="96" t="s">
        <v>15</v>
      </c>
      <c r="AO6" s="96" t="s">
        <v>15</v>
      </c>
      <c r="AP6" s="96" t="s">
        <v>15</v>
      </c>
      <c r="AQ6" s="96" t="s">
        <v>15</v>
      </c>
      <c r="AR6" s="96" t="s">
        <v>15</v>
      </c>
      <c r="AS6" s="96" t="s">
        <v>15</v>
      </c>
      <c r="AT6" s="96" t="s">
        <v>15</v>
      </c>
      <c r="AU6" s="96" t="s">
        <v>15</v>
      </c>
      <c r="AV6" s="96" t="s">
        <v>15</v>
      </c>
      <c r="AW6" s="96" t="s">
        <v>15</v>
      </c>
      <c r="AX6" s="96" t="s">
        <v>15</v>
      </c>
      <c r="AY6" s="96" t="s">
        <v>15</v>
      </c>
      <c r="AZ6" s="96" t="s">
        <v>15</v>
      </c>
      <c r="BA6" s="96" t="s">
        <v>15</v>
      </c>
      <c r="BB6" s="96" t="s">
        <v>15</v>
      </c>
      <c r="BC6" s="96" t="s">
        <v>15</v>
      </c>
      <c r="BD6" s="96" t="s">
        <v>15</v>
      </c>
      <c r="BE6" s="96" t="s">
        <v>15</v>
      </c>
      <c r="BF6" s="96" t="s">
        <v>15</v>
      </c>
      <c r="BG6" s="96" t="s">
        <v>15</v>
      </c>
      <c r="BH6" s="96" t="s">
        <v>15</v>
      </c>
      <c r="BI6" s="96" t="s">
        <v>15</v>
      </c>
      <c r="BJ6" s="96" t="s">
        <v>15</v>
      </c>
      <c r="BK6" s="96" t="s">
        <v>15</v>
      </c>
      <c r="BL6" s="96" t="s">
        <v>15</v>
      </c>
      <c r="BM6" s="96" t="s">
        <v>15</v>
      </c>
      <c r="BN6" s="96" t="s">
        <v>15</v>
      </c>
      <c r="BO6" s="96" t="s">
        <v>15</v>
      </c>
      <c r="BP6" s="96" t="s">
        <v>15</v>
      </c>
      <c r="BQ6" s="96" t="s">
        <v>15</v>
      </c>
      <c r="BR6" s="96" t="s">
        <v>15</v>
      </c>
      <c r="BS6" s="96" t="s">
        <v>15</v>
      </c>
      <c r="BT6" s="96" t="s">
        <v>15</v>
      </c>
      <c r="BU6" s="96" t="s">
        <v>15</v>
      </c>
      <c r="BV6" s="96" t="s">
        <v>15</v>
      </c>
      <c r="BW6" s="96" t="s">
        <v>15</v>
      </c>
      <c r="BX6" s="96" t="s">
        <v>15</v>
      </c>
      <c r="BY6" s="96" t="s">
        <v>15</v>
      </c>
      <c r="BZ6" s="96" t="s">
        <v>15</v>
      </c>
      <c r="CA6" s="96" t="s">
        <v>15</v>
      </c>
      <c r="CB6" s="96" t="s">
        <v>15</v>
      </c>
      <c r="CC6" s="96" t="s">
        <v>15</v>
      </c>
      <c r="CD6" s="96" t="s">
        <v>15</v>
      </c>
      <c r="CE6" s="96" t="s">
        <v>15</v>
      </c>
      <c r="CF6" s="96" t="s">
        <v>15</v>
      </c>
      <c r="CG6" s="96" t="s">
        <v>15</v>
      </c>
      <c r="CH6" s="96" t="s">
        <v>15</v>
      </c>
      <c r="CI6" s="96" t="s">
        <v>15</v>
      </c>
      <c r="CJ6" s="96" t="s">
        <v>15</v>
      </c>
      <c r="CK6" s="96" t="s">
        <v>15</v>
      </c>
      <c r="CL6" s="96" t="s">
        <v>15</v>
      </c>
      <c r="CM6" s="96" t="s">
        <v>15</v>
      </c>
      <c r="CN6" s="96" t="s">
        <v>15</v>
      </c>
      <c r="CO6" s="96" t="s">
        <v>15</v>
      </c>
      <c r="CP6" s="96" t="s">
        <v>15</v>
      </c>
      <c r="CQ6" s="96" t="s">
        <v>15</v>
      </c>
      <c r="CR6" s="96" t="s">
        <v>15</v>
      </c>
      <c r="CS6" s="96" t="s">
        <v>15</v>
      </c>
      <c r="CT6" s="96" t="s">
        <v>15</v>
      </c>
      <c r="CU6" s="96" t="s">
        <v>15</v>
      </c>
      <c r="CV6" s="96" t="s">
        <v>15</v>
      </c>
      <c r="CW6" s="96" t="s">
        <v>15</v>
      </c>
      <c r="CX6" s="96" t="s">
        <v>15</v>
      </c>
      <c r="CY6" s="96" t="s">
        <v>15</v>
      </c>
      <c r="CZ6" s="96" t="s">
        <v>15</v>
      </c>
      <c r="DA6" s="96" t="s">
        <v>15</v>
      </c>
      <c r="DB6" s="96" t="s">
        <v>15</v>
      </c>
      <c r="DC6" s="96" t="s">
        <v>15</v>
      </c>
      <c r="DD6" s="96" t="s">
        <v>15</v>
      </c>
      <c r="DE6" s="96" t="s">
        <v>15</v>
      </c>
      <c r="DF6" s="96" t="s">
        <v>15</v>
      </c>
      <c r="DG6" s="96" t="s">
        <v>15</v>
      </c>
      <c r="DH6" s="96" t="s">
        <v>15</v>
      </c>
      <c r="DI6" s="96" t="s">
        <v>15</v>
      </c>
      <c r="DJ6" s="96" t="s">
        <v>15</v>
      </c>
      <c r="DK6" s="96" t="s">
        <v>15</v>
      </c>
      <c r="DL6" s="96" t="s">
        <v>15</v>
      </c>
      <c r="DM6" s="96" t="s">
        <v>15</v>
      </c>
      <c r="DN6" s="96" t="s">
        <v>15</v>
      </c>
      <c r="DO6" s="96" t="s">
        <v>15</v>
      </c>
      <c r="DP6" s="96" t="s">
        <v>15</v>
      </c>
      <c r="DQ6" s="96" t="s">
        <v>15</v>
      </c>
      <c r="DR6" s="96" t="s">
        <v>15</v>
      </c>
      <c r="DS6" s="96" t="s">
        <v>15</v>
      </c>
      <c r="DT6" s="96" t="s">
        <v>15</v>
      </c>
      <c r="DU6" s="96" t="s">
        <v>15</v>
      </c>
      <c r="DV6" s="96" t="s">
        <v>15</v>
      </c>
      <c r="DW6" s="96" t="s">
        <v>15</v>
      </c>
      <c r="DX6" s="96" t="s">
        <v>15</v>
      </c>
      <c r="DY6" s="96" t="s">
        <v>15</v>
      </c>
      <c r="DZ6" s="96" t="s">
        <v>15</v>
      </c>
      <c r="EA6" s="96" t="s">
        <v>15</v>
      </c>
      <c r="EB6" s="96" t="s">
        <v>15</v>
      </c>
      <c r="EC6" s="96" t="s">
        <v>15</v>
      </c>
      <c r="ED6" s="96" t="s">
        <v>15</v>
      </c>
      <c r="EE6" s="96" t="s">
        <v>15</v>
      </c>
      <c r="EF6" s="96" t="s">
        <v>15</v>
      </c>
      <c r="EG6" s="96" t="s">
        <v>15</v>
      </c>
      <c r="EH6" s="96" t="s">
        <v>15</v>
      </c>
      <c r="EI6" s="96" t="s">
        <v>15</v>
      </c>
      <c r="EJ6" s="96" t="s">
        <v>15</v>
      </c>
      <c r="EK6" s="96" t="s">
        <v>15</v>
      </c>
      <c r="EL6" s="96" t="s">
        <v>15</v>
      </c>
      <c r="EM6" s="96" t="s">
        <v>15</v>
      </c>
      <c r="EN6" s="96" t="s">
        <v>15</v>
      </c>
    </row>
    <row r="7" spans="1:144" s="303" customFormat="1" ht="13.5" customHeight="1">
      <c r="A7" s="299" t="s">
        <v>637</v>
      </c>
      <c r="B7" s="300" t="s">
        <v>638</v>
      </c>
      <c r="C7" s="299" t="s">
        <v>639</v>
      </c>
      <c r="D7" s="301">
        <v>1735555</v>
      </c>
      <c r="E7" s="301">
        <v>1110090</v>
      </c>
      <c r="F7" s="301">
        <v>1027005</v>
      </c>
      <c r="G7" s="301">
        <v>0</v>
      </c>
      <c r="H7" s="301">
        <v>1023627</v>
      </c>
      <c r="I7" s="301">
        <v>1276</v>
      </c>
      <c r="J7" s="301">
        <v>221</v>
      </c>
      <c r="K7" s="301">
        <v>772</v>
      </c>
      <c r="L7" s="301">
        <v>1109</v>
      </c>
      <c r="M7" s="301">
        <v>83085</v>
      </c>
      <c r="N7" s="301">
        <v>1650</v>
      </c>
      <c r="O7" s="301">
        <v>78064</v>
      </c>
      <c r="P7" s="301">
        <v>608</v>
      </c>
      <c r="Q7" s="301">
        <v>70</v>
      </c>
      <c r="R7" s="301">
        <v>100</v>
      </c>
      <c r="S7" s="301">
        <v>2593</v>
      </c>
      <c r="T7" s="301">
        <v>124444</v>
      </c>
      <c r="U7" s="301">
        <v>75293</v>
      </c>
      <c r="V7" s="301">
        <v>2495</v>
      </c>
      <c r="W7" s="301">
        <v>2773</v>
      </c>
      <c r="X7" s="301">
        <v>41603</v>
      </c>
      <c r="Y7" s="301">
        <v>1268</v>
      </c>
      <c r="Z7" s="301">
        <v>2346</v>
      </c>
      <c r="AA7" s="301">
        <v>24808</v>
      </c>
      <c r="AB7" s="301">
        <v>49151</v>
      </c>
      <c r="AC7" s="301">
        <v>1378</v>
      </c>
      <c r="AD7" s="301">
        <v>330</v>
      </c>
      <c r="AE7" s="301">
        <v>18163</v>
      </c>
      <c r="AF7" s="301">
        <v>74</v>
      </c>
      <c r="AG7" s="301">
        <v>164</v>
      </c>
      <c r="AH7" s="301">
        <v>29042</v>
      </c>
      <c r="AI7" s="301">
        <v>35493</v>
      </c>
      <c r="AJ7" s="301">
        <v>30182</v>
      </c>
      <c r="AK7" s="301">
        <v>0</v>
      </c>
      <c r="AL7" s="301">
        <v>0</v>
      </c>
      <c r="AM7" s="301">
        <v>3222</v>
      </c>
      <c r="AN7" s="301">
        <v>18825</v>
      </c>
      <c r="AO7" s="301">
        <v>8135</v>
      </c>
      <c r="AP7" s="301">
        <v>0</v>
      </c>
      <c r="AQ7" s="301">
        <v>5311</v>
      </c>
      <c r="AR7" s="301">
        <v>0</v>
      </c>
      <c r="AS7" s="301">
        <v>0</v>
      </c>
      <c r="AT7" s="301">
        <v>56</v>
      </c>
      <c r="AU7" s="301">
        <v>5246</v>
      </c>
      <c r="AV7" s="301">
        <v>9</v>
      </c>
      <c r="AW7" s="301">
        <v>0</v>
      </c>
      <c r="AX7" s="301">
        <v>0</v>
      </c>
      <c r="AY7" s="301">
        <v>0</v>
      </c>
      <c r="AZ7" s="301">
        <v>0</v>
      </c>
      <c r="BA7" s="301">
        <v>0</v>
      </c>
      <c r="BB7" s="301">
        <v>0</v>
      </c>
      <c r="BC7" s="301">
        <v>0</v>
      </c>
      <c r="BD7" s="301">
        <v>0</v>
      </c>
      <c r="BE7" s="301">
        <v>0</v>
      </c>
      <c r="BF7" s="301">
        <v>0</v>
      </c>
      <c r="BG7" s="301">
        <v>0</v>
      </c>
      <c r="BH7" s="301">
        <v>0</v>
      </c>
      <c r="BI7" s="301">
        <v>0</v>
      </c>
      <c r="BJ7" s="301">
        <v>0</v>
      </c>
      <c r="BK7" s="301">
        <v>0</v>
      </c>
      <c r="BL7" s="301">
        <v>0</v>
      </c>
      <c r="BM7" s="301">
        <v>15998</v>
      </c>
      <c r="BN7" s="301">
        <v>13412</v>
      </c>
      <c r="BO7" s="301">
        <v>0</v>
      </c>
      <c r="BP7" s="301">
        <v>0</v>
      </c>
      <c r="BQ7" s="301">
        <v>7</v>
      </c>
      <c r="BR7" s="301">
        <v>10365</v>
      </c>
      <c r="BS7" s="301">
        <v>3040</v>
      </c>
      <c r="BT7" s="301">
        <v>0</v>
      </c>
      <c r="BU7" s="301">
        <v>2586</v>
      </c>
      <c r="BV7" s="301">
        <v>0</v>
      </c>
      <c r="BW7" s="301">
        <v>0</v>
      </c>
      <c r="BX7" s="301">
        <v>0</v>
      </c>
      <c r="BY7" s="301">
        <v>1921</v>
      </c>
      <c r="BZ7" s="301">
        <v>665</v>
      </c>
      <c r="CA7" s="301">
        <v>0</v>
      </c>
      <c r="CB7" s="301">
        <v>24551</v>
      </c>
      <c r="CC7" s="301">
        <v>20437</v>
      </c>
      <c r="CD7" s="301">
        <v>1412</v>
      </c>
      <c r="CE7" s="301">
        <v>6040</v>
      </c>
      <c r="CF7" s="301">
        <v>166</v>
      </c>
      <c r="CG7" s="301">
        <v>12639</v>
      </c>
      <c r="CH7" s="301">
        <v>1</v>
      </c>
      <c r="CI7" s="301">
        <v>179</v>
      </c>
      <c r="CJ7" s="301">
        <v>4114</v>
      </c>
      <c r="CK7" s="301">
        <v>153</v>
      </c>
      <c r="CL7" s="301">
        <v>1406</v>
      </c>
      <c r="CM7" s="301">
        <v>188</v>
      </c>
      <c r="CN7" s="301">
        <v>2198</v>
      </c>
      <c r="CO7" s="301">
        <v>0</v>
      </c>
      <c r="CP7" s="301">
        <v>169</v>
      </c>
      <c r="CQ7" s="301">
        <v>240683</v>
      </c>
      <c r="CR7" s="301">
        <v>232199</v>
      </c>
      <c r="CS7" s="301">
        <v>1431</v>
      </c>
      <c r="CT7" s="301">
        <v>31</v>
      </c>
      <c r="CU7" s="301">
        <v>2751</v>
      </c>
      <c r="CV7" s="301">
        <v>225966</v>
      </c>
      <c r="CW7" s="301">
        <v>699</v>
      </c>
      <c r="CX7" s="301">
        <v>1321</v>
      </c>
      <c r="CY7" s="301">
        <v>8484</v>
      </c>
      <c r="CZ7" s="301">
        <v>259</v>
      </c>
      <c r="DA7" s="301">
        <v>12</v>
      </c>
      <c r="DB7" s="301">
        <v>1695</v>
      </c>
      <c r="DC7" s="301">
        <v>5086</v>
      </c>
      <c r="DD7" s="301">
        <v>45</v>
      </c>
      <c r="DE7" s="301">
        <v>1387</v>
      </c>
      <c r="DF7" s="301">
        <v>6163</v>
      </c>
      <c r="DG7" s="301">
        <v>5558</v>
      </c>
      <c r="DH7" s="301">
        <v>0</v>
      </c>
      <c r="DI7" s="301">
        <v>116</v>
      </c>
      <c r="DJ7" s="301">
        <v>2826</v>
      </c>
      <c r="DK7" s="301">
        <v>541</v>
      </c>
      <c r="DL7" s="301">
        <v>2039</v>
      </c>
      <c r="DM7" s="301">
        <v>36</v>
      </c>
      <c r="DN7" s="301">
        <v>605</v>
      </c>
      <c r="DO7" s="301">
        <v>0</v>
      </c>
      <c r="DP7" s="301">
        <v>0</v>
      </c>
      <c r="DQ7" s="301">
        <v>95</v>
      </c>
      <c r="DR7" s="301">
        <v>147</v>
      </c>
      <c r="DS7" s="301">
        <v>218</v>
      </c>
      <c r="DT7" s="301">
        <v>145</v>
      </c>
      <c r="DU7" s="301">
        <v>35278</v>
      </c>
      <c r="DV7" s="301">
        <v>21447</v>
      </c>
      <c r="DW7" s="301">
        <v>324</v>
      </c>
      <c r="DX7" s="301">
        <v>13280</v>
      </c>
      <c r="DY7" s="301">
        <v>227</v>
      </c>
      <c r="DZ7" s="301">
        <v>142855</v>
      </c>
      <c r="EA7" s="301">
        <v>90727</v>
      </c>
      <c r="EB7" s="301">
        <v>31907</v>
      </c>
      <c r="EC7" s="301">
        <v>8098</v>
      </c>
      <c r="ED7" s="301">
        <v>43959</v>
      </c>
      <c r="EE7" s="301">
        <v>64</v>
      </c>
      <c r="EF7" s="301">
        <v>3988</v>
      </c>
      <c r="EG7" s="301">
        <v>2711</v>
      </c>
      <c r="EH7" s="301">
        <v>52128</v>
      </c>
      <c r="EI7" s="301">
        <v>13403</v>
      </c>
      <c r="EJ7" s="301">
        <v>6935</v>
      </c>
      <c r="EK7" s="301">
        <v>27766</v>
      </c>
      <c r="EL7" s="301">
        <v>1</v>
      </c>
      <c r="EM7" s="301">
        <v>2081</v>
      </c>
      <c r="EN7" s="301">
        <v>1942</v>
      </c>
    </row>
    <row r="8" spans="1:144" s="303" customFormat="1" ht="13.5" customHeight="1">
      <c r="A8" s="299" t="s">
        <v>641</v>
      </c>
      <c r="B8" s="300" t="s">
        <v>642</v>
      </c>
      <c r="C8" s="299" t="s">
        <v>639</v>
      </c>
      <c r="D8" s="301">
        <v>458982</v>
      </c>
      <c r="E8" s="301">
        <v>381228</v>
      </c>
      <c r="F8" s="301">
        <v>360243</v>
      </c>
      <c r="G8" s="301">
        <v>0</v>
      </c>
      <c r="H8" s="301">
        <v>360178</v>
      </c>
      <c r="I8" s="301">
        <v>0</v>
      </c>
      <c r="J8" s="301">
        <v>0</v>
      </c>
      <c r="K8" s="301">
        <v>0</v>
      </c>
      <c r="L8" s="301">
        <v>65</v>
      </c>
      <c r="M8" s="301">
        <v>20985</v>
      </c>
      <c r="N8" s="301">
        <v>0</v>
      </c>
      <c r="O8" s="301">
        <v>20891</v>
      </c>
      <c r="P8" s="301">
        <v>0</v>
      </c>
      <c r="Q8" s="301">
        <v>0</v>
      </c>
      <c r="R8" s="301">
        <v>0</v>
      </c>
      <c r="S8" s="301">
        <v>94</v>
      </c>
      <c r="T8" s="301">
        <v>17992</v>
      </c>
      <c r="U8" s="301">
        <v>12825</v>
      </c>
      <c r="V8" s="301">
        <v>0</v>
      </c>
      <c r="W8" s="301">
        <v>0</v>
      </c>
      <c r="X8" s="301">
        <v>7723</v>
      </c>
      <c r="Y8" s="301">
        <v>1</v>
      </c>
      <c r="Z8" s="301">
        <v>0</v>
      </c>
      <c r="AA8" s="301">
        <v>5101</v>
      </c>
      <c r="AB8" s="301">
        <v>5167</v>
      </c>
      <c r="AC8" s="301">
        <v>0</v>
      </c>
      <c r="AD8" s="301">
        <v>48</v>
      </c>
      <c r="AE8" s="301">
        <v>1084</v>
      </c>
      <c r="AF8" s="301">
        <v>23</v>
      </c>
      <c r="AG8" s="301">
        <v>0</v>
      </c>
      <c r="AH8" s="301">
        <v>4012</v>
      </c>
      <c r="AI8" s="301">
        <v>431</v>
      </c>
      <c r="AJ8" s="301">
        <v>0</v>
      </c>
      <c r="AK8" s="301">
        <v>0</v>
      </c>
      <c r="AL8" s="301">
        <v>0</v>
      </c>
      <c r="AM8" s="301">
        <v>0</v>
      </c>
      <c r="AN8" s="301">
        <v>0</v>
      </c>
      <c r="AO8" s="301">
        <v>0</v>
      </c>
      <c r="AP8" s="301">
        <v>0</v>
      </c>
      <c r="AQ8" s="301">
        <v>431</v>
      </c>
      <c r="AR8" s="301">
        <v>0</v>
      </c>
      <c r="AS8" s="301">
        <v>0</v>
      </c>
      <c r="AT8" s="301">
        <v>40</v>
      </c>
      <c r="AU8" s="301">
        <v>391</v>
      </c>
      <c r="AV8" s="301">
        <v>0</v>
      </c>
      <c r="AW8" s="301">
        <v>0</v>
      </c>
      <c r="AX8" s="301">
        <v>0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>
        <v>0</v>
      </c>
      <c r="BF8" s="301">
        <v>0</v>
      </c>
      <c r="BG8" s="301">
        <v>0</v>
      </c>
      <c r="BH8" s="301">
        <v>0</v>
      </c>
      <c r="BI8" s="301">
        <v>0</v>
      </c>
      <c r="BJ8" s="301">
        <v>0</v>
      </c>
      <c r="BK8" s="301">
        <v>0</v>
      </c>
      <c r="BL8" s="301">
        <v>0</v>
      </c>
      <c r="BM8" s="301">
        <v>0</v>
      </c>
      <c r="BN8" s="301">
        <v>0</v>
      </c>
      <c r="BO8" s="301">
        <v>0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0</v>
      </c>
      <c r="CA8" s="301">
        <v>0</v>
      </c>
      <c r="CB8" s="301">
        <v>36</v>
      </c>
      <c r="CC8" s="301">
        <v>36</v>
      </c>
      <c r="CD8" s="301">
        <v>0</v>
      </c>
      <c r="CE8" s="301">
        <v>0</v>
      </c>
      <c r="CF8" s="301">
        <v>0</v>
      </c>
      <c r="CG8" s="301">
        <v>36</v>
      </c>
      <c r="CH8" s="301">
        <v>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35742</v>
      </c>
      <c r="CR8" s="301">
        <v>32506</v>
      </c>
      <c r="CS8" s="301">
        <v>0</v>
      </c>
      <c r="CT8" s="301">
        <v>72</v>
      </c>
      <c r="CU8" s="301">
        <v>4804</v>
      </c>
      <c r="CV8" s="301">
        <v>26702</v>
      </c>
      <c r="CW8" s="301">
        <v>73</v>
      </c>
      <c r="CX8" s="301">
        <v>855</v>
      </c>
      <c r="CY8" s="301">
        <v>3236</v>
      </c>
      <c r="CZ8" s="301">
        <v>0</v>
      </c>
      <c r="DA8" s="301">
        <v>18</v>
      </c>
      <c r="DB8" s="301">
        <v>2097</v>
      </c>
      <c r="DC8" s="301">
        <v>257</v>
      </c>
      <c r="DD8" s="301">
        <v>9</v>
      </c>
      <c r="DE8" s="301">
        <v>855</v>
      </c>
      <c r="DF8" s="301">
        <v>99</v>
      </c>
      <c r="DG8" s="301">
        <v>27</v>
      </c>
      <c r="DH8" s="301">
        <v>0</v>
      </c>
      <c r="DI8" s="301">
        <v>3</v>
      </c>
      <c r="DJ8" s="301">
        <v>0</v>
      </c>
      <c r="DK8" s="301">
        <v>0</v>
      </c>
      <c r="DL8" s="301">
        <v>0</v>
      </c>
      <c r="DM8" s="301">
        <v>24</v>
      </c>
      <c r="DN8" s="301">
        <v>72</v>
      </c>
      <c r="DO8" s="301">
        <v>0</v>
      </c>
      <c r="DP8" s="301">
        <v>0</v>
      </c>
      <c r="DQ8" s="301">
        <v>0</v>
      </c>
      <c r="DR8" s="301">
        <v>0</v>
      </c>
      <c r="DS8" s="301">
        <v>0</v>
      </c>
      <c r="DT8" s="301">
        <v>72</v>
      </c>
      <c r="DU8" s="301">
        <v>9971</v>
      </c>
      <c r="DV8" s="301">
        <v>9697</v>
      </c>
      <c r="DW8" s="301">
        <v>16</v>
      </c>
      <c r="DX8" s="301">
        <v>255</v>
      </c>
      <c r="DY8" s="301">
        <v>3</v>
      </c>
      <c r="DZ8" s="301">
        <v>13483</v>
      </c>
      <c r="EA8" s="301">
        <v>7830</v>
      </c>
      <c r="EB8" s="301">
        <v>0</v>
      </c>
      <c r="EC8" s="301">
        <v>143</v>
      </c>
      <c r="ED8" s="301">
        <v>7343</v>
      </c>
      <c r="EE8" s="301">
        <v>0</v>
      </c>
      <c r="EF8" s="301">
        <v>0</v>
      </c>
      <c r="EG8" s="301">
        <v>344</v>
      </c>
      <c r="EH8" s="301">
        <v>5653</v>
      </c>
      <c r="EI8" s="301">
        <v>0</v>
      </c>
      <c r="EJ8" s="301">
        <v>21</v>
      </c>
      <c r="EK8" s="301">
        <v>5116</v>
      </c>
      <c r="EL8" s="301">
        <v>0</v>
      </c>
      <c r="EM8" s="301">
        <v>0</v>
      </c>
      <c r="EN8" s="301">
        <v>516</v>
      </c>
    </row>
    <row r="9" spans="1:144" s="303" customFormat="1" ht="13.5" customHeight="1">
      <c r="A9" s="299" t="s">
        <v>643</v>
      </c>
      <c r="B9" s="300" t="s">
        <v>644</v>
      </c>
      <c r="C9" s="299" t="s">
        <v>639</v>
      </c>
      <c r="D9" s="301">
        <v>402896</v>
      </c>
      <c r="E9" s="301">
        <v>337201</v>
      </c>
      <c r="F9" s="301">
        <v>308613</v>
      </c>
      <c r="G9" s="301">
        <v>10540</v>
      </c>
      <c r="H9" s="301">
        <v>297722</v>
      </c>
      <c r="I9" s="301">
        <v>75</v>
      </c>
      <c r="J9" s="301">
        <v>0</v>
      </c>
      <c r="K9" s="301">
        <v>0</v>
      </c>
      <c r="L9" s="301">
        <v>276</v>
      </c>
      <c r="M9" s="301">
        <v>28588</v>
      </c>
      <c r="N9" s="301">
        <v>0</v>
      </c>
      <c r="O9" s="301">
        <v>27237</v>
      </c>
      <c r="P9" s="301">
        <v>138</v>
      </c>
      <c r="Q9" s="301">
        <v>0</v>
      </c>
      <c r="R9" s="301">
        <v>0</v>
      </c>
      <c r="S9" s="301">
        <v>1213</v>
      </c>
      <c r="T9" s="301">
        <v>17652</v>
      </c>
      <c r="U9" s="301">
        <v>11280</v>
      </c>
      <c r="V9" s="301">
        <v>0</v>
      </c>
      <c r="W9" s="301">
        <v>0</v>
      </c>
      <c r="X9" s="301">
        <v>9002</v>
      </c>
      <c r="Y9" s="301">
        <v>377</v>
      </c>
      <c r="Z9" s="301">
        <v>0</v>
      </c>
      <c r="AA9" s="301">
        <v>1901</v>
      </c>
      <c r="AB9" s="301">
        <v>6372</v>
      </c>
      <c r="AC9" s="301">
        <v>0</v>
      </c>
      <c r="AD9" s="301">
        <v>0</v>
      </c>
      <c r="AE9" s="301">
        <v>3813</v>
      </c>
      <c r="AF9" s="301">
        <v>11</v>
      </c>
      <c r="AG9" s="301">
        <v>0</v>
      </c>
      <c r="AH9" s="301">
        <v>2548</v>
      </c>
      <c r="AI9" s="301">
        <v>3615</v>
      </c>
      <c r="AJ9" s="301">
        <v>3534</v>
      </c>
      <c r="AK9" s="301">
        <v>0</v>
      </c>
      <c r="AL9" s="301">
        <v>0</v>
      </c>
      <c r="AM9" s="301">
        <v>0</v>
      </c>
      <c r="AN9" s="301">
        <v>3534</v>
      </c>
      <c r="AO9" s="301">
        <v>0</v>
      </c>
      <c r="AP9" s="301">
        <v>0</v>
      </c>
      <c r="AQ9" s="301">
        <v>81</v>
      </c>
      <c r="AR9" s="301">
        <v>0</v>
      </c>
      <c r="AS9" s="301">
        <v>0</v>
      </c>
      <c r="AT9" s="301">
        <v>0</v>
      </c>
      <c r="AU9" s="301">
        <v>81</v>
      </c>
      <c r="AV9" s="301">
        <v>0</v>
      </c>
      <c r="AW9" s="301">
        <v>0</v>
      </c>
      <c r="AX9" s="301">
        <v>0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>
        <v>0</v>
      </c>
      <c r="BF9" s="301">
        <v>0</v>
      </c>
      <c r="BG9" s="301">
        <v>0</v>
      </c>
      <c r="BH9" s="301">
        <v>0</v>
      </c>
      <c r="BI9" s="301">
        <v>0</v>
      </c>
      <c r="BJ9" s="301">
        <v>0</v>
      </c>
      <c r="BK9" s="301">
        <v>0</v>
      </c>
      <c r="BL9" s="301">
        <v>0</v>
      </c>
      <c r="BM9" s="301">
        <v>169</v>
      </c>
      <c r="BN9" s="301">
        <v>121</v>
      </c>
      <c r="BO9" s="301">
        <v>0</v>
      </c>
      <c r="BP9" s="301">
        <v>0</v>
      </c>
      <c r="BQ9" s="301">
        <v>0</v>
      </c>
      <c r="BR9" s="301">
        <v>121</v>
      </c>
      <c r="BS9" s="301">
        <v>0</v>
      </c>
      <c r="BT9" s="301">
        <v>0</v>
      </c>
      <c r="BU9" s="301">
        <v>48</v>
      </c>
      <c r="BV9" s="301">
        <v>0</v>
      </c>
      <c r="BW9" s="301">
        <v>0</v>
      </c>
      <c r="BX9" s="301">
        <v>0</v>
      </c>
      <c r="BY9" s="301">
        <v>48</v>
      </c>
      <c r="BZ9" s="301">
        <v>0</v>
      </c>
      <c r="CA9" s="301">
        <v>0</v>
      </c>
      <c r="CB9" s="301">
        <v>13</v>
      </c>
      <c r="CC9" s="301">
        <v>13</v>
      </c>
      <c r="CD9" s="301">
        <v>0</v>
      </c>
      <c r="CE9" s="301">
        <v>0</v>
      </c>
      <c r="CF9" s="301">
        <v>0</v>
      </c>
      <c r="CG9" s="301">
        <v>13</v>
      </c>
      <c r="CH9" s="301">
        <v>0</v>
      </c>
      <c r="CI9" s="301">
        <v>0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27302</v>
      </c>
      <c r="CR9" s="301">
        <v>24723</v>
      </c>
      <c r="CS9" s="301">
        <v>0</v>
      </c>
      <c r="CT9" s="301">
        <v>0</v>
      </c>
      <c r="CU9" s="301">
        <v>2192</v>
      </c>
      <c r="CV9" s="301">
        <v>21071</v>
      </c>
      <c r="CW9" s="301">
        <v>0</v>
      </c>
      <c r="CX9" s="301">
        <v>1460</v>
      </c>
      <c r="CY9" s="301">
        <v>2579</v>
      </c>
      <c r="CZ9" s="301">
        <v>0</v>
      </c>
      <c r="DA9" s="301">
        <v>0</v>
      </c>
      <c r="DB9" s="301">
        <v>926</v>
      </c>
      <c r="DC9" s="301">
        <v>975</v>
      </c>
      <c r="DD9" s="301">
        <v>59</v>
      </c>
      <c r="DE9" s="301">
        <v>619</v>
      </c>
      <c r="DF9" s="301">
        <v>54</v>
      </c>
      <c r="DG9" s="301">
        <v>51</v>
      </c>
      <c r="DH9" s="301">
        <v>0</v>
      </c>
      <c r="DI9" s="301">
        <v>0</v>
      </c>
      <c r="DJ9" s="301">
        <v>37</v>
      </c>
      <c r="DK9" s="301">
        <v>0</v>
      </c>
      <c r="DL9" s="301">
        <v>0</v>
      </c>
      <c r="DM9" s="301">
        <v>14</v>
      </c>
      <c r="DN9" s="301">
        <v>3</v>
      </c>
      <c r="DO9" s="301">
        <v>0</v>
      </c>
      <c r="DP9" s="301">
        <v>0</v>
      </c>
      <c r="DQ9" s="301">
        <v>3</v>
      </c>
      <c r="DR9" s="301">
        <v>0</v>
      </c>
      <c r="DS9" s="301">
        <v>0</v>
      </c>
      <c r="DT9" s="301">
        <v>0</v>
      </c>
      <c r="DU9" s="301">
        <v>15162</v>
      </c>
      <c r="DV9" s="301">
        <v>14045</v>
      </c>
      <c r="DW9" s="301">
        <v>15</v>
      </c>
      <c r="DX9" s="301">
        <v>1099</v>
      </c>
      <c r="DY9" s="301">
        <v>3</v>
      </c>
      <c r="DZ9" s="301">
        <v>1728</v>
      </c>
      <c r="EA9" s="301">
        <v>883</v>
      </c>
      <c r="EB9" s="301">
        <v>0</v>
      </c>
      <c r="EC9" s="301">
        <v>0</v>
      </c>
      <c r="ED9" s="301">
        <v>840</v>
      </c>
      <c r="EE9" s="301">
        <v>0</v>
      </c>
      <c r="EF9" s="301">
        <v>1</v>
      </c>
      <c r="EG9" s="301">
        <v>42</v>
      </c>
      <c r="EH9" s="301">
        <v>845</v>
      </c>
      <c r="EI9" s="301">
        <v>0</v>
      </c>
      <c r="EJ9" s="301">
        <v>0</v>
      </c>
      <c r="EK9" s="301">
        <v>657</v>
      </c>
      <c r="EL9" s="301">
        <v>0</v>
      </c>
      <c r="EM9" s="301">
        <v>7</v>
      </c>
      <c r="EN9" s="301">
        <v>181</v>
      </c>
    </row>
    <row r="10" spans="1:144" s="303" customFormat="1" ht="13.5" customHeight="1">
      <c r="A10" s="299" t="s">
        <v>645</v>
      </c>
      <c r="B10" s="300" t="s">
        <v>646</v>
      </c>
      <c r="C10" s="299" t="s">
        <v>639</v>
      </c>
      <c r="D10" s="301">
        <v>797071</v>
      </c>
      <c r="E10" s="301">
        <v>648804</v>
      </c>
      <c r="F10" s="301">
        <v>619502</v>
      </c>
      <c r="G10" s="301">
        <v>0</v>
      </c>
      <c r="H10" s="301">
        <v>618164</v>
      </c>
      <c r="I10" s="301">
        <v>813</v>
      </c>
      <c r="J10" s="301">
        <v>135</v>
      </c>
      <c r="K10" s="301">
        <v>0</v>
      </c>
      <c r="L10" s="301">
        <v>390</v>
      </c>
      <c r="M10" s="301">
        <v>29302</v>
      </c>
      <c r="N10" s="301">
        <v>0</v>
      </c>
      <c r="O10" s="301">
        <v>28734</v>
      </c>
      <c r="P10" s="301">
        <v>399</v>
      </c>
      <c r="Q10" s="301">
        <v>1</v>
      </c>
      <c r="R10" s="301">
        <v>0</v>
      </c>
      <c r="S10" s="301">
        <v>168</v>
      </c>
      <c r="T10" s="301">
        <v>54262</v>
      </c>
      <c r="U10" s="301">
        <v>23342</v>
      </c>
      <c r="V10" s="301">
        <v>0</v>
      </c>
      <c r="W10" s="301">
        <v>46</v>
      </c>
      <c r="X10" s="301">
        <v>6481</v>
      </c>
      <c r="Y10" s="301">
        <v>6381</v>
      </c>
      <c r="Z10" s="301">
        <v>17</v>
      </c>
      <c r="AA10" s="301">
        <v>10417</v>
      </c>
      <c r="AB10" s="301">
        <v>30920</v>
      </c>
      <c r="AC10" s="301">
        <v>0</v>
      </c>
      <c r="AD10" s="301">
        <v>0</v>
      </c>
      <c r="AE10" s="301">
        <v>1411</v>
      </c>
      <c r="AF10" s="301">
        <v>398</v>
      </c>
      <c r="AG10" s="301">
        <v>0</v>
      </c>
      <c r="AH10" s="301">
        <v>29111</v>
      </c>
      <c r="AI10" s="301">
        <v>1193</v>
      </c>
      <c r="AJ10" s="301">
        <v>1193</v>
      </c>
      <c r="AK10" s="301">
        <v>0</v>
      </c>
      <c r="AL10" s="301">
        <v>0</v>
      </c>
      <c r="AM10" s="301">
        <v>0</v>
      </c>
      <c r="AN10" s="301">
        <v>1193</v>
      </c>
      <c r="AO10" s="301">
        <v>0</v>
      </c>
      <c r="AP10" s="301">
        <v>0</v>
      </c>
      <c r="AQ10" s="301">
        <v>0</v>
      </c>
      <c r="AR10" s="301">
        <v>0</v>
      </c>
      <c r="AS10" s="301">
        <v>0</v>
      </c>
      <c r="AT10" s="301">
        <v>0</v>
      </c>
      <c r="AU10" s="301">
        <v>0</v>
      </c>
      <c r="AV10" s="301">
        <v>0</v>
      </c>
      <c r="AW10" s="301">
        <v>0</v>
      </c>
      <c r="AX10" s="301">
        <v>0</v>
      </c>
      <c r="AY10" s="301">
        <v>0</v>
      </c>
      <c r="AZ10" s="301">
        <v>0</v>
      </c>
      <c r="BA10" s="301">
        <v>0</v>
      </c>
      <c r="BB10" s="301">
        <v>0</v>
      </c>
      <c r="BC10" s="301">
        <v>0</v>
      </c>
      <c r="BD10" s="301">
        <v>0</v>
      </c>
      <c r="BE10" s="301">
        <v>0</v>
      </c>
      <c r="BF10" s="301">
        <v>0</v>
      </c>
      <c r="BG10" s="301">
        <v>0</v>
      </c>
      <c r="BH10" s="301">
        <v>0</v>
      </c>
      <c r="BI10" s="301">
        <v>0</v>
      </c>
      <c r="BJ10" s="301">
        <v>0</v>
      </c>
      <c r="BK10" s="301">
        <v>0</v>
      </c>
      <c r="BL10" s="301">
        <v>0</v>
      </c>
      <c r="BM10" s="301">
        <v>0</v>
      </c>
      <c r="BN10" s="301">
        <v>0</v>
      </c>
      <c r="BO10" s="301">
        <v>0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0</v>
      </c>
      <c r="CA10" s="301">
        <v>0</v>
      </c>
      <c r="CB10" s="301">
        <v>141</v>
      </c>
      <c r="CC10" s="301">
        <v>141</v>
      </c>
      <c r="CD10" s="301">
        <v>0</v>
      </c>
      <c r="CE10" s="301">
        <v>0</v>
      </c>
      <c r="CF10" s="301">
        <v>0</v>
      </c>
      <c r="CG10" s="301">
        <v>141</v>
      </c>
      <c r="CH10" s="301">
        <v>0</v>
      </c>
      <c r="CI10" s="301">
        <v>0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78964</v>
      </c>
      <c r="CR10" s="301">
        <v>77225</v>
      </c>
      <c r="CS10" s="301">
        <v>0</v>
      </c>
      <c r="CT10" s="301">
        <v>0</v>
      </c>
      <c r="CU10" s="301">
        <v>623</v>
      </c>
      <c r="CV10" s="301">
        <v>76095</v>
      </c>
      <c r="CW10" s="301">
        <v>155</v>
      </c>
      <c r="CX10" s="301">
        <v>352</v>
      </c>
      <c r="CY10" s="301">
        <v>1739</v>
      </c>
      <c r="CZ10" s="301">
        <v>0</v>
      </c>
      <c r="DA10" s="301">
        <v>0</v>
      </c>
      <c r="DB10" s="301">
        <v>64</v>
      </c>
      <c r="DC10" s="301">
        <v>998</v>
      </c>
      <c r="DD10" s="301">
        <v>0</v>
      </c>
      <c r="DE10" s="301">
        <v>677</v>
      </c>
      <c r="DF10" s="301">
        <v>1205</v>
      </c>
      <c r="DG10" s="301">
        <v>857</v>
      </c>
      <c r="DH10" s="301">
        <v>0</v>
      </c>
      <c r="DI10" s="301">
        <v>0</v>
      </c>
      <c r="DJ10" s="301">
        <v>0</v>
      </c>
      <c r="DK10" s="301">
        <v>857</v>
      </c>
      <c r="DL10" s="301">
        <v>0</v>
      </c>
      <c r="DM10" s="301">
        <v>0</v>
      </c>
      <c r="DN10" s="301">
        <v>348</v>
      </c>
      <c r="DO10" s="301">
        <v>0</v>
      </c>
      <c r="DP10" s="301">
        <v>0</v>
      </c>
      <c r="DQ10" s="301">
        <v>0</v>
      </c>
      <c r="DR10" s="301">
        <v>348</v>
      </c>
      <c r="DS10" s="301">
        <v>0</v>
      </c>
      <c r="DT10" s="301">
        <v>0</v>
      </c>
      <c r="DU10" s="301">
        <v>6772</v>
      </c>
      <c r="DV10" s="301">
        <v>6654</v>
      </c>
      <c r="DW10" s="301">
        <v>66</v>
      </c>
      <c r="DX10" s="301">
        <v>52</v>
      </c>
      <c r="DY10" s="301">
        <v>0</v>
      </c>
      <c r="DZ10" s="301">
        <v>5730</v>
      </c>
      <c r="EA10" s="301">
        <v>3982</v>
      </c>
      <c r="EB10" s="301">
        <v>0</v>
      </c>
      <c r="EC10" s="301">
        <v>0</v>
      </c>
      <c r="ED10" s="301">
        <v>3658</v>
      </c>
      <c r="EE10" s="301">
        <v>66</v>
      </c>
      <c r="EF10" s="301">
        <v>212</v>
      </c>
      <c r="EG10" s="301">
        <v>46</v>
      </c>
      <c r="EH10" s="301">
        <v>1748</v>
      </c>
      <c r="EI10" s="301">
        <v>0</v>
      </c>
      <c r="EJ10" s="301">
        <v>0</v>
      </c>
      <c r="EK10" s="301">
        <v>1593</v>
      </c>
      <c r="EL10" s="301">
        <v>1</v>
      </c>
      <c r="EM10" s="301">
        <v>137</v>
      </c>
      <c r="EN10" s="301">
        <v>17</v>
      </c>
    </row>
    <row r="11" spans="1:144" s="303" customFormat="1" ht="13.5" customHeight="1">
      <c r="A11" s="299" t="s">
        <v>647</v>
      </c>
      <c r="B11" s="300" t="s">
        <v>648</v>
      </c>
      <c r="C11" s="299" t="s">
        <v>639</v>
      </c>
      <c r="D11" s="301">
        <v>354953</v>
      </c>
      <c r="E11" s="301">
        <v>298495</v>
      </c>
      <c r="F11" s="301">
        <v>275031</v>
      </c>
      <c r="G11" s="301">
        <v>89612</v>
      </c>
      <c r="H11" s="301">
        <v>185238</v>
      </c>
      <c r="I11" s="301">
        <v>132</v>
      </c>
      <c r="J11" s="301">
        <v>16</v>
      </c>
      <c r="K11" s="301">
        <v>0</v>
      </c>
      <c r="L11" s="301">
        <v>33</v>
      </c>
      <c r="M11" s="301">
        <v>23464</v>
      </c>
      <c r="N11" s="301">
        <v>4368</v>
      </c>
      <c r="O11" s="301">
        <v>17552</v>
      </c>
      <c r="P11" s="301">
        <v>211</v>
      </c>
      <c r="Q11" s="301">
        <v>0</v>
      </c>
      <c r="R11" s="301">
        <v>153</v>
      </c>
      <c r="S11" s="301">
        <v>1180</v>
      </c>
      <c r="T11" s="301">
        <v>13966</v>
      </c>
      <c r="U11" s="301">
        <v>8354</v>
      </c>
      <c r="V11" s="301">
        <v>0</v>
      </c>
      <c r="W11" s="301">
        <v>230</v>
      </c>
      <c r="X11" s="301">
        <v>4433</v>
      </c>
      <c r="Y11" s="301">
        <v>1092</v>
      </c>
      <c r="Z11" s="301">
        <v>39</v>
      </c>
      <c r="AA11" s="301">
        <v>2560</v>
      </c>
      <c r="AB11" s="301">
        <v>5612</v>
      </c>
      <c r="AC11" s="301">
        <v>0</v>
      </c>
      <c r="AD11" s="301">
        <v>0</v>
      </c>
      <c r="AE11" s="301">
        <v>452</v>
      </c>
      <c r="AF11" s="301">
        <v>28</v>
      </c>
      <c r="AG11" s="301">
        <v>11</v>
      </c>
      <c r="AH11" s="301">
        <v>5121</v>
      </c>
      <c r="AI11" s="301">
        <v>933</v>
      </c>
      <c r="AJ11" s="301">
        <v>81</v>
      </c>
      <c r="AK11" s="301">
        <v>0</v>
      </c>
      <c r="AL11" s="301">
        <v>0</v>
      </c>
      <c r="AM11" s="301">
        <v>0</v>
      </c>
      <c r="AN11" s="301">
        <v>81</v>
      </c>
      <c r="AO11" s="301">
        <v>0</v>
      </c>
      <c r="AP11" s="301">
        <v>0</v>
      </c>
      <c r="AQ11" s="301">
        <v>852</v>
      </c>
      <c r="AR11" s="301">
        <v>0</v>
      </c>
      <c r="AS11" s="301">
        <v>362</v>
      </c>
      <c r="AT11" s="301">
        <v>0</v>
      </c>
      <c r="AU11" s="301">
        <v>490</v>
      </c>
      <c r="AV11" s="301">
        <v>0</v>
      </c>
      <c r="AW11" s="301">
        <v>0</v>
      </c>
      <c r="AX11" s="301">
        <v>0</v>
      </c>
      <c r="AY11" s="301">
        <v>0</v>
      </c>
      <c r="AZ11" s="301">
        <v>0</v>
      </c>
      <c r="BA11" s="301">
        <v>0</v>
      </c>
      <c r="BB11" s="301">
        <v>0</v>
      </c>
      <c r="BC11" s="301">
        <v>0</v>
      </c>
      <c r="BD11" s="301">
        <v>0</v>
      </c>
      <c r="BE11" s="301">
        <v>0</v>
      </c>
      <c r="BF11" s="301">
        <v>0</v>
      </c>
      <c r="BG11" s="301">
        <v>0</v>
      </c>
      <c r="BH11" s="301">
        <v>0</v>
      </c>
      <c r="BI11" s="301">
        <v>0</v>
      </c>
      <c r="BJ11" s="301">
        <v>0</v>
      </c>
      <c r="BK11" s="301">
        <v>0</v>
      </c>
      <c r="BL11" s="301">
        <v>0</v>
      </c>
      <c r="BM11" s="301">
        <v>0</v>
      </c>
      <c r="BN11" s="301">
        <v>0</v>
      </c>
      <c r="BO11" s="301">
        <v>0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0</v>
      </c>
      <c r="CA11" s="301">
        <v>0</v>
      </c>
      <c r="CB11" s="301">
        <v>0</v>
      </c>
      <c r="CC11" s="301">
        <v>0</v>
      </c>
      <c r="CD11" s="301">
        <v>0</v>
      </c>
      <c r="CE11" s="301">
        <v>0</v>
      </c>
      <c r="CF11" s="301">
        <v>0</v>
      </c>
      <c r="CG11" s="301">
        <v>0</v>
      </c>
      <c r="CH11" s="301">
        <v>0</v>
      </c>
      <c r="CI11" s="301">
        <v>0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21407</v>
      </c>
      <c r="CR11" s="301">
        <v>19359</v>
      </c>
      <c r="CS11" s="301">
        <v>0</v>
      </c>
      <c r="CT11" s="301">
        <v>0</v>
      </c>
      <c r="CU11" s="301">
        <v>1593</v>
      </c>
      <c r="CV11" s="301">
        <v>17094</v>
      </c>
      <c r="CW11" s="301">
        <v>314</v>
      </c>
      <c r="CX11" s="301">
        <v>358</v>
      </c>
      <c r="CY11" s="301">
        <v>2048</v>
      </c>
      <c r="CZ11" s="301">
        <v>0</v>
      </c>
      <c r="DA11" s="301">
        <v>0</v>
      </c>
      <c r="DB11" s="301">
        <v>445</v>
      </c>
      <c r="DC11" s="301">
        <v>121</v>
      </c>
      <c r="DD11" s="301">
        <v>0</v>
      </c>
      <c r="DE11" s="301">
        <v>1482</v>
      </c>
      <c r="DF11" s="301">
        <v>2321</v>
      </c>
      <c r="DG11" s="301">
        <v>2311</v>
      </c>
      <c r="DH11" s="301">
        <v>0</v>
      </c>
      <c r="DI11" s="301">
        <v>0</v>
      </c>
      <c r="DJ11" s="301">
        <v>28</v>
      </c>
      <c r="DK11" s="301">
        <v>2266</v>
      </c>
      <c r="DL11" s="301">
        <v>17</v>
      </c>
      <c r="DM11" s="301">
        <v>0</v>
      </c>
      <c r="DN11" s="301">
        <v>10</v>
      </c>
      <c r="DO11" s="301">
        <v>0</v>
      </c>
      <c r="DP11" s="301">
        <v>0</v>
      </c>
      <c r="DQ11" s="301">
        <v>0</v>
      </c>
      <c r="DR11" s="301">
        <v>0</v>
      </c>
      <c r="DS11" s="301">
        <v>0</v>
      </c>
      <c r="DT11" s="301">
        <v>10</v>
      </c>
      <c r="DU11" s="301">
        <v>13831</v>
      </c>
      <c r="DV11" s="301">
        <v>13698</v>
      </c>
      <c r="DW11" s="301">
        <v>0</v>
      </c>
      <c r="DX11" s="301">
        <v>133</v>
      </c>
      <c r="DY11" s="301">
        <v>0</v>
      </c>
      <c r="DZ11" s="301">
        <v>4000</v>
      </c>
      <c r="EA11" s="301">
        <v>2154</v>
      </c>
      <c r="EB11" s="301">
        <v>366</v>
      </c>
      <c r="EC11" s="301">
        <v>609</v>
      </c>
      <c r="ED11" s="301">
        <v>1042</v>
      </c>
      <c r="EE11" s="301">
        <v>46</v>
      </c>
      <c r="EF11" s="301">
        <v>0</v>
      </c>
      <c r="EG11" s="301">
        <v>91</v>
      </c>
      <c r="EH11" s="301">
        <v>1846</v>
      </c>
      <c r="EI11" s="301">
        <v>18</v>
      </c>
      <c r="EJ11" s="301">
        <v>12</v>
      </c>
      <c r="EK11" s="301">
        <v>1286</v>
      </c>
      <c r="EL11" s="301">
        <v>0</v>
      </c>
      <c r="EM11" s="301">
        <v>369</v>
      </c>
      <c r="EN11" s="301">
        <v>161</v>
      </c>
    </row>
    <row r="12" spans="1:144" s="303" customFormat="1" ht="13.5" customHeight="1">
      <c r="A12" s="299" t="s">
        <v>649</v>
      </c>
      <c r="B12" s="300" t="s">
        <v>650</v>
      </c>
      <c r="C12" s="299" t="s">
        <v>639</v>
      </c>
      <c r="D12" s="301">
        <v>345720</v>
      </c>
      <c r="E12" s="301">
        <v>299782</v>
      </c>
      <c r="F12" s="301">
        <v>275877</v>
      </c>
      <c r="G12" s="301">
        <v>0</v>
      </c>
      <c r="H12" s="301">
        <v>273651</v>
      </c>
      <c r="I12" s="301">
        <v>1845</v>
      </c>
      <c r="J12" s="301">
        <v>0</v>
      </c>
      <c r="K12" s="301">
        <v>0</v>
      </c>
      <c r="L12" s="301">
        <v>381</v>
      </c>
      <c r="M12" s="301">
        <v>23905</v>
      </c>
      <c r="N12" s="301">
        <v>0</v>
      </c>
      <c r="O12" s="301">
        <v>22770</v>
      </c>
      <c r="P12" s="301">
        <v>82</v>
      </c>
      <c r="Q12" s="301">
        <v>0</v>
      </c>
      <c r="R12" s="301">
        <v>0</v>
      </c>
      <c r="S12" s="301">
        <v>1053</v>
      </c>
      <c r="T12" s="301">
        <v>13314</v>
      </c>
      <c r="U12" s="301">
        <v>6662</v>
      </c>
      <c r="V12" s="301">
        <v>0</v>
      </c>
      <c r="W12" s="301">
        <v>0</v>
      </c>
      <c r="X12" s="301">
        <v>5219</v>
      </c>
      <c r="Y12" s="301">
        <v>0</v>
      </c>
      <c r="Z12" s="301">
        <v>121</v>
      </c>
      <c r="AA12" s="301">
        <v>1322</v>
      </c>
      <c r="AB12" s="301">
        <v>6652</v>
      </c>
      <c r="AC12" s="301">
        <v>0</v>
      </c>
      <c r="AD12" s="301">
        <v>0</v>
      </c>
      <c r="AE12" s="301">
        <v>2887</v>
      </c>
      <c r="AF12" s="301">
        <v>0</v>
      </c>
      <c r="AG12" s="301">
        <v>7</v>
      </c>
      <c r="AH12" s="301">
        <v>3758</v>
      </c>
      <c r="AI12" s="301">
        <v>924</v>
      </c>
      <c r="AJ12" s="301">
        <v>904</v>
      </c>
      <c r="AK12" s="301">
        <v>0</v>
      </c>
      <c r="AL12" s="301">
        <v>0</v>
      </c>
      <c r="AM12" s="301">
        <v>0</v>
      </c>
      <c r="AN12" s="301">
        <v>904</v>
      </c>
      <c r="AO12" s="301">
        <v>0</v>
      </c>
      <c r="AP12" s="301">
        <v>0</v>
      </c>
      <c r="AQ12" s="301">
        <v>20</v>
      </c>
      <c r="AR12" s="301">
        <v>0</v>
      </c>
      <c r="AS12" s="301">
        <v>0</v>
      </c>
      <c r="AT12" s="301">
        <v>0</v>
      </c>
      <c r="AU12" s="301">
        <v>20</v>
      </c>
      <c r="AV12" s="301">
        <v>0</v>
      </c>
      <c r="AW12" s="301">
        <v>0</v>
      </c>
      <c r="AX12" s="301">
        <v>0</v>
      </c>
      <c r="AY12" s="301">
        <v>0</v>
      </c>
      <c r="AZ12" s="301">
        <v>0</v>
      </c>
      <c r="BA12" s="301">
        <v>0</v>
      </c>
      <c r="BB12" s="301">
        <v>0</v>
      </c>
      <c r="BC12" s="301">
        <v>0</v>
      </c>
      <c r="BD12" s="301">
        <v>0</v>
      </c>
      <c r="BE12" s="301">
        <v>0</v>
      </c>
      <c r="BF12" s="301">
        <v>0</v>
      </c>
      <c r="BG12" s="301">
        <v>0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0</v>
      </c>
      <c r="BN12" s="301">
        <v>0</v>
      </c>
      <c r="BO12" s="301">
        <v>0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0</v>
      </c>
      <c r="CA12" s="301">
        <v>0</v>
      </c>
      <c r="CB12" s="301">
        <v>0</v>
      </c>
      <c r="CC12" s="301">
        <v>0</v>
      </c>
      <c r="CD12" s="301">
        <v>0</v>
      </c>
      <c r="CE12" s="301">
        <v>0</v>
      </c>
      <c r="CF12" s="301">
        <v>0</v>
      </c>
      <c r="CG12" s="301">
        <v>0</v>
      </c>
      <c r="CH12" s="301">
        <v>0</v>
      </c>
      <c r="CI12" s="301">
        <v>0</v>
      </c>
      <c r="CJ12" s="301">
        <v>0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17842</v>
      </c>
      <c r="CR12" s="301">
        <v>16566</v>
      </c>
      <c r="CS12" s="301">
        <v>0</v>
      </c>
      <c r="CT12" s="301">
        <v>0</v>
      </c>
      <c r="CU12" s="301">
        <v>2234</v>
      </c>
      <c r="CV12" s="301">
        <v>14126</v>
      </c>
      <c r="CW12" s="301">
        <v>0</v>
      </c>
      <c r="CX12" s="301">
        <v>206</v>
      </c>
      <c r="CY12" s="301">
        <v>1276</v>
      </c>
      <c r="CZ12" s="301">
        <v>0</v>
      </c>
      <c r="DA12" s="301">
        <v>0</v>
      </c>
      <c r="DB12" s="301">
        <v>778</v>
      </c>
      <c r="DC12" s="301">
        <v>138</v>
      </c>
      <c r="DD12" s="301">
        <v>0</v>
      </c>
      <c r="DE12" s="301">
        <v>360</v>
      </c>
      <c r="DF12" s="301">
        <v>887</v>
      </c>
      <c r="DG12" s="301">
        <v>740</v>
      </c>
      <c r="DH12" s="301">
        <v>0</v>
      </c>
      <c r="DI12" s="301">
        <v>0</v>
      </c>
      <c r="DJ12" s="301">
        <v>696</v>
      </c>
      <c r="DK12" s="301">
        <v>43</v>
      </c>
      <c r="DL12" s="301">
        <v>0</v>
      </c>
      <c r="DM12" s="301">
        <v>1</v>
      </c>
      <c r="DN12" s="301">
        <v>147</v>
      </c>
      <c r="DO12" s="301">
        <v>0</v>
      </c>
      <c r="DP12" s="301">
        <v>0</v>
      </c>
      <c r="DQ12" s="301">
        <v>147</v>
      </c>
      <c r="DR12" s="301">
        <v>0</v>
      </c>
      <c r="DS12" s="301">
        <v>0</v>
      </c>
      <c r="DT12" s="301">
        <v>0</v>
      </c>
      <c r="DU12" s="301">
        <v>10945</v>
      </c>
      <c r="DV12" s="301">
        <v>9559</v>
      </c>
      <c r="DW12" s="301">
        <v>134</v>
      </c>
      <c r="DX12" s="301">
        <v>979</v>
      </c>
      <c r="DY12" s="301">
        <v>273</v>
      </c>
      <c r="DZ12" s="301">
        <v>2026</v>
      </c>
      <c r="EA12" s="301">
        <v>1172</v>
      </c>
      <c r="EB12" s="301">
        <v>0</v>
      </c>
      <c r="EC12" s="301">
        <v>0</v>
      </c>
      <c r="ED12" s="301">
        <v>1004</v>
      </c>
      <c r="EE12" s="301">
        <v>71</v>
      </c>
      <c r="EF12" s="301">
        <v>86</v>
      </c>
      <c r="EG12" s="301">
        <v>11</v>
      </c>
      <c r="EH12" s="301">
        <v>854</v>
      </c>
      <c r="EI12" s="301">
        <v>0</v>
      </c>
      <c r="EJ12" s="301">
        <v>0</v>
      </c>
      <c r="EK12" s="301">
        <v>854</v>
      </c>
      <c r="EL12" s="301">
        <v>0</v>
      </c>
      <c r="EM12" s="301">
        <v>0</v>
      </c>
      <c r="EN12" s="301">
        <v>0</v>
      </c>
    </row>
    <row r="13" spans="1:144" s="303" customFormat="1" ht="13.5" customHeight="1">
      <c r="A13" s="299" t="s">
        <v>651</v>
      </c>
      <c r="B13" s="300" t="s">
        <v>652</v>
      </c>
      <c r="C13" s="299" t="s">
        <v>639</v>
      </c>
      <c r="D13" s="301">
        <v>702527</v>
      </c>
      <c r="E13" s="301">
        <v>610752</v>
      </c>
      <c r="F13" s="301">
        <v>548680</v>
      </c>
      <c r="G13" s="301">
        <v>0</v>
      </c>
      <c r="H13" s="301">
        <v>547127</v>
      </c>
      <c r="I13" s="301">
        <v>0</v>
      </c>
      <c r="J13" s="301">
        <v>512</v>
      </c>
      <c r="K13" s="301">
        <v>0</v>
      </c>
      <c r="L13" s="301">
        <v>1041</v>
      </c>
      <c r="M13" s="301">
        <v>62072</v>
      </c>
      <c r="N13" s="301">
        <v>0</v>
      </c>
      <c r="O13" s="301">
        <v>60079</v>
      </c>
      <c r="P13" s="301">
        <v>0</v>
      </c>
      <c r="Q13" s="301">
        <v>0</v>
      </c>
      <c r="R13" s="301">
        <v>0</v>
      </c>
      <c r="S13" s="301">
        <v>1993</v>
      </c>
      <c r="T13" s="301">
        <v>39697</v>
      </c>
      <c r="U13" s="301">
        <v>29839</v>
      </c>
      <c r="V13" s="301">
        <v>0</v>
      </c>
      <c r="W13" s="301">
        <v>0</v>
      </c>
      <c r="X13" s="301">
        <v>16928</v>
      </c>
      <c r="Y13" s="301">
        <v>8594</v>
      </c>
      <c r="Z13" s="301">
        <v>29</v>
      </c>
      <c r="AA13" s="301">
        <v>4288</v>
      </c>
      <c r="AB13" s="301">
        <v>9858</v>
      </c>
      <c r="AC13" s="301">
        <v>0</v>
      </c>
      <c r="AD13" s="301">
        <v>0</v>
      </c>
      <c r="AE13" s="301">
        <v>4416</v>
      </c>
      <c r="AF13" s="301">
        <v>43</v>
      </c>
      <c r="AG13" s="301">
        <v>2</v>
      </c>
      <c r="AH13" s="301">
        <v>5397</v>
      </c>
      <c r="AI13" s="301">
        <v>169</v>
      </c>
      <c r="AJ13" s="301">
        <v>169</v>
      </c>
      <c r="AK13" s="301">
        <v>0</v>
      </c>
      <c r="AL13" s="301">
        <v>0</v>
      </c>
      <c r="AM13" s="301">
        <v>0</v>
      </c>
      <c r="AN13" s="301">
        <v>169</v>
      </c>
      <c r="AO13" s="301">
        <v>0</v>
      </c>
      <c r="AP13" s="301">
        <v>0</v>
      </c>
      <c r="AQ13" s="301">
        <v>0</v>
      </c>
      <c r="AR13" s="301">
        <v>0</v>
      </c>
      <c r="AS13" s="301">
        <v>0</v>
      </c>
      <c r="AT13" s="301">
        <v>0</v>
      </c>
      <c r="AU13" s="301">
        <v>0</v>
      </c>
      <c r="AV13" s="301">
        <v>0</v>
      </c>
      <c r="AW13" s="301">
        <v>0</v>
      </c>
      <c r="AX13" s="301">
        <v>0</v>
      </c>
      <c r="AY13" s="301">
        <v>0</v>
      </c>
      <c r="AZ13" s="301">
        <v>0</v>
      </c>
      <c r="BA13" s="301">
        <v>0</v>
      </c>
      <c r="BB13" s="301">
        <v>0</v>
      </c>
      <c r="BC13" s="301">
        <v>0</v>
      </c>
      <c r="BD13" s="301">
        <v>0</v>
      </c>
      <c r="BE13" s="301">
        <v>0</v>
      </c>
      <c r="BF13" s="301">
        <v>0</v>
      </c>
      <c r="BG13" s="301">
        <v>0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0</v>
      </c>
      <c r="BN13" s="301">
        <v>0</v>
      </c>
      <c r="BO13" s="301">
        <v>0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1">
        <v>60</v>
      </c>
      <c r="CC13" s="301">
        <v>47</v>
      </c>
      <c r="CD13" s="301">
        <v>0</v>
      </c>
      <c r="CE13" s="301">
        <v>0</v>
      </c>
      <c r="CF13" s="301">
        <v>0</v>
      </c>
      <c r="CG13" s="301">
        <v>47</v>
      </c>
      <c r="CH13" s="301">
        <v>0</v>
      </c>
      <c r="CI13" s="301">
        <v>0</v>
      </c>
      <c r="CJ13" s="301">
        <v>13</v>
      </c>
      <c r="CK13" s="301">
        <v>0</v>
      </c>
      <c r="CL13" s="301">
        <v>0</v>
      </c>
      <c r="CM13" s="301">
        <v>0</v>
      </c>
      <c r="CN13" s="301">
        <v>13</v>
      </c>
      <c r="CO13" s="301">
        <v>0</v>
      </c>
      <c r="CP13" s="301">
        <v>0</v>
      </c>
      <c r="CQ13" s="301">
        <v>25789</v>
      </c>
      <c r="CR13" s="301">
        <v>23985</v>
      </c>
      <c r="CS13" s="301">
        <v>0</v>
      </c>
      <c r="CT13" s="301">
        <v>0</v>
      </c>
      <c r="CU13" s="301">
        <v>733</v>
      </c>
      <c r="CV13" s="301">
        <v>23134</v>
      </c>
      <c r="CW13" s="301">
        <v>33</v>
      </c>
      <c r="CX13" s="301">
        <v>85</v>
      </c>
      <c r="CY13" s="301">
        <v>1804</v>
      </c>
      <c r="CZ13" s="301">
        <v>0</v>
      </c>
      <c r="DA13" s="301">
        <v>0</v>
      </c>
      <c r="DB13" s="301">
        <v>521</v>
      </c>
      <c r="DC13" s="301">
        <v>1019</v>
      </c>
      <c r="DD13" s="301">
        <v>0</v>
      </c>
      <c r="DE13" s="301">
        <v>264</v>
      </c>
      <c r="DF13" s="301">
        <v>0</v>
      </c>
      <c r="DG13" s="301">
        <v>0</v>
      </c>
      <c r="DH13" s="301">
        <v>0</v>
      </c>
      <c r="DI13" s="301">
        <v>0</v>
      </c>
      <c r="DJ13" s="301">
        <v>0</v>
      </c>
      <c r="DK13" s="301">
        <v>0</v>
      </c>
      <c r="DL13" s="301">
        <v>0</v>
      </c>
      <c r="DM13" s="301">
        <v>0</v>
      </c>
      <c r="DN13" s="301">
        <v>0</v>
      </c>
      <c r="DO13" s="301">
        <v>0</v>
      </c>
      <c r="DP13" s="301">
        <v>0</v>
      </c>
      <c r="DQ13" s="301">
        <v>0</v>
      </c>
      <c r="DR13" s="301">
        <v>0</v>
      </c>
      <c r="DS13" s="301">
        <v>0</v>
      </c>
      <c r="DT13" s="301">
        <v>0</v>
      </c>
      <c r="DU13" s="301">
        <v>22516</v>
      </c>
      <c r="DV13" s="301">
        <v>21902</v>
      </c>
      <c r="DW13" s="301">
        <v>22</v>
      </c>
      <c r="DX13" s="301">
        <v>586</v>
      </c>
      <c r="DY13" s="301">
        <v>6</v>
      </c>
      <c r="DZ13" s="301">
        <v>3544</v>
      </c>
      <c r="EA13" s="301">
        <v>2445</v>
      </c>
      <c r="EB13" s="301">
        <v>0</v>
      </c>
      <c r="EC13" s="301">
        <v>0</v>
      </c>
      <c r="ED13" s="301">
        <v>2259</v>
      </c>
      <c r="EE13" s="301">
        <v>0</v>
      </c>
      <c r="EF13" s="301">
        <v>0</v>
      </c>
      <c r="EG13" s="301">
        <v>186</v>
      </c>
      <c r="EH13" s="301">
        <v>1099</v>
      </c>
      <c r="EI13" s="301">
        <v>0</v>
      </c>
      <c r="EJ13" s="301">
        <v>0</v>
      </c>
      <c r="EK13" s="301">
        <v>1084</v>
      </c>
      <c r="EL13" s="301">
        <v>0</v>
      </c>
      <c r="EM13" s="301">
        <v>0</v>
      </c>
      <c r="EN13" s="301">
        <v>15</v>
      </c>
    </row>
    <row r="14" spans="1:144" s="303" customFormat="1" ht="13.5" customHeight="1">
      <c r="A14" s="299" t="s">
        <v>653</v>
      </c>
      <c r="B14" s="300" t="s">
        <v>654</v>
      </c>
      <c r="C14" s="299" t="s">
        <v>639</v>
      </c>
      <c r="D14" s="301">
        <v>1028204</v>
      </c>
      <c r="E14" s="301">
        <v>796143</v>
      </c>
      <c r="F14" s="301">
        <v>732183</v>
      </c>
      <c r="G14" s="301">
        <v>12932</v>
      </c>
      <c r="H14" s="301">
        <v>718660</v>
      </c>
      <c r="I14" s="301">
        <v>441</v>
      </c>
      <c r="J14" s="301">
        <v>0</v>
      </c>
      <c r="K14" s="301">
        <v>0</v>
      </c>
      <c r="L14" s="301">
        <v>150</v>
      </c>
      <c r="M14" s="301">
        <v>63960</v>
      </c>
      <c r="N14" s="301">
        <v>9921</v>
      </c>
      <c r="O14" s="301">
        <v>53124</v>
      </c>
      <c r="P14" s="301">
        <v>41</v>
      </c>
      <c r="Q14" s="301">
        <v>0</v>
      </c>
      <c r="R14" s="301">
        <v>0</v>
      </c>
      <c r="S14" s="301">
        <v>874</v>
      </c>
      <c r="T14" s="301">
        <v>46667</v>
      </c>
      <c r="U14" s="301">
        <v>29773</v>
      </c>
      <c r="V14" s="301">
        <v>400</v>
      </c>
      <c r="W14" s="301">
        <v>0</v>
      </c>
      <c r="X14" s="301">
        <v>20167</v>
      </c>
      <c r="Y14" s="301">
        <v>2576</v>
      </c>
      <c r="Z14" s="301">
        <v>29</v>
      </c>
      <c r="AA14" s="301">
        <v>6601</v>
      </c>
      <c r="AB14" s="301">
        <v>16894</v>
      </c>
      <c r="AC14" s="301">
        <v>307</v>
      </c>
      <c r="AD14" s="301">
        <v>0</v>
      </c>
      <c r="AE14" s="301">
        <v>4477</v>
      </c>
      <c r="AF14" s="301">
        <v>280</v>
      </c>
      <c r="AG14" s="301">
        <v>0</v>
      </c>
      <c r="AH14" s="301">
        <v>11830</v>
      </c>
      <c r="AI14" s="301">
        <v>2725</v>
      </c>
      <c r="AJ14" s="301">
        <v>1396</v>
      </c>
      <c r="AK14" s="301">
        <v>0</v>
      </c>
      <c r="AL14" s="301">
        <v>0</v>
      </c>
      <c r="AM14" s="301">
        <v>0</v>
      </c>
      <c r="AN14" s="301">
        <v>1396</v>
      </c>
      <c r="AO14" s="301">
        <v>0</v>
      </c>
      <c r="AP14" s="301">
        <v>0</v>
      </c>
      <c r="AQ14" s="301">
        <v>1329</v>
      </c>
      <c r="AR14" s="301">
        <v>0</v>
      </c>
      <c r="AS14" s="301">
        <v>0</v>
      </c>
      <c r="AT14" s="301">
        <v>0</v>
      </c>
      <c r="AU14" s="301">
        <v>1329</v>
      </c>
      <c r="AV14" s="301">
        <v>0</v>
      </c>
      <c r="AW14" s="301">
        <v>0</v>
      </c>
      <c r="AX14" s="301">
        <v>0</v>
      </c>
      <c r="AY14" s="301">
        <v>0</v>
      </c>
      <c r="AZ14" s="301">
        <v>0</v>
      </c>
      <c r="BA14" s="301">
        <v>0</v>
      </c>
      <c r="BB14" s="301">
        <v>0</v>
      </c>
      <c r="BC14" s="301">
        <v>0</v>
      </c>
      <c r="BD14" s="301">
        <v>0</v>
      </c>
      <c r="BE14" s="301">
        <v>0</v>
      </c>
      <c r="BF14" s="301">
        <v>0</v>
      </c>
      <c r="BG14" s="301">
        <v>0</v>
      </c>
      <c r="BH14" s="301">
        <v>0</v>
      </c>
      <c r="BI14" s="301">
        <v>0</v>
      </c>
      <c r="BJ14" s="301">
        <v>0</v>
      </c>
      <c r="BK14" s="301">
        <v>0</v>
      </c>
      <c r="BL14" s="301">
        <v>0</v>
      </c>
      <c r="BM14" s="301">
        <v>0</v>
      </c>
      <c r="BN14" s="301">
        <v>0</v>
      </c>
      <c r="BO14" s="301">
        <v>0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0</v>
      </c>
      <c r="CA14" s="301">
        <v>0</v>
      </c>
      <c r="CB14" s="301">
        <v>40582</v>
      </c>
      <c r="CC14" s="301">
        <v>37912</v>
      </c>
      <c r="CD14" s="301">
        <v>0</v>
      </c>
      <c r="CE14" s="301">
        <v>37891</v>
      </c>
      <c r="CF14" s="301">
        <v>0</v>
      </c>
      <c r="CG14" s="301">
        <v>21</v>
      </c>
      <c r="CH14" s="301">
        <v>0</v>
      </c>
      <c r="CI14" s="301">
        <v>0</v>
      </c>
      <c r="CJ14" s="301">
        <v>2670</v>
      </c>
      <c r="CK14" s="301">
        <v>0</v>
      </c>
      <c r="CL14" s="301">
        <v>2670</v>
      </c>
      <c r="CM14" s="301">
        <v>0</v>
      </c>
      <c r="CN14" s="301">
        <v>0</v>
      </c>
      <c r="CO14" s="301">
        <v>0</v>
      </c>
      <c r="CP14" s="301">
        <v>0</v>
      </c>
      <c r="CQ14" s="301">
        <v>61271</v>
      </c>
      <c r="CR14" s="301">
        <v>54842</v>
      </c>
      <c r="CS14" s="301">
        <v>0</v>
      </c>
      <c r="CT14" s="301">
        <v>212</v>
      </c>
      <c r="CU14" s="301">
        <v>17145</v>
      </c>
      <c r="CV14" s="301">
        <v>35927</v>
      </c>
      <c r="CW14" s="301">
        <v>210</v>
      </c>
      <c r="CX14" s="301">
        <v>1348</v>
      </c>
      <c r="CY14" s="301">
        <v>6429</v>
      </c>
      <c r="CZ14" s="301">
        <v>0</v>
      </c>
      <c r="DA14" s="301">
        <v>0</v>
      </c>
      <c r="DB14" s="301">
        <v>1813</v>
      </c>
      <c r="DC14" s="301">
        <v>1710</v>
      </c>
      <c r="DD14" s="301">
        <v>388</v>
      </c>
      <c r="DE14" s="301">
        <v>2518</v>
      </c>
      <c r="DF14" s="301">
        <v>4404</v>
      </c>
      <c r="DG14" s="301">
        <v>3755</v>
      </c>
      <c r="DH14" s="301">
        <v>0</v>
      </c>
      <c r="DI14" s="301">
        <v>0</v>
      </c>
      <c r="DJ14" s="301">
        <v>2560</v>
      </c>
      <c r="DK14" s="301">
        <v>1091</v>
      </c>
      <c r="DL14" s="301">
        <v>21</v>
      </c>
      <c r="DM14" s="301">
        <v>83</v>
      </c>
      <c r="DN14" s="301">
        <v>649</v>
      </c>
      <c r="DO14" s="301">
        <v>0</v>
      </c>
      <c r="DP14" s="301">
        <v>0</v>
      </c>
      <c r="DQ14" s="301">
        <v>87</v>
      </c>
      <c r="DR14" s="301">
        <v>1</v>
      </c>
      <c r="DS14" s="301">
        <v>0</v>
      </c>
      <c r="DT14" s="301">
        <v>561</v>
      </c>
      <c r="DU14" s="301">
        <v>76207</v>
      </c>
      <c r="DV14" s="301">
        <v>69151</v>
      </c>
      <c r="DW14" s="301">
        <v>87</v>
      </c>
      <c r="DX14" s="301">
        <v>6955</v>
      </c>
      <c r="DY14" s="301">
        <v>14</v>
      </c>
      <c r="DZ14" s="301">
        <v>205</v>
      </c>
      <c r="EA14" s="301">
        <v>166</v>
      </c>
      <c r="EB14" s="301">
        <v>0</v>
      </c>
      <c r="EC14" s="301">
        <v>0</v>
      </c>
      <c r="ED14" s="301">
        <v>166</v>
      </c>
      <c r="EE14" s="301">
        <v>0</v>
      </c>
      <c r="EF14" s="301">
        <v>0</v>
      </c>
      <c r="EG14" s="301">
        <v>0</v>
      </c>
      <c r="EH14" s="301">
        <v>39</v>
      </c>
      <c r="EI14" s="301">
        <v>0</v>
      </c>
      <c r="EJ14" s="301">
        <v>0</v>
      </c>
      <c r="EK14" s="301">
        <v>39</v>
      </c>
      <c r="EL14" s="301">
        <v>0</v>
      </c>
      <c r="EM14" s="301">
        <v>0</v>
      </c>
      <c r="EN14" s="301">
        <v>0</v>
      </c>
    </row>
    <row r="15" spans="1:144" s="303" customFormat="1" ht="13.5" customHeight="1">
      <c r="A15" s="299" t="s">
        <v>655</v>
      </c>
      <c r="B15" s="300" t="s">
        <v>656</v>
      </c>
      <c r="C15" s="299" t="s">
        <v>639</v>
      </c>
      <c r="D15" s="301">
        <v>639828</v>
      </c>
      <c r="E15" s="301">
        <v>535730</v>
      </c>
      <c r="F15" s="301">
        <v>492488</v>
      </c>
      <c r="G15" s="301">
        <v>0</v>
      </c>
      <c r="H15" s="301">
        <v>492203</v>
      </c>
      <c r="I15" s="301">
        <v>0</v>
      </c>
      <c r="J15" s="301">
        <v>0</v>
      </c>
      <c r="K15" s="301">
        <v>15</v>
      </c>
      <c r="L15" s="301">
        <v>270</v>
      </c>
      <c r="M15" s="301">
        <v>43242</v>
      </c>
      <c r="N15" s="301">
        <v>0</v>
      </c>
      <c r="O15" s="301">
        <v>42427</v>
      </c>
      <c r="P15" s="301">
        <v>0</v>
      </c>
      <c r="Q15" s="301">
        <v>0</v>
      </c>
      <c r="R15" s="301">
        <v>92</v>
      </c>
      <c r="S15" s="301">
        <v>723</v>
      </c>
      <c r="T15" s="301">
        <v>23211</v>
      </c>
      <c r="U15" s="301">
        <v>13697</v>
      </c>
      <c r="V15" s="301">
        <v>0</v>
      </c>
      <c r="W15" s="301">
        <v>0</v>
      </c>
      <c r="X15" s="301">
        <v>10573</v>
      </c>
      <c r="Y15" s="301">
        <v>2568</v>
      </c>
      <c r="Z15" s="301">
        <v>1</v>
      </c>
      <c r="AA15" s="301">
        <v>555</v>
      </c>
      <c r="AB15" s="301">
        <v>9514</v>
      </c>
      <c r="AC15" s="301">
        <v>0</v>
      </c>
      <c r="AD15" s="301">
        <v>0</v>
      </c>
      <c r="AE15" s="301">
        <v>3848</v>
      </c>
      <c r="AF15" s="301">
        <v>90</v>
      </c>
      <c r="AG15" s="301">
        <v>63</v>
      </c>
      <c r="AH15" s="301">
        <v>5513</v>
      </c>
      <c r="AI15" s="301">
        <v>5363</v>
      </c>
      <c r="AJ15" s="301">
        <v>3900</v>
      </c>
      <c r="AK15" s="301">
        <v>0</v>
      </c>
      <c r="AL15" s="301">
        <v>0</v>
      </c>
      <c r="AM15" s="301">
        <v>0</v>
      </c>
      <c r="AN15" s="301">
        <v>3900</v>
      </c>
      <c r="AO15" s="301">
        <v>0</v>
      </c>
      <c r="AP15" s="301">
        <v>0</v>
      </c>
      <c r="AQ15" s="301">
        <v>1463</v>
      </c>
      <c r="AR15" s="301">
        <v>0</v>
      </c>
      <c r="AS15" s="301">
        <v>0</v>
      </c>
      <c r="AT15" s="301">
        <v>0</v>
      </c>
      <c r="AU15" s="301">
        <v>1463</v>
      </c>
      <c r="AV15" s="301">
        <v>0</v>
      </c>
      <c r="AW15" s="301">
        <v>0</v>
      </c>
      <c r="AX15" s="301">
        <v>0</v>
      </c>
      <c r="AY15" s="301">
        <v>0</v>
      </c>
      <c r="AZ15" s="301">
        <v>0</v>
      </c>
      <c r="BA15" s="301">
        <v>0</v>
      </c>
      <c r="BB15" s="301">
        <v>0</v>
      </c>
      <c r="BC15" s="301">
        <v>0</v>
      </c>
      <c r="BD15" s="301">
        <v>0</v>
      </c>
      <c r="BE15" s="301">
        <v>0</v>
      </c>
      <c r="BF15" s="301">
        <v>0</v>
      </c>
      <c r="BG15" s="301">
        <v>0</v>
      </c>
      <c r="BH15" s="301">
        <v>0</v>
      </c>
      <c r="BI15" s="301">
        <v>0</v>
      </c>
      <c r="BJ15" s="301">
        <v>0</v>
      </c>
      <c r="BK15" s="301">
        <v>0</v>
      </c>
      <c r="BL15" s="301">
        <v>0</v>
      </c>
      <c r="BM15" s="301">
        <v>0</v>
      </c>
      <c r="BN15" s="301">
        <v>0</v>
      </c>
      <c r="BO15" s="301">
        <v>0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0</v>
      </c>
      <c r="CA15" s="301">
        <v>0</v>
      </c>
      <c r="CB15" s="301">
        <v>4</v>
      </c>
      <c r="CC15" s="301">
        <v>4</v>
      </c>
      <c r="CD15" s="301">
        <v>0</v>
      </c>
      <c r="CE15" s="301">
        <v>0</v>
      </c>
      <c r="CF15" s="301">
        <v>0</v>
      </c>
      <c r="CG15" s="301">
        <v>4</v>
      </c>
      <c r="CH15" s="301">
        <v>0</v>
      </c>
      <c r="CI15" s="301">
        <v>0</v>
      </c>
      <c r="CJ15" s="301">
        <v>0</v>
      </c>
      <c r="CK15" s="301">
        <v>0</v>
      </c>
      <c r="CL15" s="301">
        <v>0</v>
      </c>
      <c r="CM15" s="301">
        <v>0</v>
      </c>
      <c r="CN15" s="301">
        <v>0</v>
      </c>
      <c r="CO15" s="301">
        <v>0</v>
      </c>
      <c r="CP15" s="301">
        <v>0</v>
      </c>
      <c r="CQ15" s="301">
        <v>48356</v>
      </c>
      <c r="CR15" s="301">
        <v>42757</v>
      </c>
      <c r="CS15" s="301">
        <v>0</v>
      </c>
      <c r="CT15" s="301">
        <v>0</v>
      </c>
      <c r="CU15" s="301">
        <v>7576</v>
      </c>
      <c r="CV15" s="301">
        <v>33892</v>
      </c>
      <c r="CW15" s="301">
        <v>133</v>
      </c>
      <c r="CX15" s="301">
        <v>1156</v>
      </c>
      <c r="CY15" s="301">
        <v>5599</v>
      </c>
      <c r="CZ15" s="301">
        <v>0</v>
      </c>
      <c r="DA15" s="301">
        <v>0</v>
      </c>
      <c r="DB15" s="301">
        <v>885</v>
      </c>
      <c r="DC15" s="301">
        <v>2296</v>
      </c>
      <c r="DD15" s="301">
        <v>20</v>
      </c>
      <c r="DE15" s="301">
        <v>2398</v>
      </c>
      <c r="DF15" s="301">
        <v>2754</v>
      </c>
      <c r="DG15" s="301">
        <v>2570</v>
      </c>
      <c r="DH15" s="301">
        <v>0</v>
      </c>
      <c r="DI15" s="301">
        <v>0</v>
      </c>
      <c r="DJ15" s="301">
        <v>0</v>
      </c>
      <c r="DK15" s="301">
        <v>2550</v>
      </c>
      <c r="DL15" s="301">
        <v>20</v>
      </c>
      <c r="DM15" s="301">
        <v>0</v>
      </c>
      <c r="DN15" s="301">
        <v>184</v>
      </c>
      <c r="DO15" s="301">
        <v>0</v>
      </c>
      <c r="DP15" s="301">
        <v>0</v>
      </c>
      <c r="DQ15" s="301">
        <v>0</v>
      </c>
      <c r="DR15" s="301">
        <v>181</v>
      </c>
      <c r="DS15" s="301">
        <v>3</v>
      </c>
      <c r="DT15" s="301">
        <v>0</v>
      </c>
      <c r="DU15" s="301">
        <v>24410</v>
      </c>
      <c r="DV15" s="301">
        <v>22007</v>
      </c>
      <c r="DW15" s="301">
        <v>35</v>
      </c>
      <c r="DX15" s="301">
        <v>2274</v>
      </c>
      <c r="DY15" s="301">
        <v>94</v>
      </c>
      <c r="DZ15" s="301">
        <v>0</v>
      </c>
      <c r="EA15" s="301">
        <v>0</v>
      </c>
      <c r="EB15" s="301">
        <v>0</v>
      </c>
      <c r="EC15" s="301">
        <v>0</v>
      </c>
      <c r="ED15" s="301">
        <v>0</v>
      </c>
      <c r="EE15" s="301">
        <v>0</v>
      </c>
      <c r="EF15" s="301">
        <v>0</v>
      </c>
      <c r="EG15" s="301">
        <v>0</v>
      </c>
      <c r="EH15" s="301">
        <v>0</v>
      </c>
      <c r="EI15" s="301">
        <v>0</v>
      </c>
      <c r="EJ15" s="301">
        <v>0</v>
      </c>
      <c r="EK15" s="301">
        <v>0</v>
      </c>
      <c r="EL15" s="301">
        <v>0</v>
      </c>
      <c r="EM15" s="301">
        <v>0</v>
      </c>
      <c r="EN15" s="301">
        <v>0</v>
      </c>
    </row>
    <row r="16" spans="1:144" s="303" customFormat="1" ht="13.5" customHeight="1">
      <c r="A16" s="299" t="s">
        <v>657</v>
      </c>
      <c r="B16" s="300" t="s">
        <v>658</v>
      </c>
      <c r="C16" s="299" t="s">
        <v>639</v>
      </c>
      <c r="D16" s="301">
        <v>683260</v>
      </c>
      <c r="E16" s="301">
        <v>587452</v>
      </c>
      <c r="F16" s="301">
        <v>531375</v>
      </c>
      <c r="G16" s="301">
        <v>0</v>
      </c>
      <c r="H16" s="301">
        <v>531153</v>
      </c>
      <c r="I16" s="301">
        <v>0</v>
      </c>
      <c r="J16" s="301">
        <v>0</v>
      </c>
      <c r="K16" s="301">
        <v>0</v>
      </c>
      <c r="L16" s="301">
        <v>222</v>
      </c>
      <c r="M16" s="301">
        <v>56077</v>
      </c>
      <c r="N16" s="301">
        <v>0</v>
      </c>
      <c r="O16" s="301">
        <v>55373</v>
      </c>
      <c r="P16" s="301">
        <v>0</v>
      </c>
      <c r="Q16" s="301">
        <v>0</v>
      </c>
      <c r="R16" s="301">
        <v>0</v>
      </c>
      <c r="S16" s="301">
        <v>704</v>
      </c>
      <c r="T16" s="301">
        <v>43789</v>
      </c>
      <c r="U16" s="301">
        <v>32736</v>
      </c>
      <c r="V16" s="301">
        <v>0</v>
      </c>
      <c r="W16" s="301">
        <v>0</v>
      </c>
      <c r="X16" s="301">
        <v>17137</v>
      </c>
      <c r="Y16" s="301">
        <v>9482</v>
      </c>
      <c r="Z16" s="301">
        <v>168</v>
      </c>
      <c r="AA16" s="301">
        <v>5949</v>
      </c>
      <c r="AB16" s="301">
        <v>11053</v>
      </c>
      <c r="AC16" s="301">
        <v>0</v>
      </c>
      <c r="AD16" s="301">
        <v>140</v>
      </c>
      <c r="AE16" s="301">
        <v>4865</v>
      </c>
      <c r="AF16" s="301">
        <v>359</v>
      </c>
      <c r="AG16" s="301">
        <v>3</v>
      </c>
      <c r="AH16" s="301">
        <v>5686</v>
      </c>
      <c r="AI16" s="301">
        <v>595</v>
      </c>
      <c r="AJ16" s="301">
        <v>588</v>
      </c>
      <c r="AK16" s="301">
        <v>0</v>
      </c>
      <c r="AL16" s="301">
        <v>0</v>
      </c>
      <c r="AM16" s="301">
        <v>0</v>
      </c>
      <c r="AN16" s="301">
        <v>60</v>
      </c>
      <c r="AO16" s="301">
        <v>528</v>
      </c>
      <c r="AP16" s="301">
        <v>0</v>
      </c>
      <c r="AQ16" s="301">
        <v>7</v>
      </c>
      <c r="AR16" s="301">
        <v>0</v>
      </c>
      <c r="AS16" s="301">
        <v>0</v>
      </c>
      <c r="AT16" s="301">
        <v>0</v>
      </c>
      <c r="AU16" s="301">
        <v>0</v>
      </c>
      <c r="AV16" s="301">
        <v>7</v>
      </c>
      <c r="AW16" s="301">
        <v>0</v>
      </c>
      <c r="AX16" s="301">
        <v>20</v>
      </c>
      <c r="AY16" s="301">
        <v>19</v>
      </c>
      <c r="AZ16" s="301">
        <v>0</v>
      </c>
      <c r="BA16" s="301">
        <v>0</v>
      </c>
      <c r="BB16" s="301">
        <v>0</v>
      </c>
      <c r="BC16" s="301">
        <v>19</v>
      </c>
      <c r="BD16" s="301">
        <v>0</v>
      </c>
      <c r="BE16" s="301">
        <v>0</v>
      </c>
      <c r="BF16" s="301">
        <v>1</v>
      </c>
      <c r="BG16" s="301">
        <v>0</v>
      </c>
      <c r="BH16" s="301">
        <v>0</v>
      </c>
      <c r="BI16" s="301">
        <v>0</v>
      </c>
      <c r="BJ16" s="301">
        <v>1</v>
      </c>
      <c r="BK16" s="301">
        <v>0</v>
      </c>
      <c r="BL16" s="301">
        <v>0</v>
      </c>
      <c r="BM16" s="301">
        <v>0</v>
      </c>
      <c r="BN16" s="301">
        <v>0</v>
      </c>
      <c r="BO16" s="301">
        <v>0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0</v>
      </c>
      <c r="CA16" s="301">
        <v>0</v>
      </c>
      <c r="CB16" s="301">
        <v>4415</v>
      </c>
      <c r="CC16" s="301">
        <v>4041</v>
      </c>
      <c r="CD16" s="301">
        <v>0</v>
      </c>
      <c r="CE16" s="301">
        <v>4033</v>
      </c>
      <c r="CF16" s="301">
        <v>0</v>
      </c>
      <c r="CG16" s="301">
        <v>8</v>
      </c>
      <c r="CH16" s="301">
        <v>0</v>
      </c>
      <c r="CI16" s="301">
        <v>0</v>
      </c>
      <c r="CJ16" s="301">
        <v>374</v>
      </c>
      <c r="CK16" s="301">
        <v>0</v>
      </c>
      <c r="CL16" s="301">
        <v>374</v>
      </c>
      <c r="CM16" s="301">
        <v>0</v>
      </c>
      <c r="CN16" s="301">
        <v>0</v>
      </c>
      <c r="CO16" s="301">
        <v>0</v>
      </c>
      <c r="CP16" s="301">
        <v>0</v>
      </c>
      <c r="CQ16" s="301">
        <v>21900</v>
      </c>
      <c r="CR16" s="301">
        <v>15646</v>
      </c>
      <c r="CS16" s="301">
        <v>0</v>
      </c>
      <c r="CT16" s="301">
        <v>0</v>
      </c>
      <c r="CU16" s="301">
        <v>1264</v>
      </c>
      <c r="CV16" s="301">
        <v>12750</v>
      </c>
      <c r="CW16" s="301">
        <v>216</v>
      </c>
      <c r="CX16" s="301">
        <v>1416</v>
      </c>
      <c r="CY16" s="301">
        <v>6254</v>
      </c>
      <c r="CZ16" s="301">
        <v>0</v>
      </c>
      <c r="DA16" s="301">
        <v>262</v>
      </c>
      <c r="DB16" s="301">
        <v>790</v>
      </c>
      <c r="DC16" s="301">
        <v>4167</v>
      </c>
      <c r="DD16" s="301">
        <v>2</v>
      </c>
      <c r="DE16" s="301">
        <v>1033</v>
      </c>
      <c r="DF16" s="301">
        <v>659</v>
      </c>
      <c r="DG16" s="301">
        <v>464</v>
      </c>
      <c r="DH16" s="301">
        <v>0</v>
      </c>
      <c r="DI16" s="301">
        <v>0</v>
      </c>
      <c r="DJ16" s="301">
        <v>225</v>
      </c>
      <c r="DK16" s="301">
        <v>0</v>
      </c>
      <c r="DL16" s="301">
        <v>196</v>
      </c>
      <c r="DM16" s="301">
        <v>43</v>
      </c>
      <c r="DN16" s="301">
        <v>195</v>
      </c>
      <c r="DO16" s="301">
        <v>0</v>
      </c>
      <c r="DP16" s="301">
        <v>0</v>
      </c>
      <c r="DQ16" s="301">
        <v>22</v>
      </c>
      <c r="DR16" s="301">
        <v>173</v>
      </c>
      <c r="DS16" s="301">
        <v>0</v>
      </c>
      <c r="DT16" s="301">
        <v>0</v>
      </c>
      <c r="DU16" s="301">
        <v>23616</v>
      </c>
      <c r="DV16" s="301">
        <v>17352</v>
      </c>
      <c r="DW16" s="301">
        <v>74</v>
      </c>
      <c r="DX16" s="301">
        <v>6190</v>
      </c>
      <c r="DY16" s="301">
        <v>0</v>
      </c>
      <c r="DZ16" s="301">
        <v>814</v>
      </c>
      <c r="EA16" s="301">
        <v>103</v>
      </c>
      <c r="EB16" s="301">
        <v>0</v>
      </c>
      <c r="EC16" s="301">
        <v>0</v>
      </c>
      <c r="ED16" s="301">
        <v>94</v>
      </c>
      <c r="EE16" s="301">
        <v>0</v>
      </c>
      <c r="EF16" s="301">
        <v>9</v>
      </c>
      <c r="EG16" s="301">
        <v>0</v>
      </c>
      <c r="EH16" s="301">
        <v>711</v>
      </c>
      <c r="EI16" s="301">
        <v>0</v>
      </c>
      <c r="EJ16" s="301">
        <v>0</v>
      </c>
      <c r="EK16" s="301">
        <v>18</v>
      </c>
      <c r="EL16" s="301">
        <v>0</v>
      </c>
      <c r="EM16" s="301">
        <v>693</v>
      </c>
      <c r="EN16" s="301">
        <v>0</v>
      </c>
    </row>
    <row r="17" spans="1:144" s="303" customFormat="1" ht="13.5" customHeight="1">
      <c r="A17" s="299" t="s">
        <v>659</v>
      </c>
      <c r="B17" s="300" t="s">
        <v>660</v>
      </c>
      <c r="C17" s="299" t="s">
        <v>639</v>
      </c>
      <c r="D17" s="301">
        <v>2231305</v>
      </c>
      <c r="E17" s="301">
        <v>1817243</v>
      </c>
      <c r="F17" s="301">
        <v>1706441</v>
      </c>
      <c r="G17" s="301">
        <v>138173</v>
      </c>
      <c r="H17" s="301">
        <v>1564281</v>
      </c>
      <c r="I17" s="301">
        <v>1601</v>
      </c>
      <c r="J17" s="301">
        <v>1203</v>
      </c>
      <c r="K17" s="301">
        <v>1</v>
      </c>
      <c r="L17" s="301">
        <v>1182</v>
      </c>
      <c r="M17" s="301">
        <v>110802</v>
      </c>
      <c r="N17" s="301">
        <v>7660</v>
      </c>
      <c r="O17" s="301">
        <v>99450</v>
      </c>
      <c r="P17" s="301">
        <v>972</v>
      </c>
      <c r="Q17" s="301">
        <v>103</v>
      </c>
      <c r="R17" s="301">
        <v>47</v>
      </c>
      <c r="S17" s="301">
        <v>2570</v>
      </c>
      <c r="T17" s="301">
        <v>94069</v>
      </c>
      <c r="U17" s="301">
        <v>65915</v>
      </c>
      <c r="V17" s="301">
        <v>0</v>
      </c>
      <c r="W17" s="301">
        <v>0</v>
      </c>
      <c r="X17" s="301">
        <v>49125</v>
      </c>
      <c r="Y17" s="301">
        <v>2112</v>
      </c>
      <c r="Z17" s="301">
        <v>239</v>
      </c>
      <c r="AA17" s="301">
        <v>14439</v>
      </c>
      <c r="AB17" s="301">
        <v>28154</v>
      </c>
      <c r="AC17" s="301">
        <v>0</v>
      </c>
      <c r="AD17" s="301">
        <v>0</v>
      </c>
      <c r="AE17" s="301">
        <v>8708</v>
      </c>
      <c r="AF17" s="301">
        <v>1524</v>
      </c>
      <c r="AG17" s="301">
        <v>3</v>
      </c>
      <c r="AH17" s="301">
        <v>17919</v>
      </c>
      <c r="AI17" s="301">
        <v>1885</v>
      </c>
      <c r="AJ17" s="301">
        <v>625</v>
      </c>
      <c r="AK17" s="301">
        <v>0</v>
      </c>
      <c r="AL17" s="301">
        <v>89</v>
      </c>
      <c r="AM17" s="301">
        <v>0</v>
      </c>
      <c r="AN17" s="301">
        <v>536</v>
      </c>
      <c r="AO17" s="301">
        <v>0</v>
      </c>
      <c r="AP17" s="301">
        <v>0</v>
      </c>
      <c r="AQ17" s="301">
        <v>1260</v>
      </c>
      <c r="AR17" s="301">
        <v>0</v>
      </c>
      <c r="AS17" s="301">
        <v>61</v>
      </c>
      <c r="AT17" s="301">
        <v>0</v>
      </c>
      <c r="AU17" s="301">
        <v>1112</v>
      </c>
      <c r="AV17" s="301">
        <v>87</v>
      </c>
      <c r="AW17" s="301">
        <v>0</v>
      </c>
      <c r="AX17" s="301">
        <v>0</v>
      </c>
      <c r="AY17" s="301">
        <v>0</v>
      </c>
      <c r="AZ17" s="301">
        <v>0</v>
      </c>
      <c r="BA17" s="301">
        <v>0</v>
      </c>
      <c r="BB17" s="301">
        <v>0</v>
      </c>
      <c r="BC17" s="301">
        <v>0</v>
      </c>
      <c r="BD17" s="301">
        <v>0</v>
      </c>
      <c r="BE17" s="301">
        <v>0</v>
      </c>
      <c r="BF17" s="301">
        <v>0</v>
      </c>
      <c r="BG17" s="301">
        <v>0</v>
      </c>
      <c r="BH17" s="301">
        <v>0</v>
      </c>
      <c r="BI17" s="301">
        <v>0</v>
      </c>
      <c r="BJ17" s="301">
        <v>0</v>
      </c>
      <c r="BK17" s="301">
        <v>0</v>
      </c>
      <c r="BL17" s="301">
        <v>0</v>
      </c>
      <c r="BM17" s="301">
        <v>0</v>
      </c>
      <c r="BN17" s="301">
        <v>0</v>
      </c>
      <c r="BO17" s="301">
        <v>0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0</v>
      </c>
      <c r="CA17" s="301">
        <v>0</v>
      </c>
      <c r="CB17" s="301">
        <v>200</v>
      </c>
      <c r="CC17" s="301">
        <v>40</v>
      </c>
      <c r="CD17" s="301">
        <v>0</v>
      </c>
      <c r="CE17" s="301">
        <v>0</v>
      </c>
      <c r="CF17" s="301">
        <v>0</v>
      </c>
      <c r="CG17" s="301">
        <v>0</v>
      </c>
      <c r="CH17" s="301">
        <v>0</v>
      </c>
      <c r="CI17" s="301">
        <v>40</v>
      </c>
      <c r="CJ17" s="301">
        <v>160</v>
      </c>
      <c r="CK17" s="301">
        <v>0</v>
      </c>
      <c r="CL17" s="301">
        <v>0</v>
      </c>
      <c r="CM17" s="301">
        <v>0</v>
      </c>
      <c r="CN17" s="301">
        <v>0</v>
      </c>
      <c r="CO17" s="301">
        <v>0</v>
      </c>
      <c r="CP17" s="301">
        <v>160</v>
      </c>
      <c r="CQ17" s="301">
        <v>178358</v>
      </c>
      <c r="CR17" s="301">
        <v>165363</v>
      </c>
      <c r="CS17" s="301">
        <v>10780</v>
      </c>
      <c r="CT17" s="301">
        <v>3945</v>
      </c>
      <c r="CU17" s="301">
        <v>21535</v>
      </c>
      <c r="CV17" s="301">
        <v>123931</v>
      </c>
      <c r="CW17" s="301">
        <v>1237</v>
      </c>
      <c r="CX17" s="301">
        <v>3935</v>
      </c>
      <c r="CY17" s="301">
        <v>12995</v>
      </c>
      <c r="CZ17" s="301">
        <v>0</v>
      </c>
      <c r="DA17" s="301">
        <v>1552</v>
      </c>
      <c r="DB17" s="301">
        <v>3850</v>
      </c>
      <c r="DC17" s="301">
        <v>5215</v>
      </c>
      <c r="DD17" s="301">
        <v>4</v>
      </c>
      <c r="DE17" s="301">
        <v>2374</v>
      </c>
      <c r="DF17" s="301">
        <v>3323</v>
      </c>
      <c r="DG17" s="301">
        <v>3316</v>
      </c>
      <c r="DH17" s="301">
        <v>0</v>
      </c>
      <c r="DI17" s="301">
        <v>0</v>
      </c>
      <c r="DJ17" s="301">
        <v>2722</v>
      </c>
      <c r="DK17" s="301">
        <v>30</v>
      </c>
      <c r="DL17" s="301">
        <v>13</v>
      </c>
      <c r="DM17" s="301">
        <v>551</v>
      </c>
      <c r="DN17" s="301">
        <v>7</v>
      </c>
      <c r="DO17" s="301">
        <v>0</v>
      </c>
      <c r="DP17" s="301">
        <v>0</v>
      </c>
      <c r="DQ17" s="301">
        <v>0</v>
      </c>
      <c r="DR17" s="301">
        <v>0</v>
      </c>
      <c r="DS17" s="301">
        <v>1</v>
      </c>
      <c r="DT17" s="301">
        <v>6</v>
      </c>
      <c r="DU17" s="301">
        <v>135213</v>
      </c>
      <c r="DV17" s="301">
        <v>129725</v>
      </c>
      <c r="DW17" s="301">
        <v>378</v>
      </c>
      <c r="DX17" s="301">
        <v>5004</v>
      </c>
      <c r="DY17" s="301">
        <v>106</v>
      </c>
      <c r="DZ17" s="301">
        <v>1014</v>
      </c>
      <c r="EA17" s="301">
        <v>588</v>
      </c>
      <c r="EB17" s="301">
        <v>0</v>
      </c>
      <c r="EC17" s="301">
        <v>0</v>
      </c>
      <c r="ED17" s="301">
        <v>537</v>
      </c>
      <c r="EE17" s="301">
        <v>51</v>
      </c>
      <c r="EF17" s="301">
        <v>0</v>
      </c>
      <c r="EG17" s="301">
        <v>0</v>
      </c>
      <c r="EH17" s="301">
        <v>426</v>
      </c>
      <c r="EI17" s="301">
        <v>0</v>
      </c>
      <c r="EJ17" s="301">
        <v>0</v>
      </c>
      <c r="EK17" s="301">
        <v>426</v>
      </c>
      <c r="EL17" s="301">
        <v>0</v>
      </c>
      <c r="EM17" s="301">
        <v>0</v>
      </c>
      <c r="EN17" s="301">
        <v>0</v>
      </c>
    </row>
    <row r="18" spans="1:144" s="303" customFormat="1" ht="13.5" customHeight="1">
      <c r="A18" s="299" t="s">
        <v>661</v>
      </c>
      <c r="B18" s="300" t="s">
        <v>662</v>
      </c>
      <c r="C18" s="299" t="s">
        <v>639</v>
      </c>
      <c r="D18" s="301">
        <v>2010353</v>
      </c>
      <c r="E18" s="301">
        <v>1599994</v>
      </c>
      <c r="F18" s="301">
        <v>1514808</v>
      </c>
      <c r="G18" s="301">
        <v>0</v>
      </c>
      <c r="H18" s="301">
        <v>1505455</v>
      </c>
      <c r="I18" s="301">
        <v>6542</v>
      </c>
      <c r="J18" s="301">
        <v>11</v>
      </c>
      <c r="K18" s="301">
        <v>419</v>
      </c>
      <c r="L18" s="301">
        <v>2381</v>
      </c>
      <c r="M18" s="301">
        <v>85186</v>
      </c>
      <c r="N18" s="301">
        <v>0</v>
      </c>
      <c r="O18" s="301">
        <v>74471</v>
      </c>
      <c r="P18" s="301">
        <v>1151</v>
      </c>
      <c r="Q18" s="301">
        <v>3</v>
      </c>
      <c r="R18" s="301">
        <v>6641</v>
      </c>
      <c r="S18" s="301">
        <v>2920</v>
      </c>
      <c r="T18" s="301">
        <v>117805</v>
      </c>
      <c r="U18" s="301">
        <v>83480</v>
      </c>
      <c r="V18" s="301">
        <v>0</v>
      </c>
      <c r="W18" s="301">
        <v>266</v>
      </c>
      <c r="X18" s="301">
        <v>40838</v>
      </c>
      <c r="Y18" s="301">
        <v>20898</v>
      </c>
      <c r="Z18" s="301">
        <v>657</v>
      </c>
      <c r="AA18" s="301">
        <v>20821</v>
      </c>
      <c r="AB18" s="301">
        <v>34325</v>
      </c>
      <c r="AC18" s="301">
        <v>0</v>
      </c>
      <c r="AD18" s="301">
        <v>0</v>
      </c>
      <c r="AE18" s="301">
        <v>7873</v>
      </c>
      <c r="AF18" s="301">
        <v>1</v>
      </c>
      <c r="AG18" s="301">
        <v>14</v>
      </c>
      <c r="AH18" s="301">
        <v>26437</v>
      </c>
      <c r="AI18" s="301">
        <v>5513</v>
      </c>
      <c r="AJ18" s="301">
        <v>2127</v>
      </c>
      <c r="AK18" s="301">
        <v>0</v>
      </c>
      <c r="AL18" s="301">
        <v>0</v>
      </c>
      <c r="AM18" s="301">
        <v>0</v>
      </c>
      <c r="AN18" s="301">
        <v>2127</v>
      </c>
      <c r="AO18" s="301">
        <v>0</v>
      </c>
      <c r="AP18" s="301">
        <v>0</v>
      </c>
      <c r="AQ18" s="301">
        <v>3386</v>
      </c>
      <c r="AR18" s="301">
        <v>0</v>
      </c>
      <c r="AS18" s="301">
        <v>0</v>
      </c>
      <c r="AT18" s="301">
        <v>0</v>
      </c>
      <c r="AU18" s="301">
        <v>3229</v>
      </c>
      <c r="AV18" s="301">
        <v>157</v>
      </c>
      <c r="AW18" s="301">
        <v>0</v>
      </c>
      <c r="AX18" s="301">
        <v>672</v>
      </c>
      <c r="AY18" s="301">
        <v>672</v>
      </c>
      <c r="AZ18" s="301">
        <v>0</v>
      </c>
      <c r="BA18" s="301">
        <v>0</v>
      </c>
      <c r="BB18" s="301">
        <v>0</v>
      </c>
      <c r="BC18" s="301">
        <v>672</v>
      </c>
      <c r="BD18" s="301">
        <v>0</v>
      </c>
      <c r="BE18" s="301">
        <v>0</v>
      </c>
      <c r="BF18" s="301">
        <v>0</v>
      </c>
      <c r="BG18" s="301">
        <v>0</v>
      </c>
      <c r="BH18" s="301">
        <v>0</v>
      </c>
      <c r="BI18" s="301">
        <v>0</v>
      </c>
      <c r="BJ18" s="301">
        <v>0</v>
      </c>
      <c r="BK18" s="301">
        <v>0</v>
      </c>
      <c r="BL18" s="301">
        <v>0</v>
      </c>
      <c r="BM18" s="301">
        <v>267</v>
      </c>
      <c r="BN18" s="301">
        <v>267</v>
      </c>
      <c r="BO18" s="301">
        <v>0</v>
      </c>
      <c r="BP18" s="301">
        <v>0</v>
      </c>
      <c r="BQ18" s="301">
        <v>0</v>
      </c>
      <c r="BR18" s="301">
        <v>267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0</v>
      </c>
      <c r="CA18" s="301">
        <v>0</v>
      </c>
      <c r="CB18" s="301">
        <v>61</v>
      </c>
      <c r="CC18" s="301">
        <v>0</v>
      </c>
      <c r="CD18" s="301">
        <v>0</v>
      </c>
      <c r="CE18" s="301">
        <v>0</v>
      </c>
      <c r="CF18" s="301">
        <v>0</v>
      </c>
      <c r="CG18" s="301">
        <v>0</v>
      </c>
      <c r="CH18" s="301">
        <v>0</v>
      </c>
      <c r="CI18" s="301">
        <v>0</v>
      </c>
      <c r="CJ18" s="301">
        <v>61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61</v>
      </c>
      <c r="CQ18" s="301">
        <v>134160</v>
      </c>
      <c r="CR18" s="301">
        <v>118687</v>
      </c>
      <c r="CS18" s="301">
        <v>0</v>
      </c>
      <c r="CT18" s="301">
        <v>161</v>
      </c>
      <c r="CU18" s="301">
        <v>14822</v>
      </c>
      <c r="CV18" s="301">
        <v>100954</v>
      </c>
      <c r="CW18" s="301">
        <v>853</v>
      </c>
      <c r="CX18" s="301">
        <v>1897</v>
      </c>
      <c r="CY18" s="301">
        <v>15473</v>
      </c>
      <c r="CZ18" s="301">
        <v>0</v>
      </c>
      <c r="DA18" s="301">
        <v>1416</v>
      </c>
      <c r="DB18" s="301">
        <v>2521</v>
      </c>
      <c r="DC18" s="301">
        <v>2879</v>
      </c>
      <c r="DD18" s="301">
        <v>4586</v>
      </c>
      <c r="DE18" s="301">
        <v>4071</v>
      </c>
      <c r="DF18" s="301">
        <v>18703</v>
      </c>
      <c r="DG18" s="301">
        <v>15983</v>
      </c>
      <c r="DH18" s="301">
        <v>0</v>
      </c>
      <c r="DI18" s="301">
        <v>0</v>
      </c>
      <c r="DJ18" s="301">
        <v>596</v>
      </c>
      <c r="DK18" s="301">
        <v>12045</v>
      </c>
      <c r="DL18" s="301">
        <v>3342</v>
      </c>
      <c r="DM18" s="301">
        <v>0</v>
      </c>
      <c r="DN18" s="301">
        <v>2720</v>
      </c>
      <c r="DO18" s="301">
        <v>0</v>
      </c>
      <c r="DP18" s="301">
        <v>0</v>
      </c>
      <c r="DQ18" s="301">
        <v>225</v>
      </c>
      <c r="DR18" s="301">
        <v>35</v>
      </c>
      <c r="DS18" s="301">
        <v>2373</v>
      </c>
      <c r="DT18" s="301">
        <v>87</v>
      </c>
      <c r="DU18" s="301">
        <v>128932</v>
      </c>
      <c r="DV18" s="301">
        <v>124182</v>
      </c>
      <c r="DW18" s="301">
        <v>95</v>
      </c>
      <c r="DX18" s="301">
        <v>4637</v>
      </c>
      <c r="DY18" s="301">
        <v>18</v>
      </c>
      <c r="DZ18" s="301">
        <v>4246</v>
      </c>
      <c r="EA18" s="301">
        <v>2584</v>
      </c>
      <c r="EB18" s="301">
        <v>0</v>
      </c>
      <c r="EC18" s="301">
        <v>0</v>
      </c>
      <c r="ED18" s="301">
        <v>624</v>
      </c>
      <c r="EE18" s="301">
        <v>0</v>
      </c>
      <c r="EF18" s="301">
        <v>1931</v>
      </c>
      <c r="EG18" s="301">
        <v>29</v>
      </c>
      <c r="EH18" s="301">
        <v>1662</v>
      </c>
      <c r="EI18" s="301">
        <v>0</v>
      </c>
      <c r="EJ18" s="301">
        <v>0</v>
      </c>
      <c r="EK18" s="301">
        <v>1639</v>
      </c>
      <c r="EL18" s="301">
        <v>0</v>
      </c>
      <c r="EM18" s="301">
        <v>23</v>
      </c>
      <c r="EN18" s="301">
        <v>0</v>
      </c>
    </row>
    <row r="19" spans="1:144" s="303" customFormat="1" ht="13.5" customHeight="1">
      <c r="A19" s="299" t="s">
        <v>663</v>
      </c>
      <c r="B19" s="300" t="s">
        <v>664</v>
      </c>
      <c r="C19" s="299" t="s">
        <v>639</v>
      </c>
      <c r="D19" s="301">
        <v>4175305</v>
      </c>
      <c r="E19" s="301">
        <v>3407907</v>
      </c>
      <c r="F19" s="301">
        <v>3325560</v>
      </c>
      <c r="G19" s="301">
        <v>0</v>
      </c>
      <c r="H19" s="301">
        <v>3320645</v>
      </c>
      <c r="I19" s="301">
        <v>387</v>
      </c>
      <c r="J19" s="301">
        <v>267</v>
      </c>
      <c r="K19" s="301">
        <v>4</v>
      </c>
      <c r="L19" s="301">
        <v>4257</v>
      </c>
      <c r="M19" s="301">
        <v>82347</v>
      </c>
      <c r="N19" s="301">
        <v>0</v>
      </c>
      <c r="O19" s="301">
        <v>81027</v>
      </c>
      <c r="P19" s="301">
        <v>5</v>
      </c>
      <c r="Q19" s="301">
        <v>322</v>
      </c>
      <c r="R19" s="301">
        <v>16</v>
      </c>
      <c r="S19" s="301">
        <v>977</v>
      </c>
      <c r="T19" s="301">
        <v>143643</v>
      </c>
      <c r="U19" s="301">
        <v>134103</v>
      </c>
      <c r="V19" s="301">
        <v>0</v>
      </c>
      <c r="W19" s="301">
        <v>0</v>
      </c>
      <c r="X19" s="301">
        <v>39208</v>
      </c>
      <c r="Y19" s="301">
        <v>20311</v>
      </c>
      <c r="Z19" s="301">
        <v>513</v>
      </c>
      <c r="AA19" s="301">
        <v>74071</v>
      </c>
      <c r="AB19" s="301">
        <v>9540</v>
      </c>
      <c r="AC19" s="301">
        <v>0</v>
      </c>
      <c r="AD19" s="301">
        <v>0</v>
      </c>
      <c r="AE19" s="301">
        <v>1286</v>
      </c>
      <c r="AF19" s="301">
        <v>1198</v>
      </c>
      <c r="AG19" s="301">
        <v>9</v>
      </c>
      <c r="AH19" s="301">
        <v>7047</v>
      </c>
      <c r="AI19" s="301">
        <v>3509</v>
      </c>
      <c r="AJ19" s="301">
        <v>2449</v>
      </c>
      <c r="AK19" s="301">
        <v>0</v>
      </c>
      <c r="AL19" s="301">
        <v>24</v>
      </c>
      <c r="AM19" s="301">
        <v>0</v>
      </c>
      <c r="AN19" s="301">
        <v>2425</v>
      </c>
      <c r="AO19" s="301">
        <v>0</v>
      </c>
      <c r="AP19" s="301">
        <v>0</v>
      </c>
      <c r="AQ19" s="301">
        <v>1060</v>
      </c>
      <c r="AR19" s="301">
        <v>0</v>
      </c>
      <c r="AS19" s="301">
        <v>0</v>
      </c>
      <c r="AT19" s="301">
        <v>0</v>
      </c>
      <c r="AU19" s="301">
        <v>1060</v>
      </c>
      <c r="AV19" s="301">
        <v>0</v>
      </c>
      <c r="AW19" s="301">
        <v>0</v>
      </c>
      <c r="AX19" s="301">
        <v>0</v>
      </c>
      <c r="AY19" s="301">
        <v>0</v>
      </c>
      <c r="AZ19" s="301">
        <v>0</v>
      </c>
      <c r="BA19" s="301">
        <v>0</v>
      </c>
      <c r="BB19" s="301">
        <v>0</v>
      </c>
      <c r="BC19" s="301">
        <v>0</v>
      </c>
      <c r="BD19" s="301">
        <v>0</v>
      </c>
      <c r="BE19" s="301">
        <v>0</v>
      </c>
      <c r="BF19" s="301">
        <v>0</v>
      </c>
      <c r="BG19" s="301">
        <v>0</v>
      </c>
      <c r="BH19" s="301">
        <v>0</v>
      </c>
      <c r="BI19" s="301">
        <v>0</v>
      </c>
      <c r="BJ19" s="301">
        <v>0</v>
      </c>
      <c r="BK19" s="301">
        <v>0</v>
      </c>
      <c r="BL19" s="301">
        <v>0</v>
      </c>
      <c r="BM19" s="301">
        <v>0</v>
      </c>
      <c r="BN19" s="301">
        <v>0</v>
      </c>
      <c r="BO19" s="301">
        <v>0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0</v>
      </c>
      <c r="CA19" s="301">
        <v>0</v>
      </c>
      <c r="CB19" s="301">
        <v>190</v>
      </c>
      <c r="CC19" s="301">
        <v>190</v>
      </c>
      <c r="CD19" s="301">
        <v>0</v>
      </c>
      <c r="CE19" s="301">
        <v>0</v>
      </c>
      <c r="CF19" s="301">
        <v>0</v>
      </c>
      <c r="CG19" s="301">
        <v>148</v>
      </c>
      <c r="CH19" s="301">
        <v>0</v>
      </c>
      <c r="CI19" s="301">
        <v>42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183652</v>
      </c>
      <c r="CR19" s="301">
        <v>180374</v>
      </c>
      <c r="CS19" s="301">
        <v>0</v>
      </c>
      <c r="CT19" s="301">
        <v>0</v>
      </c>
      <c r="CU19" s="301">
        <v>53381</v>
      </c>
      <c r="CV19" s="301">
        <v>118165</v>
      </c>
      <c r="CW19" s="301">
        <v>1051</v>
      </c>
      <c r="CX19" s="301">
        <v>7777</v>
      </c>
      <c r="CY19" s="301">
        <v>3278</v>
      </c>
      <c r="CZ19" s="301">
        <v>0</v>
      </c>
      <c r="DA19" s="301">
        <v>115</v>
      </c>
      <c r="DB19" s="301">
        <v>679</v>
      </c>
      <c r="DC19" s="301">
        <v>406</v>
      </c>
      <c r="DD19" s="301">
        <v>1</v>
      </c>
      <c r="DE19" s="301">
        <v>2077</v>
      </c>
      <c r="DF19" s="301">
        <v>5018</v>
      </c>
      <c r="DG19" s="301">
        <v>4804</v>
      </c>
      <c r="DH19" s="301">
        <v>0</v>
      </c>
      <c r="DI19" s="301">
        <v>709</v>
      </c>
      <c r="DJ19" s="301">
        <v>168</v>
      </c>
      <c r="DK19" s="301">
        <v>3408</v>
      </c>
      <c r="DL19" s="301">
        <v>208</v>
      </c>
      <c r="DM19" s="301">
        <v>311</v>
      </c>
      <c r="DN19" s="301">
        <v>214</v>
      </c>
      <c r="DO19" s="301">
        <v>0</v>
      </c>
      <c r="DP19" s="301">
        <v>0</v>
      </c>
      <c r="DQ19" s="301">
        <v>179</v>
      </c>
      <c r="DR19" s="301">
        <v>20</v>
      </c>
      <c r="DS19" s="301">
        <v>1</v>
      </c>
      <c r="DT19" s="301">
        <v>14</v>
      </c>
      <c r="DU19" s="301">
        <v>427177</v>
      </c>
      <c r="DV19" s="301">
        <v>427116</v>
      </c>
      <c r="DW19" s="301">
        <v>0</v>
      </c>
      <c r="DX19" s="301">
        <v>61</v>
      </c>
      <c r="DY19" s="301">
        <v>0</v>
      </c>
      <c r="DZ19" s="301">
        <v>4209</v>
      </c>
      <c r="EA19" s="301">
        <v>3773</v>
      </c>
      <c r="EB19" s="301">
        <v>0</v>
      </c>
      <c r="EC19" s="301">
        <v>0</v>
      </c>
      <c r="ED19" s="301">
        <v>3773</v>
      </c>
      <c r="EE19" s="301">
        <v>0</v>
      </c>
      <c r="EF19" s="301">
        <v>0</v>
      </c>
      <c r="EG19" s="301">
        <v>0</v>
      </c>
      <c r="EH19" s="301">
        <v>436</v>
      </c>
      <c r="EI19" s="301">
        <v>0</v>
      </c>
      <c r="EJ19" s="301">
        <v>0</v>
      </c>
      <c r="EK19" s="301">
        <v>432</v>
      </c>
      <c r="EL19" s="301">
        <v>0</v>
      </c>
      <c r="EM19" s="301">
        <v>0</v>
      </c>
      <c r="EN19" s="301">
        <v>4</v>
      </c>
    </row>
    <row r="20" spans="1:144" s="303" customFormat="1" ht="13.5" customHeight="1">
      <c r="A20" s="299" t="s">
        <v>665</v>
      </c>
      <c r="B20" s="300" t="s">
        <v>666</v>
      </c>
      <c r="C20" s="299" t="s">
        <v>639</v>
      </c>
      <c r="D20" s="301">
        <v>2611344</v>
      </c>
      <c r="E20" s="301">
        <v>2114586</v>
      </c>
      <c r="F20" s="301">
        <v>2029178</v>
      </c>
      <c r="G20" s="301">
        <v>459914</v>
      </c>
      <c r="H20" s="301">
        <v>1556949</v>
      </c>
      <c r="I20" s="301">
        <v>458</v>
      </c>
      <c r="J20" s="301">
        <v>2161</v>
      </c>
      <c r="K20" s="301">
        <v>1</v>
      </c>
      <c r="L20" s="301">
        <v>9695</v>
      </c>
      <c r="M20" s="301">
        <v>85408</v>
      </c>
      <c r="N20" s="301">
        <v>8592</v>
      </c>
      <c r="O20" s="301">
        <v>74255</v>
      </c>
      <c r="P20" s="301">
        <v>116</v>
      </c>
      <c r="Q20" s="301">
        <v>42</v>
      </c>
      <c r="R20" s="301">
        <v>476</v>
      </c>
      <c r="S20" s="301">
        <v>1927</v>
      </c>
      <c r="T20" s="301">
        <v>88713</v>
      </c>
      <c r="U20" s="301">
        <v>61156</v>
      </c>
      <c r="V20" s="301">
        <v>0</v>
      </c>
      <c r="W20" s="301">
        <v>1975</v>
      </c>
      <c r="X20" s="301">
        <v>23583</v>
      </c>
      <c r="Y20" s="301">
        <v>4617</v>
      </c>
      <c r="Z20" s="301">
        <v>0</v>
      </c>
      <c r="AA20" s="301">
        <v>30981</v>
      </c>
      <c r="AB20" s="301">
        <v>27557</v>
      </c>
      <c r="AC20" s="301">
        <v>0</v>
      </c>
      <c r="AD20" s="301">
        <v>6386</v>
      </c>
      <c r="AE20" s="301">
        <v>8304</v>
      </c>
      <c r="AF20" s="301">
        <v>137</v>
      </c>
      <c r="AG20" s="301">
        <v>0</v>
      </c>
      <c r="AH20" s="301">
        <v>12730</v>
      </c>
      <c r="AI20" s="301">
        <v>18585</v>
      </c>
      <c r="AJ20" s="301">
        <v>8109</v>
      </c>
      <c r="AK20" s="301">
        <v>0</v>
      </c>
      <c r="AL20" s="301">
        <v>0</v>
      </c>
      <c r="AM20" s="301">
        <v>0</v>
      </c>
      <c r="AN20" s="301">
        <v>8109</v>
      </c>
      <c r="AO20" s="301">
        <v>0</v>
      </c>
      <c r="AP20" s="301">
        <v>0</v>
      </c>
      <c r="AQ20" s="301">
        <v>10476</v>
      </c>
      <c r="AR20" s="301">
        <v>0</v>
      </c>
      <c r="AS20" s="301">
        <v>30</v>
      </c>
      <c r="AT20" s="301">
        <v>43</v>
      </c>
      <c r="AU20" s="301">
        <v>10403</v>
      </c>
      <c r="AV20" s="301">
        <v>0</v>
      </c>
      <c r="AW20" s="301">
        <v>0</v>
      </c>
      <c r="AX20" s="301">
        <v>0</v>
      </c>
      <c r="AY20" s="301">
        <v>0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>
        <v>0</v>
      </c>
      <c r="BF20" s="301">
        <v>0</v>
      </c>
      <c r="BG20" s="301">
        <v>0</v>
      </c>
      <c r="BH20" s="301">
        <v>0</v>
      </c>
      <c r="BI20" s="301">
        <v>0</v>
      </c>
      <c r="BJ20" s="301">
        <v>0</v>
      </c>
      <c r="BK20" s="301">
        <v>0</v>
      </c>
      <c r="BL20" s="301">
        <v>0</v>
      </c>
      <c r="BM20" s="301">
        <v>0</v>
      </c>
      <c r="BN20" s="301">
        <v>0</v>
      </c>
      <c r="BO20" s="301">
        <v>0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0</v>
      </c>
      <c r="CA20" s="301">
        <v>0</v>
      </c>
      <c r="CB20" s="301">
        <v>4534</v>
      </c>
      <c r="CC20" s="301">
        <v>3200</v>
      </c>
      <c r="CD20" s="301">
        <v>0</v>
      </c>
      <c r="CE20" s="301">
        <v>0</v>
      </c>
      <c r="CF20" s="301">
        <v>5</v>
      </c>
      <c r="CG20" s="301">
        <v>2777</v>
      </c>
      <c r="CH20" s="301">
        <v>0</v>
      </c>
      <c r="CI20" s="301">
        <v>418</v>
      </c>
      <c r="CJ20" s="301">
        <v>1334</v>
      </c>
      <c r="CK20" s="301">
        <v>0</v>
      </c>
      <c r="CL20" s="301">
        <v>0</v>
      </c>
      <c r="CM20" s="301">
        <v>0</v>
      </c>
      <c r="CN20" s="301">
        <v>1108</v>
      </c>
      <c r="CO20" s="301">
        <v>0</v>
      </c>
      <c r="CP20" s="301">
        <v>226</v>
      </c>
      <c r="CQ20" s="301">
        <v>276184</v>
      </c>
      <c r="CR20" s="301">
        <v>273806</v>
      </c>
      <c r="CS20" s="301">
        <v>0</v>
      </c>
      <c r="CT20" s="301">
        <v>22</v>
      </c>
      <c r="CU20" s="301">
        <v>2543</v>
      </c>
      <c r="CV20" s="301">
        <v>270632</v>
      </c>
      <c r="CW20" s="301">
        <v>573</v>
      </c>
      <c r="CX20" s="301">
        <v>36</v>
      </c>
      <c r="CY20" s="301">
        <v>2378</v>
      </c>
      <c r="CZ20" s="301">
        <v>0</v>
      </c>
      <c r="DA20" s="301">
        <v>1262</v>
      </c>
      <c r="DB20" s="301">
        <v>471</v>
      </c>
      <c r="DC20" s="301">
        <v>633</v>
      </c>
      <c r="DD20" s="301">
        <v>5</v>
      </c>
      <c r="DE20" s="301">
        <v>7</v>
      </c>
      <c r="DF20" s="301">
        <v>6</v>
      </c>
      <c r="DG20" s="301">
        <v>5</v>
      </c>
      <c r="DH20" s="301">
        <v>0</v>
      </c>
      <c r="DI20" s="301">
        <v>0</v>
      </c>
      <c r="DJ20" s="301">
        <v>0</v>
      </c>
      <c r="DK20" s="301">
        <v>0</v>
      </c>
      <c r="DL20" s="301">
        <v>0</v>
      </c>
      <c r="DM20" s="301">
        <v>5</v>
      </c>
      <c r="DN20" s="301">
        <v>1</v>
      </c>
      <c r="DO20" s="301">
        <v>0</v>
      </c>
      <c r="DP20" s="301">
        <v>0</v>
      </c>
      <c r="DQ20" s="301">
        <v>0</v>
      </c>
      <c r="DR20" s="301">
        <v>1</v>
      </c>
      <c r="DS20" s="301">
        <v>0</v>
      </c>
      <c r="DT20" s="301">
        <v>0</v>
      </c>
      <c r="DU20" s="301">
        <v>99427</v>
      </c>
      <c r="DV20" s="301">
        <v>96206</v>
      </c>
      <c r="DW20" s="301">
        <v>179</v>
      </c>
      <c r="DX20" s="301">
        <v>3042</v>
      </c>
      <c r="DY20" s="301">
        <v>0</v>
      </c>
      <c r="DZ20" s="301">
        <v>9309</v>
      </c>
      <c r="EA20" s="301">
        <v>4116</v>
      </c>
      <c r="EB20" s="301">
        <v>0</v>
      </c>
      <c r="EC20" s="301">
        <v>0</v>
      </c>
      <c r="ED20" s="301">
        <v>3863</v>
      </c>
      <c r="EE20" s="301">
        <v>153</v>
      </c>
      <c r="EF20" s="301">
        <v>0</v>
      </c>
      <c r="EG20" s="301">
        <v>100</v>
      </c>
      <c r="EH20" s="301">
        <v>5193</v>
      </c>
      <c r="EI20" s="301">
        <v>0</v>
      </c>
      <c r="EJ20" s="301">
        <v>0</v>
      </c>
      <c r="EK20" s="301">
        <v>5173</v>
      </c>
      <c r="EL20" s="301">
        <v>0</v>
      </c>
      <c r="EM20" s="301">
        <v>0</v>
      </c>
      <c r="EN20" s="301">
        <v>20</v>
      </c>
    </row>
    <row r="21" spans="1:144" s="303" customFormat="1" ht="13.5" customHeight="1">
      <c r="A21" s="299" t="s">
        <v>667</v>
      </c>
      <c r="B21" s="300" t="s">
        <v>668</v>
      </c>
      <c r="C21" s="299" t="s">
        <v>639</v>
      </c>
      <c r="D21" s="301">
        <v>816188</v>
      </c>
      <c r="E21" s="301">
        <v>612737</v>
      </c>
      <c r="F21" s="301">
        <v>561262</v>
      </c>
      <c r="G21" s="301">
        <v>0</v>
      </c>
      <c r="H21" s="301">
        <v>560401</v>
      </c>
      <c r="I21" s="301">
        <v>0</v>
      </c>
      <c r="J21" s="301">
        <v>0</v>
      </c>
      <c r="K21" s="301">
        <v>541</v>
      </c>
      <c r="L21" s="301">
        <v>320</v>
      </c>
      <c r="M21" s="301">
        <v>51475</v>
      </c>
      <c r="N21" s="301">
        <v>0</v>
      </c>
      <c r="O21" s="301">
        <v>49509</v>
      </c>
      <c r="P21" s="301">
        <v>0</v>
      </c>
      <c r="Q21" s="301">
        <v>0</v>
      </c>
      <c r="R21" s="301">
        <v>0</v>
      </c>
      <c r="S21" s="301">
        <v>1966</v>
      </c>
      <c r="T21" s="301">
        <v>30061</v>
      </c>
      <c r="U21" s="301">
        <v>19247</v>
      </c>
      <c r="V21" s="301">
        <v>0</v>
      </c>
      <c r="W21" s="301">
        <v>56</v>
      </c>
      <c r="X21" s="301">
        <v>9734</v>
      </c>
      <c r="Y21" s="301">
        <v>3116</v>
      </c>
      <c r="Z21" s="301">
        <v>18</v>
      </c>
      <c r="AA21" s="301">
        <v>6323</v>
      </c>
      <c r="AB21" s="301">
        <v>10814</v>
      </c>
      <c r="AC21" s="301">
        <v>0</v>
      </c>
      <c r="AD21" s="301">
        <v>0</v>
      </c>
      <c r="AE21" s="301">
        <v>1597</v>
      </c>
      <c r="AF21" s="301">
        <v>679</v>
      </c>
      <c r="AG21" s="301">
        <v>0</v>
      </c>
      <c r="AH21" s="301">
        <v>8538</v>
      </c>
      <c r="AI21" s="301">
        <v>5514</v>
      </c>
      <c r="AJ21" s="301">
        <v>4437</v>
      </c>
      <c r="AK21" s="301">
        <v>0</v>
      </c>
      <c r="AL21" s="301">
        <v>57</v>
      </c>
      <c r="AM21" s="301">
        <v>0</v>
      </c>
      <c r="AN21" s="301">
        <v>4370</v>
      </c>
      <c r="AO21" s="301">
        <v>10</v>
      </c>
      <c r="AP21" s="301">
        <v>0</v>
      </c>
      <c r="AQ21" s="301">
        <v>1077</v>
      </c>
      <c r="AR21" s="301">
        <v>0</v>
      </c>
      <c r="AS21" s="301">
        <v>0</v>
      </c>
      <c r="AT21" s="301">
        <v>0</v>
      </c>
      <c r="AU21" s="301">
        <v>1077</v>
      </c>
      <c r="AV21" s="301">
        <v>0</v>
      </c>
      <c r="AW21" s="301">
        <v>0</v>
      </c>
      <c r="AX21" s="301">
        <v>0</v>
      </c>
      <c r="AY21" s="301">
        <v>0</v>
      </c>
      <c r="AZ21" s="301">
        <v>0</v>
      </c>
      <c r="BA21" s="301">
        <v>0</v>
      </c>
      <c r="BB21" s="301">
        <v>0</v>
      </c>
      <c r="BC21" s="301">
        <v>0</v>
      </c>
      <c r="BD21" s="301">
        <v>0</v>
      </c>
      <c r="BE21" s="301">
        <v>0</v>
      </c>
      <c r="BF21" s="301">
        <v>0</v>
      </c>
      <c r="BG21" s="301">
        <v>0</v>
      </c>
      <c r="BH21" s="301">
        <v>0</v>
      </c>
      <c r="BI21" s="301">
        <v>0</v>
      </c>
      <c r="BJ21" s="301">
        <v>0</v>
      </c>
      <c r="BK21" s="301">
        <v>0</v>
      </c>
      <c r="BL21" s="301">
        <v>0</v>
      </c>
      <c r="BM21" s="301">
        <v>17715</v>
      </c>
      <c r="BN21" s="301">
        <v>17527</v>
      </c>
      <c r="BO21" s="301">
        <v>0</v>
      </c>
      <c r="BP21" s="301">
        <v>0</v>
      </c>
      <c r="BQ21" s="301">
        <v>0</v>
      </c>
      <c r="BR21" s="301">
        <v>17527</v>
      </c>
      <c r="BS21" s="301">
        <v>0</v>
      </c>
      <c r="BT21" s="301">
        <v>0</v>
      </c>
      <c r="BU21" s="301">
        <v>188</v>
      </c>
      <c r="BV21" s="301">
        <v>0</v>
      </c>
      <c r="BW21" s="301">
        <v>0</v>
      </c>
      <c r="BX21" s="301">
        <v>0</v>
      </c>
      <c r="BY21" s="301">
        <v>188</v>
      </c>
      <c r="BZ21" s="301">
        <v>0</v>
      </c>
      <c r="CA21" s="301">
        <v>0</v>
      </c>
      <c r="CB21" s="301">
        <v>14</v>
      </c>
      <c r="CC21" s="301">
        <v>14</v>
      </c>
      <c r="CD21" s="301">
        <v>0</v>
      </c>
      <c r="CE21" s="301">
        <v>0</v>
      </c>
      <c r="CF21" s="301">
        <v>0</v>
      </c>
      <c r="CG21" s="301">
        <v>14</v>
      </c>
      <c r="CH21" s="301">
        <v>0</v>
      </c>
      <c r="CI21" s="301">
        <v>0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68297</v>
      </c>
      <c r="CR21" s="301">
        <v>62436</v>
      </c>
      <c r="CS21" s="301">
        <v>0</v>
      </c>
      <c r="CT21" s="301">
        <v>0</v>
      </c>
      <c r="CU21" s="301">
        <v>13884</v>
      </c>
      <c r="CV21" s="301">
        <v>48479</v>
      </c>
      <c r="CW21" s="301">
        <v>25</v>
      </c>
      <c r="CX21" s="301">
        <v>48</v>
      </c>
      <c r="CY21" s="301">
        <v>5861</v>
      </c>
      <c r="CZ21" s="301">
        <v>0</v>
      </c>
      <c r="DA21" s="301">
        <v>298</v>
      </c>
      <c r="DB21" s="301">
        <v>2273</v>
      </c>
      <c r="DC21" s="301">
        <v>3159</v>
      </c>
      <c r="DD21" s="301">
        <v>0</v>
      </c>
      <c r="DE21" s="301">
        <v>131</v>
      </c>
      <c r="DF21" s="301">
        <v>224</v>
      </c>
      <c r="DG21" s="301">
        <v>140</v>
      </c>
      <c r="DH21" s="301">
        <v>0</v>
      </c>
      <c r="DI21" s="301">
        <v>0</v>
      </c>
      <c r="DJ21" s="301">
        <v>68</v>
      </c>
      <c r="DK21" s="301">
        <v>46</v>
      </c>
      <c r="DL21" s="301">
        <v>26</v>
      </c>
      <c r="DM21" s="301">
        <v>0</v>
      </c>
      <c r="DN21" s="301">
        <v>84</v>
      </c>
      <c r="DO21" s="301">
        <v>0</v>
      </c>
      <c r="DP21" s="301">
        <v>0</v>
      </c>
      <c r="DQ21" s="301">
        <v>65</v>
      </c>
      <c r="DR21" s="301">
        <v>0</v>
      </c>
      <c r="DS21" s="301">
        <v>19</v>
      </c>
      <c r="DT21" s="301">
        <v>0</v>
      </c>
      <c r="DU21" s="301">
        <v>71308</v>
      </c>
      <c r="DV21" s="301">
        <v>66077</v>
      </c>
      <c r="DW21" s="301">
        <v>0</v>
      </c>
      <c r="DX21" s="301">
        <v>5231</v>
      </c>
      <c r="DY21" s="301">
        <v>0</v>
      </c>
      <c r="DZ21" s="301">
        <v>10318</v>
      </c>
      <c r="EA21" s="301">
        <v>3542</v>
      </c>
      <c r="EB21" s="301">
        <v>1</v>
      </c>
      <c r="EC21" s="301">
        <v>0</v>
      </c>
      <c r="ED21" s="301">
        <v>3531</v>
      </c>
      <c r="EE21" s="301">
        <v>0</v>
      </c>
      <c r="EF21" s="301">
        <v>10</v>
      </c>
      <c r="EG21" s="301">
        <v>0</v>
      </c>
      <c r="EH21" s="301">
        <v>6776</v>
      </c>
      <c r="EI21" s="301">
        <v>0</v>
      </c>
      <c r="EJ21" s="301">
        <v>0</v>
      </c>
      <c r="EK21" s="301">
        <v>5114</v>
      </c>
      <c r="EL21" s="301">
        <v>0</v>
      </c>
      <c r="EM21" s="301">
        <v>1662</v>
      </c>
      <c r="EN21" s="301">
        <v>0</v>
      </c>
    </row>
    <row r="22" spans="1:144" s="303" customFormat="1" ht="13.5" customHeight="1">
      <c r="A22" s="299" t="s">
        <v>669</v>
      </c>
      <c r="B22" s="300" t="s">
        <v>670</v>
      </c>
      <c r="C22" s="299" t="s">
        <v>639</v>
      </c>
      <c r="D22" s="301">
        <v>381510</v>
      </c>
      <c r="E22" s="301">
        <v>296812</v>
      </c>
      <c r="F22" s="301">
        <v>275636</v>
      </c>
      <c r="G22" s="301">
        <v>0</v>
      </c>
      <c r="H22" s="301">
        <v>275215</v>
      </c>
      <c r="I22" s="301">
        <v>421</v>
      </c>
      <c r="J22" s="301">
        <v>0</v>
      </c>
      <c r="K22" s="301">
        <v>0</v>
      </c>
      <c r="L22" s="301">
        <v>0</v>
      </c>
      <c r="M22" s="301">
        <v>21176</v>
      </c>
      <c r="N22" s="301">
        <v>0</v>
      </c>
      <c r="O22" s="301">
        <v>21175</v>
      </c>
      <c r="P22" s="301">
        <v>1</v>
      </c>
      <c r="Q22" s="301">
        <v>0</v>
      </c>
      <c r="R22" s="301">
        <v>0</v>
      </c>
      <c r="S22" s="301">
        <v>0</v>
      </c>
      <c r="T22" s="301">
        <v>16143</v>
      </c>
      <c r="U22" s="301">
        <v>13781</v>
      </c>
      <c r="V22" s="301">
        <v>0</v>
      </c>
      <c r="W22" s="301">
        <v>0</v>
      </c>
      <c r="X22" s="301">
        <v>12961</v>
      </c>
      <c r="Y22" s="301">
        <v>38</v>
      </c>
      <c r="Z22" s="301">
        <v>21</v>
      </c>
      <c r="AA22" s="301">
        <v>761</v>
      </c>
      <c r="AB22" s="301">
        <v>2362</v>
      </c>
      <c r="AC22" s="301">
        <v>0</v>
      </c>
      <c r="AD22" s="301">
        <v>0</v>
      </c>
      <c r="AE22" s="301">
        <v>916</v>
      </c>
      <c r="AF22" s="301">
        <v>0</v>
      </c>
      <c r="AG22" s="301">
        <v>0</v>
      </c>
      <c r="AH22" s="301">
        <v>1446</v>
      </c>
      <c r="AI22" s="301">
        <v>11230</v>
      </c>
      <c r="AJ22" s="301">
        <v>39</v>
      </c>
      <c r="AK22" s="301">
        <v>0</v>
      </c>
      <c r="AL22" s="301">
        <v>0</v>
      </c>
      <c r="AM22" s="301">
        <v>0</v>
      </c>
      <c r="AN22" s="301">
        <v>39</v>
      </c>
      <c r="AO22" s="301">
        <v>0</v>
      </c>
      <c r="AP22" s="301">
        <v>0</v>
      </c>
      <c r="AQ22" s="301">
        <v>11191</v>
      </c>
      <c r="AR22" s="301">
        <v>0</v>
      </c>
      <c r="AS22" s="301">
        <v>56</v>
      </c>
      <c r="AT22" s="301">
        <v>0</v>
      </c>
      <c r="AU22" s="301">
        <v>10661</v>
      </c>
      <c r="AV22" s="301">
        <v>0</v>
      </c>
      <c r="AW22" s="301">
        <v>474</v>
      </c>
      <c r="AX22" s="301">
        <v>3214</v>
      </c>
      <c r="AY22" s="301">
        <v>0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>
        <v>0</v>
      </c>
      <c r="BF22" s="301">
        <v>3214</v>
      </c>
      <c r="BG22" s="301">
        <v>0</v>
      </c>
      <c r="BH22" s="301">
        <v>0</v>
      </c>
      <c r="BI22" s="301">
        <v>0</v>
      </c>
      <c r="BJ22" s="301">
        <v>3214</v>
      </c>
      <c r="BK22" s="301">
        <v>0</v>
      </c>
      <c r="BL22" s="301">
        <v>0</v>
      </c>
      <c r="BM22" s="301">
        <v>5246</v>
      </c>
      <c r="BN22" s="301">
        <v>787</v>
      </c>
      <c r="BO22" s="301">
        <v>0</v>
      </c>
      <c r="BP22" s="301">
        <v>0</v>
      </c>
      <c r="BQ22" s="301">
        <v>0</v>
      </c>
      <c r="BR22" s="301">
        <v>787</v>
      </c>
      <c r="BS22" s="301">
        <v>0</v>
      </c>
      <c r="BT22" s="301">
        <v>0</v>
      </c>
      <c r="BU22" s="301">
        <v>4459</v>
      </c>
      <c r="BV22" s="301">
        <v>0</v>
      </c>
      <c r="BW22" s="301">
        <v>0</v>
      </c>
      <c r="BX22" s="301">
        <v>0</v>
      </c>
      <c r="BY22" s="301">
        <v>4459</v>
      </c>
      <c r="BZ22" s="301">
        <v>0</v>
      </c>
      <c r="CA22" s="301">
        <v>0</v>
      </c>
      <c r="CB22" s="301">
        <v>20405</v>
      </c>
      <c r="CC22" s="301">
        <v>665</v>
      </c>
      <c r="CD22" s="301">
        <v>0</v>
      </c>
      <c r="CE22" s="301">
        <v>0</v>
      </c>
      <c r="CF22" s="301">
        <v>0</v>
      </c>
      <c r="CG22" s="301">
        <v>665</v>
      </c>
      <c r="CH22" s="301">
        <v>0</v>
      </c>
      <c r="CI22" s="301">
        <v>0</v>
      </c>
      <c r="CJ22" s="301">
        <v>19740</v>
      </c>
      <c r="CK22" s="301">
        <v>0</v>
      </c>
      <c r="CL22" s="301">
        <v>99</v>
      </c>
      <c r="CM22" s="301">
        <v>0</v>
      </c>
      <c r="CN22" s="301">
        <v>19412</v>
      </c>
      <c r="CO22" s="301">
        <v>0</v>
      </c>
      <c r="CP22" s="301">
        <v>229</v>
      </c>
      <c r="CQ22" s="301">
        <v>11732</v>
      </c>
      <c r="CR22" s="301">
        <v>9445</v>
      </c>
      <c r="CS22" s="301">
        <v>0</v>
      </c>
      <c r="CT22" s="301">
        <v>0</v>
      </c>
      <c r="CU22" s="301">
        <v>1408</v>
      </c>
      <c r="CV22" s="301">
        <v>8007</v>
      </c>
      <c r="CW22" s="301">
        <v>30</v>
      </c>
      <c r="CX22" s="301">
        <v>0</v>
      </c>
      <c r="CY22" s="301">
        <v>2287</v>
      </c>
      <c r="CZ22" s="301">
        <v>0</v>
      </c>
      <c r="DA22" s="301">
        <v>5</v>
      </c>
      <c r="DB22" s="301">
        <v>358</v>
      </c>
      <c r="DC22" s="301">
        <v>1091</v>
      </c>
      <c r="DD22" s="301">
        <v>0</v>
      </c>
      <c r="DE22" s="301">
        <v>833</v>
      </c>
      <c r="DF22" s="301">
        <v>5</v>
      </c>
      <c r="DG22" s="301">
        <v>5</v>
      </c>
      <c r="DH22" s="301">
        <v>0</v>
      </c>
      <c r="DI22" s="301">
        <v>0</v>
      </c>
      <c r="DJ22" s="301">
        <v>0</v>
      </c>
      <c r="DK22" s="301">
        <v>0</v>
      </c>
      <c r="DL22" s="301">
        <v>5</v>
      </c>
      <c r="DM22" s="301">
        <v>0</v>
      </c>
      <c r="DN22" s="301">
        <v>0</v>
      </c>
      <c r="DO22" s="301">
        <v>0</v>
      </c>
      <c r="DP22" s="301">
        <v>0</v>
      </c>
      <c r="DQ22" s="301">
        <v>0</v>
      </c>
      <c r="DR22" s="301">
        <v>0</v>
      </c>
      <c r="DS22" s="301">
        <v>0</v>
      </c>
      <c r="DT22" s="301">
        <v>0</v>
      </c>
      <c r="DU22" s="301">
        <v>14233</v>
      </c>
      <c r="DV22" s="301">
        <v>13561</v>
      </c>
      <c r="DW22" s="301">
        <v>0</v>
      </c>
      <c r="DX22" s="301">
        <v>672</v>
      </c>
      <c r="DY22" s="301">
        <v>0</v>
      </c>
      <c r="DZ22" s="301">
        <v>2490</v>
      </c>
      <c r="EA22" s="301">
        <v>1385</v>
      </c>
      <c r="EB22" s="301">
        <v>0</v>
      </c>
      <c r="EC22" s="301">
        <v>0</v>
      </c>
      <c r="ED22" s="301">
        <v>503</v>
      </c>
      <c r="EE22" s="301">
        <v>0</v>
      </c>
      <c r="EF22" s="301">
        <v>882</v>
      </c>
      <c r="EG22" s="301">
        <v>0</v>
      </c>
      <c r="EH22" s="301">
        <v>1105</v>
      </c>
      <c r="EI22" s="301">
        <v>0</v>
      </c>
      <c r="EJ22" s="301">
        <v>0</v>
      </c>
      <c r="EK22" s="301">
        <v>1003</v>
      </c>
      <c r="EL22" s="301">
        <v>0</v>
      </c>
      <c r="EM22" s="301">
        <v>102</v>
      </c>
      <c r="EN22" s="301">
        <v>0</v>
      </c>
    </row>
    <row r="23" spans="1:144" s="303" customFormat="1" ht="13.5" customHeight="1">
      <c r="A23" s="299" t="s">
        <v>671</v>
      </c>
      <c r="B23" s="300" t="s">
        <v>672</v>
      </c>
      <c r="C23" s="299" t="s">
        <v>639</v>
      </c>
      <c r="D23" s="301">
        <v>382389</v>
      </c>
      <c r="E23" s="301">
        <v>226646</v>
      </c>
      <c r="F23" s="301">
        <v>221004</v>
      </c>
      <c r="G23" s="301">
        <v>0</v>
      </c>
      <c r="H23" s="301">
        <v>220944</v>
      </c>
      <c r="I23" s="301">
        <v>0</v>
      </c>
      <c r="J23" s="301">
        <v>0</v>
      </c>
      <c r="K23" s="301">
        <v>0</v>
      </c>
      <c r="L23" s="301">
        <v>60</v>
      </c>
      <c r="M23" s="301">
        <v>5642</v>
      </c>
      <c r="N23" s="301">
        <v>0</v>
      </c>
      <c r="O23" s="301">
        <v>5569</v>
      </c>
      <c r="P23" s="301">
        <v>0</v>
      </c>
      <c r="Q23" s="301">
        <v>0</v>
      </c>
      <c r="R23" s="301">
        <v>0</v>
      </c>
      <c r="S23" s="301">
        <v>73</v>
      </c>
      <c r="T23" s="301">
        <v>3451</v>
      </c>
      <c r="U23" s="301">
        <v>1451</v>
      </c>
      <c r="V23" s="301">
        <v>0</v>
      </c>
      <c r="W23" s="301">
        <v>0</v>
      </c>
      <c r="X23" s="301">
        <v>647</v>
      </c>
      <c r="Y23" s="301">
        <v>0</v>
      </c>
      <c r="Z23" s="301">
        <v>0</v>
      </c>
      <c r="AA23" s="301">
        <v>804</v>
      </c>
      <c r="AB23" s="301">
        <v>2000</v>
      </c>
      <c r="AC23" s="301">
        <v>0</v>
      </c>
      <c r="AD23" s="301">
        <v>0</v>
      </c>
      <c r="AE23" s="301">
        <v>101</v>
      </c>
      <c r="AF23" s="301">
        <v>0</v>
      </c>
      <c r="AG23" s="301">
        <v>0</v>
      </c>
      <c r="AH23" s="301">
        <v>1899</v>
      </c>
      <c r="AI23" s="301">
        <v>1093</v>
      </c>
      <c r="AJ23" s="301">
        <v>792</v>
      </c>
      <c r="AK23" s="301">
        <v>0</v>
      </c>
      <c r="AL23" s="301">
        <v>0</v>
      </c>
      <c r="AM23" s="301">
        <v>0</v>
      </c>
      <c r="AN23" s="301">
        <v>792</v>
      </c>
      <c r="AO23" s="301">
        <v>0</v>
      </c>
      <c r="AP23" s="301">
        <v>0</v>
      </c>
      <c r="AQ23" s="301">
        <v>301</v>
      </c>
      <c r="AR23" s="301">
        <v>0</v>
      </c>
      <c r="AS23" s="301">
        <v>0</v>
      </c>
      <c r="AT23" s="301">
        <v>0</v>
      </c>
      <c r="AU23" s="301">
        <v>301</v>
      </c>
      <c r="AV23" s="301">
        <v>0</v>
      </c>
      <c r="AW23" s="301">
        <v>0</v>
      </c>
      <c r="AX23" s="301">
        <v>0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>
        <v>0</v>
      </c>
      <c r="BF23" s="301">
        <v>0</v>
      </c>
      <c r="BG23" s="301">
        <v>0</v>
      </c>
      <c r="BH23" s="301">
        <v>0</v>
      </c>
      <c r="BI23" s="301">
        <v>0</v>
      </c>
      <c r="BJ23" s="301">
        <v>0</v>
      </c>
      <c r="BK23" s="301">
        <v>0</v>
      </c>
      <c r="BL23" s="301">
        <v>0</v>
      </c>
      <c r="BM23" s="301">
        <v>0</v>
      </c>
      <c r="BN23" s="301">
        <v>0</v>
      </c>
      <c r="BO23" s="301">
        <v>0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0</v>
      </c>
      <c r="CA23" s="301">
        <v>0</v>
      </c>
      <c r="CB23" s="301">
        <v>70552</v>
      </c>
      <c r="CC23" s="301">
        <v>64522</v>
      </c>
      <c r="CD23" s="301">
        <v>0</v>
      </c>
      <c r="CE23" s="301">
        <v>63442</v>
      </c>
      <c r="CF23" s="301">
        <v>0</v>
      </c>
      <c r="CG23" s="301">
        <v>1080</v>
      </c>
      <c r="CH23" s="301">
        <v>0</v>
      </c>
      <c r="CI23" s="301">
        <v>0</v>
      </c>
      <c r="CJ23" s="301">
        <v>6030</v>
      </c>
      <c r="CK23" s="301">
        <v>0</v>
      </c>
      <c r="CL23" s="301">
        <v>5956</v>
      </c>
      <c r="CM23" s="301">
        <v>0</v>
      </c>
      <c r="CN23" s="301">
        <v>74</v>
      </c>
      <c r="CO23" s="301">
        <v>0</v>
      </c>
      <c r="CP23" s="301">
        <v>0</v>
      </c>
      <c r="CQ23" s="301">
        <v>48341</v>
      </c>
      <c r="CR23" s="301">
        <v>25844</v>
      </c>
      <c r="CS23" s="301">
        <v>0</v>
      </c>
      <c r="CT23" s="301">
        <v>0</v>
      </c>
      <c r="CU23" s="301">
        <v>5829</v>
      </c>
      <c r="CV23" s="301">
        <v>14540</v>
      </c>
      <c r="CW23" s="301">
        <v>19</v>
      </c>
      <c r="CX23" s="301">
        <v>5456</v>
      </c>
      <c r="CY23" s="301">
        <v>22497</v>
      </c>
      <c r="CZ23" s="301">
        <v>0</v>
      </c>
      <c r="DA23" s="301">
        <v>0</v>
      </c>
      <c r="DB23" s="301">
        <v>9485</v>
      </c>
      <c r="DC23" s="301">
        <v>5646</v>
      </c>
      <c r="DD23" s="301">
        <v>0</v>
      </c>
      <c r="DE23" s="301">
        <v>7366</v>
      </c>
      <c r="DF23" s="301">
        <v>4121</v>
      </c>
      <c r="DG23" s="301">
        <v>38</v>
      </c>
      <c r="DH23" s="301">
        <v>0</v>
      </c>
      <c r="DI23" s="301">
        <v>0</v>
      </c>
      <c r="DJ23" s="301">
        <v>0</v>
      </c>
      <c r="DK23" s="301">
        <v>0</v>
      </c>
      <c r="DL23" s="301">
        <v>37</v>
      </c>
      <c r="DM23" s="301">
        <v>1</v>
      </c>
      <c r="DN23" s="301">
        <v>4083</v>
      </c>
      <c r="DO23" s="301">
        <v>0</v>
      </c>
      <c r="DP23" s="301">
        <v>0</v>
      </c>
      <c r="DQ23" s="301">
        <v>0</v>
      </c>
      <c r="DR23" s="301">
        <v>0</v>
      </c>
      <c r="DS23" s="301">
        <v>1108</v>
      </c>
      <c r="DT23" s="301">
        <v>2975</v>
      </c>
      <c r="DU23" s="301">
        <v>17990</v>
      </c>
      <c r="DV23" s="301">
        <v>14473</v>
      </c>
      <c r="DW23" s="301">
        <v>0</v>
      </c>
      <c r="DX23" s="301">
        <v>3517</v>
      </c>
      <c r="DY23" s="301">
        <v>0</v>
      </c>
      <c r="DZ23" s="301">
        <v>10195</v>
      </c>
      <c r="EA23" s="301">
        <v>4914</v>
      </c>
      <c r="EB23" s="301">
        <v>0</v>
      </c>
      <c r="EC23" s="301">
        <v>0</v>
      </c>
      <c r="ED23" s="301">
        <v>4878</v>
      </c>
      <c r="EE23" s="301">
        <v>0</v>
      </c>
      <c r="EF23" s="301">
        <v>29</v>
      </c>
      <c r="EG23" s="301">
        <v>7</v>
      </c>
      <c r="EH23" s="301">
        <v>5281</v>
      </c>
      <c r="EI23" s="301">
        <v>0</v>
      </c>
      <c r="EJ23" s="301">
        <v>0</v>
      </c>
      <c r="EK23" s="301">
        <v>4022</v>
      </c>
      <c r="EL23" s="301">
        <v>0</v>
      </c>
      <c r="EM23" s="301">
        <v>833</v>
      </c>
      <c r="EN23" s="301">
        <v>426</v>
      </c>
    </row>
    <row r="24" spans="1:144" s="303" customFormat="1" ht="13.5" customHeight="1">
      <c r="A24" s="299" t="s">
        <v>673</v>
      </c>
      <c r="B24" s="300" t="s">
        <v>674</v>
      </c>
      <c r="C24" s="299" t="s">
        <v>639</v>
      </c>
      <c r="D24" s="301">
        <v>260722</v>
      </c>
      <c r="E24" s="301">
        <v>210880</v>
      </c>
      <c r="F24" s="301">
        <v>184616</v>
      </c>
      <c r="G24" s="301">
        <v>0</v>
      </c>
      <c r="H24" s="301">
        <v>184616</v>
      </c>
      <c r="I24" s="301">
        <v>0</v>
      </c>
      <c r="J24" s="301">
        <v>0</v>
      </c>
      <c r="K24" s="301">
        <v>0</v>
      </c>
      <c r="L24" s="301">
        <v>0</v>
      </c>
      <c r="M24" s="301">
        <v>26264</v>
      </c>
      <c r="N24" s="301">
        <v>0</v>
      </c>
      <c r="O24" s="301">
        <v>24692</v>
      </c>
      <c r="P24" s="301">
        <v>0</v>
      </c>
      <c r="Q24" s="301">
        <v>0</v>
      </c>
      <c r="R24" s="301">
        <v>0</v>
      </c>
      <c r="S24" s="301">
        <v>1572</v>
      </c>
      <c r="T24" s="301">
        <v>29746</v>
      </c>
      <c r="U24" s="301">
        <v>17181</v>
      </c>
      <c r="V24" s="301">
        <v>0</v>
      </c>
      <c r="W24" s="301">
        <v>0</v>
      </c>
      <c r="X24" s="301">
        <v>13823</v>
      </c>
      <c r="Y24" s="301">
        <v>1002</v>
      </c>
      <c r="Z24" s="301">
        <v>18</v>
      </c>
      <c r="AA24" s="301">
        <v>2338</v>
      </c>
      <c r="AB24" s="301">
        <v>12565</v>
      </c>
      <c r="AC24" s="301">
        <v>0</v>
      </c>
      <c r="AD24" s="301">
        <v>221</v>
      </c>
      <c r="AE24" s="301">
        <v>5613</v>
      </c>
      <c r="AF24" s="301">
        <v>7</v>
      </c>
      <c r="AG24" s="301">
        <v>0</v>
      </c>
      <c r="AH24" s="301">
        <v>6724</v>
      </c>
      <c r="AI24" s="301">
        <v>163</v>
      </c>
      <c r="AJ24" s="301">
        <v>163</v>
      </c>
      <c r="AK24" s="301">
        <v>0</v>
      </c>
      <c r="AL24" s="301">
        <v>0</v>
      </c>
      <c r="AM24" s="301">
        <v>0</v>
      </c>
      <c r="AN24" s="301">
        <v>163</v>
      </c>
      <c r="AO24" s="301">
        <v>0</v>
      </c>
      <c r="AP24" s="301">
        <v>0</v>
      </c>
      <c r="AQ24" s="301">
        <v>0</v>
      </c>
      <c r="AR24" s="301">
        <v>0</v>
      </c>
      <c r="AS24" s="301">
        <v>0</v>
      </c>
      <c r="AT24" s="301">
        <v>0</v>
      </c>
      <c r="AU24" s="301">
        <v>0</v>
      </c>
      <c r="AV24" s="301">
        <v>0</v>
      </c>
      <c r="AW24" s="301">
        <v>0</v>
      </c>
      <c r="AX24" s="301">
        <v>0</v>
      </c>
      <c r="AY24" s="301">
        <v>0</v>
      </c>
      <c r="AZ24" s="301">
        <v>0</v>
      </c>
      <c r="BA24" s="301">
        <v>0</v>
      </c>
      <c r="BB24" s="301">
        <v>0</v>
      </c>
      <c r="BC24" s="301">
        <v>0</v>
      </c>
      <c r="BD24" s="301">
        <v>0</v>
      </c>
      <c r="BE24" s="301">
        <v>0</v>
      </c>
      <c r="BF24" s="301">
        <v>0</v>
      </c>
      <c r="BG24" s="301">
        <v>0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0</v>
      </c>
      <c r="BN24" s="301">
        <v>0</v>
      </c>
      <c r="BO24" s="301">
        <v>0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0</v>
      </c>
      <c r="CA24" s="301">
        <v>0</v>
      </c>
      <c r="CB24" s="301">
        <v>0</v>
      </c>
      <c r="CC24" s="301">
        <v>0</v>
      </c>
      <c r="CD24" s="301">
        <v>0</v>
      </c>
      <c r="CE24" s="301">
        <v>0</v>
      </c>
      <c r="CF24" s="301">
        <v>0</v>
      </c>
      <c r="CG24" s="301">
        <v>0</v>
      </c>
      <c r="CH24" s="301">
        <v>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13226</v>
      </c>
      <c r="CR24" s="301">
        <v>10885</v>
      </c>
      <c r="CS24" s="301">
        <v>0</v>
      </c>
      <c r="CT24" s="301">
        <v>0</v>
      </c>
      <c r="CU24" s="301">
        <v>456</v>
      </c>
      <c r="CV24" s="301">
        <v>10315</v>
      </c>
      <c r="CW24" s="301">
        <v>95</v>
      </c>
      <c r="CX24" s="301">
        <v>19</v>
      </c>
      <c r="CY24" s="301">
        <v>2341</v>
      </c>
      <c r="CZ24" s="301">
        <v>0</v>
      </c>
      <c r="DA24" s="301">
        <v>569</v>
      </c>
      <c r="DB24" s="301">
        <v>631</v>
      </c>
      <c r="DC24" s="301">
        <v>1013</v>
      </c>
      <c r="DD24" s="301">
        <v>3</v>
      </c>
      <c r="DE24" s="301">
        <v>125</v>
      </c>
      <c r="DF24" s="301">
        <v>2</v>
      </c>
      <c r="DG24" s="301">
        <v>2</v>
      </c>
      <c r="DH24" s="301">
        <v>0</v>
      </c>
      <c r="DI24" s="301">
        <v>0</v>
      </c>
      <c r="DJ24" s="301">
        <v>0</v>
      </c>
      <c r="DK24" s="301">
        <v>0</v>
      </c>
      <c r="DL24" s="301">
        <v>2</v>
      </c>
      <c r="DM24" s="301">
        <v>0</v>
      </c>
      <c r="DN24" s="301">
        <v>0</v>
      </c>
      <c r="DO24" s="301">
        <v>0</v>
      </c>
      <c r="DP24" s="301">
        <v>0</v>
      </c>
      <c r="DQ24" s="301">
        <v>0</v>
      </c>
      <c r="DR24" s="301">
        <v>0</v>
      </c>
      <c r="DS24" s="301">
        <v>0</v>
      </c>
      <c r="DT24" s="301">
        <v>0</v>
      </c>
      <c r="DU24" s="301">
        <v>5788</v>
      </c>
      <c r="DV24" s="301">
        <v>5512</v>
      </c>
      <c r="DW24" s="301">
        <v>0</v>
      </c>
      <c r="DX24" s="301">
        <v>27</v>
      </c>
      <c r="DY24" s="301">
        <v>249</v>
      </c>
      <c r="DZ24" s="301">
        <v>917</v>
      </c>
      <c r="EA24" s="301">
        <v>487</v>
      </c>
      <c r="EB24" s="301">
        <v>0</v>
      </c>
      <c r="EC24" s="301">
        <v>0</v>
      </c>
      <c r="ED24" s="301">
        <v>487</v>
      </c>
      <c r="EE24" s="301">
        <v>0</v>
      </c>
      <c r="EF24" s="301">
        <v>0</v>
      </c>
      <c r="EG24" s="301">
        <v>0</v>
      </c>
      <c r="EH24" s="301">
        <v>430</v>
      </c>
      <c r="EI24" s="301">
        <v>0</v>
      </c>
      <c r="EJ24" s="301">
        <v>0</v>
      </c>
      <c r="EK24" s="301">
        <v>430</v>
      </c>
      <c r="EL24" s="301">
        <v>0</v>
      </c>
      <c r="EM24" s="301">
        <v>0</v>
      </c>
      <c r="EN24" s="301">
        <v>0</v>
      </c>
    </row>
    <row r="25" spans="1:144" s="303" customFormat="1" ht="13.5" customHeight="1">
      <c r="A25" s="299" t="s">
        <v>675</v>
      </c>
      <c r="B25" s="300" t="s">
        <v>676</v>
      </c>
      <c r="C25" s="299" t="s">
        <v>639</v>
      </c>
      <c r="D25" s="301">
        <v>291418</v>
      </c>
      <c r="E25" s="301">
        <v>246530</v>
      </c>
      <c r="F25" s="301">
        <v>222874</v>
      </c>
      <c r="G25" s="301">
        <v>0</v>
      </c>
      <c r="H25" s="301">
        <v>220852</v>
      </c>
      <c r="I25" s="301">
        <v>930</v>
      </c>
      <c r="J25" s="301">
        <v>0</v>
      </c>
      <c r="K25" s="301">
        <v>0</v>
      </c>
      <c r="L25" s="301">
        <v>1092</v>
      </c>
      <c r="M25" s="301">
        <v>23656</v>
      </c>
      <c r="N25" s="301">
        <v>0</v>
      </c>
      <c r="O25" s="301">
        <v>22820</v>
      </c>
      <c r="P25" s="301">
        <v>318</v>
      </c>
      <c r="Q25" s="301">
        <v>13</v>
      </c>
      <c r="R25" s="301">
        <v>0</v>
      </c>
      <c r="S25" s="301">
        <v>505</v>
      </c>
      <c r="T25" s="301">
        <v>19112</v>
      </c>
      <c r="U25" s="301">
        <v>14648</v>
      </c>
      <c r="V25" s="301">
        <v>0</v>
      </c>
      <c r="W25" s="301">
        <v>0</v>
      </c>
      <c r="X25" s="301">
        <v>8555</v>
      </c>
      <c r="Y25" s="301">
        <v>4053</v>
      </c>
      <c r="Z25" s="301">
        <v>10</v>
      </c>
      <c r="AA25" s="301">
        <v>2030</v>
      </c>
      <c r="AB25" s="301">
        <v>4464</v>
      </c>
      <c r="AC25" s="301">
        <v>0</v>
      </c>
      <c r="AD25" s="301">
        <v>0</v>
      </c>
      <c r="AE25" s="301">
        <v>2045</v>
      </c>
      <c r="AF25" s="301">
        <v>657</v>
      </c>
      <c r="AG25" s="301">
        <v>0</v>
      </c>
      <c r="AH25" s="301">
        <v>1762</v>
      </c>
      <c r="AI25" s="301">
        <v>423</v>
      </c>
      <c r="AJ25" s="301">
        <v>122</v>
      </c>
      <c r="AK25" s="301">
        <v>0</v>
      </c>
      <c r="AL25" s="301">
        <v>0</v>
      </c>
      <c r="AM25" s="301">
        <v>0</v>
      </c>
      <c r="AN25" s="301">
        <v>122</v>
      </c>
      <c r="AO25" s="301">
        <v>0</v>
      </c>
      <c r="AP25" s="301">
        <v>0</v>
      </c>
      <c r="AQ25" s="301">
        <v>301</v>
      </c>
      <c r="AR25" s="301">
        <v>0</v>
      </c>
      <c r="AS25" s="301">
        <v>0</v>
      </c>
      <c r="AT25" s="301">
        <v>0</v>
      </c>
      <c r="AU25" s="301">
        <v>44</v>
      </c>
      <c r="AV25" s="301">
        <v>0</v>
      </c>
      <c r="AW25" s="301">
        <v>257</v>
      </c>
      <c r="AX25" s="301">
        <v>0</v>
      </c>
      <c r="AY25" s="301">
        <v>0</v>
      </c>
      <c r="AZ25" s="301">
        <v>0</v>
      </c>
      <c r="BA25" s="301">
        <v>0</v>
      </c>
      <c r="BB25" s="301">
        <v>0</v>
      </c>
      <c r="BC25" s="301">
        <v>0</v>
      </c>
      <c r="BD25" s="301">
        <v>0</v>
      </c>
      <c r="BE25" s="301">
        <v>0</v>
      </c>
      <c r="BF25" s="301">
        <v>0</v>
      </c>
      <c r="BG25" s="301">
        <v>0</v>
      </c>
      <c r="BH25" s="301">
        <v>0</v>
      </c>
      <c r="BI25" s="301">
        <v>0</v>
      </c>
      <c r="BJ25" s="301">
        <v>0</v>
      </c>
      <c r="BK25" s="301">
        <v>0</v>
      </c>
      <c r="BL25" s="301">
        <v>0</v>
      </c>
      <c r="BM25" s="301">
        <v>0</v>
      </c>
      <c r="BN25" s="301">
        <v>0</v>
      </c>
      <c r="BO25" s="301">
        <v>0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0</v>
      </c>
      <c r="CA25" s="301">
        <v>0</v>
      </c>
      <c r="CB25" s="301">
        <v>0</v>
      </c>
      <c r="CC25" s="301">
        <v>0</v>
      </c>
      <c r="CD25" s="301">
        <v>0</v>
      </c>
      <c r="CE25" s="301">
        <v>0</v>
      </c>
      <c r="CF25" s="301">
        <v>0</v>
      </c>
      <c r="CG25" s="301">
        <v>0</v>
      </c>
      <c r="CH25" s="301">
        <v>0</v>
      </c>
      <c r="CI25" s="301">
        <v>0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17340</v>
      </c>
      <c r="CR25" s="301">
        <v>15941</v>
      </c>
      <c r="CS25" s="301">
        <v>0</v>
      </c>
      <c r="CT25" s="301">
        <v>0</v>
      </c>
      <c r="CU25" s="301">
        <v>1839</v>
      </c>
      <c r="CV25" s="301">
        <v>13508</v>
      </c>
      <c r="CW25" s="301">
        <v>49</v>
      </c>
      <c r="CX25" s="301">
        <v>545</v>
      </c>
      <c r="CY25" s="301">
        <v>1399</v>
      </c>
      <c r="CZ25" s="301">
        <v>0</v>
      </c>
      <c r="DA25" s="301">
        <v>0</v>
      </c>
      <c r="DB25" s="301">
        <v>252</v>
      </c>
      <c r="DC25" s="301">
        <v>556</v>
      </c>
      <c r="DD25" s="301">
        <v>0</v>
      </c>
      <c r="DE25" s="301">
        <v>591</v>
      </c>
      <c r="DF25" s="301">
        <v>25</v>
      </c>
      <c r="DG25" s="301">
        <v>25</v>
      </c>
      <c r="DH25" s="301">
        <v>0</v>
      </c>
      <c r="DI25" s="301">
        <v>0</v>
      </c>
      <c r="DJ25" s="301">
        <v>17</v>
      </c>
      <c r="DK25" s="301">
        <v>0</v>
      </c>
      <c r="DL25" s="301">
        <v>8</v>
      </c>
      <c r="DM25" s="301">
        <v>0</v>
      </c>
      <c r="DN25" s="301">
        <v>0</v>
      </c>
      <c r="DO25" s="301">
        <v>0</v>
      </c>
      <c r="DP25" s="301">
        <v>0</v>
      </c>
      <c r="DQ25" s="301">
        <v>0</v>
      </c>
      <c r="DR25" s="301">
        <v>0</v>
      </c>
      <c r="DS25" s="301">
        <v>0</v>
      </c>
      <c r="DT25" s="301">
        <v>0</v>
      </c>
      <c r="DU25" s="301">
        <v>7988</v>
      </c>
      <c r="DV25" s="301">
        <v>7079</v>
      </c>
      <c r="DW25" s="301">
        <v>48</v>
      </c>
      <c r="DX25" s="301">
        <v>861</v>
      </c>
      <c r="DY25" s="301">
        <v>0</v>
      </c>
      <c r="DZ25" s="301">
        <v>0</v>
      </c>
      <c r="EA25" s="301">
        <v>0</v>
      </c>
      <c r="EB25" s="301">
        <v>0</v>
      </c>
      <c r="EC25" s="301">
        <v>0</v>
      </c>
      <c r="ED25" s="301">
        <v>0</v>
      </c>
      <c r="EE25" s="301">
        <v>0</v>
      </c>
      <c r="EF25" s="301">
        <v>0</v>
      </c>
      <c r="EG25" s="301">
        <v>0</v>
      </c>
      <c r="EH25" s="301">
        <v>0</v>
      </c>
      <c r="EI25" s="301">
        <v>0</v>
      </c>
      <c r="EJ25" s="301">
        <v>0</v>
      </c>
      <c r="EK25" s="301">
        <v>0</v>
      </c>
      <c r="EL25" s="301">
        <v>0</v>
      </c>
      <c r="EM25" s="301">
        <v>0</v>
      </c>
      <c r="EN25" s="301">
        <v>0</v>
      </c>
    </row>
    <row r="26" spans="1:144" s="303" customFormat="1" ht="13.5" customHeight="1">
      <c r="A26" s="299" t="s">
        <v>677</v>
      </c>
      <c r="B26" s="300" t="s">
        <v>678</v>
      </c>
      <c r="C26" s="299" t="s">
        <v>639</v>
      </c>
      <c r="D26" s="301">
        <v>606664</v>
      </c>
      <c r="E26" s="301">
        <v>486191</v>
      </c>
      <c r="F26" s="301">
        <v>449855</v>
      </c>
      <c r="G26" s="301">
        <v>0</v>
      </c>
      <c r="H26" s="301">
        <v>449572</v>
      </c>
      <c r="I26" s="301">
        <v>239</v>
      </c>
      <c r="J26" s="301">
        <v>4</v>
      </c>
      <c r="K26" s="301">
        <v>0</v>
      </c>
      <c r="L26" s="301">
        <v>40</v>
      </c>
      <c r="M26" s="301">
        <v>36336</v>
      </c>
      <c r="N26" s="301">
        <v>0</v>
      </c>
      <c r="O26" s="301">
        <v>35749</v>
      </c>
      <c r="P26" s="301">
        <v>90</v>
      </c>
      <c r="Q26" s="301">
        <v>0</v>
      </c>
      <c r="R26" s="301">
        <v>0</v>
      </c>
      <c r="S26" s="301">
        <v>497</v>
      </c>
      <c r="T26" s="301">
        <v>14568</v>
      </c>
      <c r="U26" s="301">
        <v>10283</v>
      </c>
      <c r="V26" s="301">
        <v>0</v>
      </c>
      <c r="W26" s="301">
        <v>432</v>
      </c>
      <c r="X26" s="301">
        <v>8163</v>
      </c>
      <c r="Y26" s="301">
        <v>608</v>
      </c>
      <c r="Z26" s="301">
        <v>4</v>
      </c>
      <c r="AA26" s="301">
        <v>1076</v>
      </c>
      <c r="AB26" s="301">
        <v>4285</v>
      </c>
      <c r="AC26" s="301">
        <v>9</v>
      </c>
      <c r="AD26" s="301">
        <v>1056</v>
      </c>
      <c r="AE26" s="301">
        <v>1336</v>
      </c>
      <c r="AF26" s="301">
        <v>85</v>
      </c>
      <c r="AG26" s="301">
        <v>6</v>
      </c>
      <c r="AH26" s="301">
        <v>1793</v>
      </c>
      <c r="AI26" s="301">
        <v>6109</v>
      </c>
      <c r="AJ26" s="301">
        <v>3842</v>
      </c>
      <c r="AK26" s="301">
        <v>0</v>
      </c>
      <c r="AL26" s="301">
        <v>0</v>
      </c>
      <c r="AM26" s="301">
        <v>0</v>
      </c>
      <c r="AN26" s="301">
        <v>3842</v>
      </c>
      <c r="AO26" s="301">
        <v>0</v>
      </c>
      <c r="AP26" s="301">
        <v>0</v>
      </c>
      <c r="AQ26" s="301">
        <v>2267</v>
      </c>
      <c r="AR26" s="301">
        <v>0</v>
      </c>
      <c r="AS26" s="301">
        <v>0</v>
      </c>
      <c r="AT26" s="301">
        <v>0</v>
      </c>
      <c r="AU26" s="301">
        <v>467</v>
      </c>
      <c r="AV26" s="301">
        <v>1800</v>
      </c>
      <c r="AW26" s="301">
        <v>0</v>
      </c>
      <c r="AX26" s="301">
        <v>0</v>
      </c>
      <c r="AY26" s="301">
        <v>0</v>
      </c>
      <c r="AZ26" s="301">
        <v>0</v>
      </c>
      <c r="BA26" s="301">
        <v>0</v>
      </c>
      <c r="BB26" s="301">
        <v>0</v>
      </c>
      <c r="BC26" s="301">
        <v>0</v>
      </c>
      <c r="BD26" s="301">
        <v>0</v>
      </c>
      <c r="BE26" s="301">
        <v>0</v>
      </c>
      <c r="BF26" s="301">
        <v>0</v>
      </c>
      <c r="BG26" s="301">
        <v>0</v>
      </c>
      <c r="BH26" s="301">
        <v>0</v>
      </c>
      <c r="BI26" s="301">
        <v>0</v>
      </c>
      <c r="BJ26" s="301">
        <v>0</v>
      </c>
      <c r="BK26" s="301">
        <v>0</v>
      </c>
      <c r="BL26" s="301">
        <v>0</v>
      </c>
      <c r="BM26" s="301">
        <v>0</v>
      </c>
      <c r="BN26" s="301">
        <v>0</v>
      </c>
      <c r="BO26" s="301">
        <v>0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0</v>
      </c>
      <c r="CA26" s="301">
        <v>0</v>
      </c>
      <c r="CB26" s="301">
        <v>5</v>
      </c>
      <c r="CC26" s="301">
        <v>4</v>
      </c>
      <c r="CD26" s="301">
        <v>0</v>
      </c>
      <c r="CE26" s="301">
        <v>0</v>
      </c>
      <c r="CF26" s="301">
        <v>0</v>
      </c>
      <c r="CG26" s="301">
        <v>4</v>
      </c>
      <c r="CH26" s="301">
        <v>0</v>
      </c>
      <c r="CI26" s="301">
        <v>0</v>
      </c>
      <c r="CJ26" s="301">
        <v>1</v>
      </c>
      <c r="CK26" s="301">
        <v>0</v>
      </c>
      <c r="CL26" s="301">
        <v>0</v>
      </c>
      <c r="CM26" s="301">
        <v>0</v>
      </c>
      <c r="CN26" s="301">
        <v>1</v>
      </c>
      <c r="CO26" s="301">
        <v>0</v>
      </c>
      <c r="CP26" s="301">
        <v>0</v>
      </c>
      <c r="CQ26" s="301">
        <v>40750</v>
      </c>
      <c r="CR26" s="301">
        <v>38050</v>
      </c>
      <c r="CS26" s="301">
        <v>0</v>
      </c>
      <c r="CT26" s="301">
        <v>0</v>
      </c>
      <c r="CU26" s="301">
        <v>4404</v>
      </c>
      <c r="CV26" s="301">
        <v>33506</v>
      </c>
      <c r="CW26" s="301">
        <v>92</v>
      </c>
      <c r="CX26" s="301">
        <v>48</v>
      </c>
      <c r="CY26" s="301">
        <v>2700</v>
      </c>
      <c r="CZ26" s="301">
        <v>0</v>
      </c>
      <c r="DA26" s="301">
        <v>0</v>
      </c>
      <c r="DB26" s="301">
        <v>391</v>
      </c>
      <c r="DC26" s="301">
        <v>1638</v>
      </c>
      <c r="DD26" s="301">
        <v>12</v>
      </c>
      <c r="DE26" s="301">
        <v>659</v>
      </c>
      <c r="DF26" s="301">
        <v>2456</v>
      </c>
      <c r="DG26" s="301">
        <v>1425</v>
      </c>
      <c r="DH26" s="301">
        <v>0</v>
      </c>
      <c r="DI26" s="301">
        <v>0</v>
      </c>
      <c r="DJ26" s="301">
        <v>1262</v>
      </c>
      <c r="DK26" s="301">
        <v>0</v>
      </c>
      <c r="DL26" s="301">
        <v>108</v>
      </c>
      <c r="DM26" s="301">
        <v>55</v>
      </c>
      <c r="DN26" s="301">
        <v>1031</v>
      </c>
      <c r="DO26" s="301">
        <v>0</v>
      </c>
      <c r="DP26" s="301">
        <v>0</v>
      </c>
      <c r="DQ26" s="301">
        <v>481</v>
      </c>
      <c r="DR26" s="301">
        <v>525</v>
      </c>
      <c r="DS26" s="301">
        <v>8</v>
      </c>
      <c r="DT26" s="301">
        <v>17</v>
      </c>
      <c r="DU26" s="301">
        <v>51502</v>
      </c>
      <c r="DV26" s="301">
        <v>47754</v>
      </c>
      <c r="DW26" s="301">
        <v>34</v>
      </c>
      <c r="DX26" s="301">
        <v>3696</v>
      </c>
      <c r="DY26" s="301">
        <v>18</v>
      </c>
      <c r="DZ26" s="301">
        <v>5083</v>
      </c>
      <c r="EA26" s="301">
        <v>4123</v>
      </c>
      <c r="EB26" s="301">
        <v>0</v>
      </c>
      <c r="EC26" s="301">
        <v>0</v>
      </c>
      <c r="ED26" s="301">
        <v>3811</v>
      </c>
      <c r="EE26" s="301">
        <v>0</v>
      </c>
      <c r="EF26" s="301">
        <v>307</v>
      </c>
      <c r="EG26" s="301">
        <v>5</v>
      </c>
      <c r="EH26" s="301">
        <v>960</v>
      </c>
      <c r="EI26" s="301">
        <v>0</v>
      </c>
      <c r="EJ26" s="301">
        <v>0</v>
      </c>
      <c r="EK26" s="301">
        <v>846</v>
      </c>
      <c r="EL26" s="301">
        <v>0</v>
      </c>
      <c r="EM26" s="301">
        <v>100</v>
      </c>
      <c r="EN26" s="301">
        <v>14</v>
      </c>
    </row>
    <row r="27" spans="1:144" s="303" customFormat="1" ht="13.5" customHeight="1">
      <c r="A27" s="299" t="s">
        <v>679</v>
      </c>
      <c r="B27" s="300" t="s">
        <v>680</v>
      </c>
      <c r="C27" s="299" t="s">
        <v>639</v>
      </c>
      <c r="D27" s="301">
        <v>621932</v>
      </c>
      <c r="E27" s="301">
        <v>511691</v>
      </c>
      <c r="F27" s="301">
        <v>475407</v>
      </c>
      <c r="G27" s="301">
        <v>0</v>
      </c>
      <c r="H27" s="301">
        <v>473961</v>
      </c>
      <c r="I27" s="301">
        <v>368</v>
      </c>
      <c r="J27" s="301">
        <v>0</v>
      </c>
      <c r="K27" s="301">
        <v>0</v>
      </c>
      <c r="L27" s="301">
        <v>1078</v>
      </c>
      <c r="M27" s="301">
        <v>36284</v>
      </c>
      <c r="N27" s="301">
        <v>0</v>
      </c>
      <c r="O27" s="301">
        <v>35959</v>
      </c>
      <c r="P27" s="301">
        <v>0</v>
      </c>
      <c r="Q27" s="301">
        <v>0</v>
      </c>
      <c r="R27" s="301">
        <v>0</v>
      </c>
      <c r="S27" s="301">
        <v>325</v>
      </c>
      <c r="T27" s="301">
        <v>30168</v>
      </c>
      <c r="U27" s="301">
        <v>13671</v>
      </c>
      <c r="V27" s="301">
        <v>0</v>
      </c>
      <c r="W27" s="301">
        <v>0</v>
      </c>
      <c r="X27" s="301">
        <v>7563</v>
      </c>
      <c r="Y27" s="301">
        <v>0</v>
      </c>
      <c r="Z27" s="301">
        <v>95</v>
      </c>
      <c r="AA27" s="301">
        <v>6013</v>
      </c>
      <c r="AB27" s="301">
        <v>16497</v>
      </c>
      <c r="AC27" s="301">
        <v>0</v>
      </c>
      <c r="AD27" s="301">
        <v>0</v>
      </c>
      <c r="AE27" s="301">
        <v>5351</v>
      </c>
      <c r="AF27" s="301">
        <v>0</v>
      </c>
      <c r="AG27" s="301">
        <v>0</v>
      </c>
      <c r="AH27" s="301">
        <v>11146</v>
      </c>
      <c r="AI27" s="301">
        <v>264</v>
      </c>
      <c r="AJ27" s="301">
        <v>210</v>
      </c>
      <c r="AK27" s="301">
        <v>0</v>
      </c>
      <c r="AL27" s="301">
        <v>37</v>
      </c>
      <c r="AM27" s="301">
        <v>0</v>
      </c>
      <c r="AN27" s="301">
        <v>173</v>
      </c>
      <c r="AO27" s="301">
        <v>0</v>
      </c>
      <c r="AP27" s="301">
        <v>0</v>
      </c>
      <c r="AQ27" s="301">
        <v>54</v>
      </c>
      <c r="AR27" s="301">
        <v>0</v>
      </c>
      <c r="AS27" s="301">
        <v>0</v>
      </c>
      <c r="AT27" s="301">
        <v>0</v>
      </c>
      <c r="AU27" s="301">
        <v>0</v>
      </c>
      <c r="AV27" s="301">
        <v>54</v>
      </c>
      <c r="AW27" s="301">
        <v>0</v>
      </c>
      <c r="AX27" s="301">
        <v>0</v>
      </c>
      <c r="AY27" s="301">
        <v>0</v>
      </c>
      <c r="AZ27" s="301">
        <v>0</v>
      </c>
      <c r="BA27" s="301">
        <v>0</v>
      </c>
      <c r="BB27" s="301">
        <v>0</v>
      </c>
      <c r="BC27" s="301">
        <v>0</v>
      </c>
      <c r="BD27" s="301">
        <v>0</v>
      </c>
      <c r="BE27" s="301">
        <v>0</v>
      </c>
      <c r="BF27" s="301">
        <v>0</v>
      </c>
      <c r="BG27" s="301">
        <v>0</v>
      </c>
      <c r="BH27" s="301">
        <v>0</v>
      </c>
      <c r="BI27" s="301">
        <v>0</v>
      </c>
      <c r="BJ27" s="301">
        <v>0</v>
      </c>
      <c r="BK27" s="301">
        <v>0</v>
      </c>
      <c r="BL27" s="301">
        <v>0</v>
      </c>
      <c r="BM27" s="301">
        <v>0</v>
      </c>
      <c r="BN27" s="301">
        <v>0</v>
      </c>
      <c r="BO27" s="301">
        <v>0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0</v>
      </c>
      <c r="CA27" s="301">
        <v>0</v>
      </c>
      <c r="CB27" s="301">
        <v>17281</v>
      </c>
      <c r="CC27" s="301">
        <v>12850</v>
      </c>
      <c r="CD27" s="301">
        <v>0</v>
      </c>
      <c r="CE27" s="301">
        <v>11226</v>
      </c>
      <c r="CF27" s="301">
        <v>612</v>
      </c>
      <c r="CG27" s="301">
        <v>921</v>
      </c>
      <c r="CH27" s="301">
        <v>0</v>
      </c>
      <c r="CI27" s="301">
        <v>91</v>
      </c>
      <c r="CJ27" s="301">
        <v>4431</v>
      </c>
      <c r="CK27" s="301">
        <v>0</v>
      </c>
      <c r="CL27" s="301">
        <v>1064</v>
      </c>
      <c r="CM27" s="301">
        <v>0</v>
      </c>
      <c r="CN27" s="301">
        <v>3333</v>
      </c>
      <c r="CO27" s="301">
        <v>0</v>
      </c>
      <c r="CP27" s="301">
        <v>34</v>
      </c>
      <c r="CQ27" s="301">
        <v>33693</v>
      </c>
      <c r="CR27" s="301">
        <v>27943</v>
      </c>
      <c r="CS27" s="301">
        <v>0</v>
      </c>
      <c r="CT27" s="301">
        <v>0</v>
      </c>
      <c r="CU27" s="301">
        <v>4339</v>
      </c>
      <c r="CV27" s="301">
        <v>21766</v>
      </c>
      <c r="CW27" s="301">
        <v>143</v>
      </c>
      <c r="CX27" s="301">
        <v>1695</v>
      </c>
      <c r="CY27" s="301">
        <v>5750</v>
      </c>
      <c r="CZ27" s="301">
        <v>0</v>
      </c>
      <c r="DA27" s="301">
        <v>0</v>
      </c>
      <c r="DB27" s="301">
        <v>1788</v>
      </c>
      <c r="DC27" s="301">
        <v>2847</v>
      </c>
      <c r="DD27" s="301">
        <v>5</v>
      </c>
      <c r="DE27" s="301">
        <v>1110</v>
      </c>
      <c r="DF27" s="301">
        <v>937</v>
      </c>
      <c r="DG27" s="301">
        <v>808</v>
      </c>
      <c r="DH27" s="301">
        <v>172</v>
      </c>
      <c r="DI27" s="301">
        <v>0</v>
      </c>
      <c r="DJ27" s="301">
        <v>589</v>
      </c>
      <c r="DK27" s="301">
        <v>25</v>
      </c>
      <c r="DL27" s="301">
        <v>22</v>
      </c>
      <c r="DM27" s="301">
        <v>0</v>
      </c>
      <c r="DN27" s="301">
        <v>129</v>
      </c>
      <c r="DO27" s="301">
        <v>85</v>
      </c>
      <c r="DP27" s="301">
        <v>0</v>
      </c>
      <c r="DQ27" s="301">
        <v>18</v>
      </c>
      <c r="DR27" s="301">
        <v>26</v>
      </c>
      <c r="DS27" s="301">
        <v>0</v>
      </c>
      <c r="DT27" s="301">
        <v>0</v>
      </c>
      <c r="DU27" s="301">
        <v>17352</v>
      </c>
      <c r="DV27" s="301">
        <v>15195</v>
      </c>
      <c r="DW27" s="301">
        <v>234</v>
      </c>
      <c r="DX27" s="301">
        <v>1916</v>
      </c>
      <c r="DY27" s="301">
        <v>7</v>
      </c>
      <c r="DZ27" s="301">
        <v>10546</v>
      </c>
      <c r="EA27" s="301">
        <v>1922</v>
      </c>
      <c r="EB27" s="301">
        <v>0</v>
      </c>
      <c r="EC27" s="301">
        <v>0</v>
      </c>
      <c r="ED27" s="301">
        <v>1918</v>
      </c>
      <c r="EE27" s="301">
        <v>0</v>
      </c>
      <c r="EF27" s="301">
        <v>0</v>
      </c>
      <c r="EG27" s="301">
        <v>4</v>
      </c>
      <c r="EH27" s="301">
        <v>8624</v>
      </c>
      <c r="EI27" s="301">
        <v>0</v>
      </c>
      <c r="EJ27" s="301">
        <v>0</v>
      </c>
      <c r="EK27" s="301">
        <v>6236</v>
      </c>
      <c r="EL27" s="301">
        <v>379</v>
      </c>
      <c r="EM27" s="301">
        <v>1994</v>
      </c>
      <c r="EN27" s="301">
        <v>15</v>
      </c>
    </row>
    <row r="28" spans="1:144" s="303" customFormat="1" ht="13.5" customHeight="1">
      <c r="A28" s="299" t="s">
        <v>681</v>
      </c>
      <c r="B28" s="300" t="s">
        <v>682</v>
      </c>
      <c r="C28" s="299" t="s">
        <v>639</v>
      </c>
      <c r="D28" s="301">
        <v>1158131</v>
      </c>
      <c r="E28" s="301">
        <v>1002594</v>
      </c>
      <c r="F28" s="301">
        <v>912980</v>
      </c>
      <c r="G28" s="301">
        <v>0</v>
      </c>
      <c r="H28" s="301">
        <v>911294</v>
      </c>
      <c r="I28" s="301">
        <v>1</v>
      </c>
      <c r="J28" s="301">
        <v>74</v>
      </c>
      <c r="K28" s="301">
        <v>0</v>
      </c>
      <c r="L28" s="301">
        <v>1611</v>
      </c>
      <c r="M28" s="301">
        <v>89614</v>
      </c>
      <c r="N28" s="301">
        <v>0</v>
      </c>
      <c r="O28" s="301">
        <v>87822</v>
      </c>
      <c r="P28" s="301">
        <v>0</v>
      </c>
      <c r="Q28" s="301">
        <v>0</v>
      </c>
      <c r="R28" s="301">
        <v>0</v>
      </c>
      <c r="S28" s="301">
        <v>1792</v>
      </c>
      <c r="T28" s="301">
        <v>42289</v>
      </c>
      <c r="U28" s="301">
        <v>26034</v>
      </c>
      <c r="V28" s="301">
        <v>0</v>
      </c>
      <c r="W28" s="301">
        <v>0</v>
      </c>
      <c r="X28" s="301">
        <v>13959</v>
      </c>
      <c r="Y28" s="301">
        <v>4330</v>
      </c>
      <c r="Z28" s="301">
        <v>60</v>
      </c>
      <c r="AA28" s="301">
        <v>7685</v>
      </c>
      <c r="AB28" s="301">
        <v>16255</v>
      </c>
      <c r="AC28" s="301">
        <v>0</v>
      </c>
      <c r="AD28" s="301">
        <v>0</v>
      </c>
      <c r="AE28" s="301">
        <v>5367</v>
      </c>
      <c r="AF28" s="301">
        <v>1884</v>
      </c>
      <c r="AG28" s="301">
        <v>0</v>
      </c>
      <c r="AH28" s="301">
        <v>9004</v>
      </c>
      <c r="AI28" s="301">
        <v>2179</v>
      </c>
      <c r="AJ28" s="301">
        <v>1680</v>
      </c>
      <c r="AK28" s="301">
        <v>0</v>
      </c>
      <c r="AL28" s="301">
        <v>0</v>
      </c>
      <c r="AM28" s="301">
        <v>0</v>
      </c>
      <c r="AN28" s="301">
        <v>1680</v>
      </c>
      <c r="AO28" s="301">
        <v>0</v>
      </c>
      <c r="AP28" s="301">
        <v>0</v>
      </c>
      <c r="AQ28" s="301">
        <v>499</v>
      </c>
      <c r="AR28" s="301">
        <v>0</v>
      </c>
      <c r="AS28" s="301">
        <v>0</v>
      </c>
      <c r="AT28" s="301">
        <v>0</v>
      </c>
      <c r="AU28" s="301">
        <v>499</v>
      </c>
      <c r="AV28" s="301">
        <v>0</v>
      </c>
      <c r="AW28" s="301">
        <v>0</v>
      </c>
      <c r="AX28" s="301">
        <v>0</v>
      </c>
      <c r="AY28" s="301">
        <v>0</v>
      </c>
      <c r="AZ28" s="301">
        <v>0</v>
      </c>
      <c r="BA28" s="301">
        <v>0</v>
      </c>
      <c r="BB28" s="301">
        <v>0</v>
      </c>
      <c r="BC28" s="301">
        <v>0</v>
      </c>
      <c r="BD28" s="301">
        <v>0</v>
      </c>
      <c r="BE28" s="301">
        <v>0</v>
      </c>
      <c r="BF28" s="301">
        <v>0</v>
      </c>
      <c r="BG28" s="301">
        <v>0</v>
      </c>
      <c r="BH28" s="301">
        <v>0</v>
      </c>
      <c r="BI28" s="301">
        <v>0</v>
      </c>
      <c r="BJ28" s="301">
        <v>0</v>
      </c>
      <c r="BK28" s="301">
        <v>0</v>
      </c>
      <c r="BL28" s="301">
        <v>0</v>
      </c>
      <c r="BM28" s="301">
        <v>0</v>
      </c>
      <c r="BN28" s="301">
        <v>0</v>
      </c>
      <c r="BO28" s="301">
        <v>0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0</v>
      </c>
      <c r="CA28" s="301">
        <v>0</v>
      </c>
      <c r="CB28" s="301">
        <v>5</v>
      </c>
      <c r="CC28" s="301">
        <v>5</v>
      </c>
      <c r="CD28" s="301">
        <v>0</v>
      </c>
      <c r="CE28" s="301">
        <v>0</v>
      </c>
      <c r="CF28" s="301">
        <v>0</v>
      </c>
      <c r="CG28" s="301">
        <v>5</v>
      </c>
      <c r="CH28" s="301">
        <v>0</v>
      </c>
      <c r="CI28" s="301">
        <v>0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57628</v>
      </c>
      <c r="CR28" s="301">
        <v>49558</v>
      </c>
      <c r="CS28" s="301">
        <v>0</v>
      </c>
      <c r="CT28" s="301">
        <v>0</v>
      </c>
      <c r="CU28" s="301">
        <v>1076</v>
      </c>
      <c r="CV28" s="301">
        <v>48384</v>
      </c>
      <c r="CW28" s="301">
        <v>38</v>
      </c>
      <c r="CX28" s="301">
        <v>60</v>
      </c>
      <c r="CY28" s="301">
        <v>8070</v>
      </c>
      <c r="CZ28" s="301">
        <v>0</v>
      </c>
      <c r="DA28" s="301">
        <v>0</v>
      </c>
      <c r="DB28" s="301">
        <v>270</v>
      </c>
      <c r="DC28" s="301">
        <v>5715</v>
      </c>
      <c r="DD28" s="301">
        <v>5</v>
      </c>
      <c r="DE28" s="301">
        <v>2080</v>
      </c>
      <c r="DF28" s="301">
        <v>7751</v>
      </c>
      <c r="DG28" s="301">
        <v>4242</v>
      </c>
      <c r="DH28" s="301">
        <v>0</v>
      </c>
      <c r="DI28" s="301">
        <v>0</v>
      </c>
      <c r="DJ28" s="301">
        <v>1344</v>
      </c>
      <c r="DK28" s="301">
        <v>2879</v>
      </c>
      <c r="DL28" s="301">
        <v>19</v>
      </c>
      <c r="DM28" s="301">
        <v>0</v>
      </c>
      <c r="DN28" s="301">
        <v>3509</v>
      </c>
      <c r="DO28" s="301">
        <v>0</v>
      </c>
      <c r="DP28" s="301">
        <v>0</v>
      </c>
      <c r="DQ28" s="301">
        <v>15</v>
      </c>
      <c r="DR28" s="301">
        <v>2460</v>
      </c>
      <c r="DS28" s="301">
        <v>1034</v>
      </c>
      <c r="DT28" s="301">
        <v>0</v>
      </c>
      <c r="DU28" s="301">
        <v>40942</v>
      </c>
      <c r="DV28" s="301">
        <v>37297</v>
      </c>
      <c r="DW28" s="301">
        <v>160</v>
      </c>
      <c r="DX28" s="301">
        <v>3047</v>
      </c>
      <c r="DY28" s="301">
        <v>438</v>
      </c>
      <c r="DZ28" s="301">
        <v>4743</v>
      </c>
      <c r="EA28" s="301">
        <v>1930</v>
      </c>
      <c r="EB28" s="301">
        <v>0</v>
      </c>
      <c r="EC28" s="301">
        <v>0</v>
      </c>
      <c r="ED28" s="301">
        <v>1612</v>
      </c>
      <c r="EE28" s="301">
        <v>0</v>
      </c>
      <c r="EF28" s="301">
        <v>318</v>
      </c>
      <c r="EG28" s="301">
        <v>0</v>
      </c>
      <c r="EH28" s="301">
        <v>2813</v>
      </c>
      <c r="EI28" s="301">
        <v>0</v>
      </c>
      <c r="EJ28" s="301">
        <v>0</v>
      </c>
      <c r="EK28" s="301">
        <v>2552</v>
      </c>
      <c r="EL28" s="301">
        <v>0</v>
      </c>
      <c r="EM28" s="301">
        <v>261</v>
      </c>
      <c r="EN28" s="301">
        <v>0</v>
      </c>
    </row>
    <row r="29" spans="1:144" s="303" customFormat="1" ht="13.5" customHeight="1">
      <c r="A29" s="299" t="s">
        <v>683</v>
      </c>
      <c r="B29" s="300" t="s">
        <v>684</v>
      </c>
      <c r="C29" s="299" t="s">
        <v>639</v>
      </c>
      <c r="D29" s="301">
        <v>2407006</v>
      </c>
      <c r="E29" s="301">
        <v>1928902</v>
      </c>
      <c r="F29" s="301">
        <v>1798468</v>
      </c>
      <c r="G29" s="301">
        <v>0</v>
      </c>
      <c r="H29" s="301">
        <v>1795066</v>
      </c>
      <c r="I29" s="301">
        <v>0</v>
      </c>
      <c r="J29" s="301">
        <v>1583</v>
      </c>
      <c r="K29" s="301">
        <v>328</v>
      </c>
      <c r="L29" s="301">
        <v>1491</v>
      </c>
      <c r="M29" s="301">
        <v>130434</v>
      </c>
      <c r="N29" s="301">
        <v>0</v>
      </c>
      <c r="O29" s="301">
        <v>124667</v>
      </c>
      <c r="P29" s="301">
        <v>34</v>
      </c>
      <c r="Q29" s="301">
        <v>937</v>
      </c>
      <c r="R29" s="301">
        <v>1</v>
      </c>
      <c r="S29" s="301">
        <v>4795</v>
      </c>
      <c r="T29" s="301">
        <v>121225</v>
      </c>
      <c r="U29" s="301">
        <v>79366</v>
      </c>
      <c r="V29" s="301">
        <v>0</v>
      </c>
      <c r="W29" s="301">
        <v>6141</v>
      </c>
      <c r="X29" s="301">
        <v>52947</v>
      </c>
      <c r="Y29" s="301">
        <v>2780</v>
      </c>
      <c r="Z29" s="301">
        <v>1235</v>
      </c>
      <c r="AA29" s="301">
        <v>16263</v>
      </c>
      <c r="AB29" s="301">
        <v>41859</v>
      </c>
      <c r="AC29" s="301">
        <v>0</v>
      </c>
      <c r="AD29" s="301">
        <v>3821</v>
      </c>
      <c r="AE29" s="301">
        <v>12924</v>
      </c>
      <c r="AF29" s="301">
        <v>563</v>
      </c>
      <c r="AG29" s="301">
        <v>897</v>
      </c>
      <c r="AH29" s="301">
        <v>23654</v>
      </c>
      <c r="AI29" s="301">
        <v>22115</v>
      </c>
      <c r="AJ29" s="301">
        <v>9067</v>
      </c>
      <c r="AK29" s="301">
        <v>0</v>
      </c>
      <c r="AL29" s="301">
        <v>0</v>
      </c>
      <c r="AM29" s="301">
        <v>0</v>
      </c>
      <c r="AN29" s="301">
        <v>9066</v>
      </c>
      <c r="AO29" s="301">
        <v>0</v>
      </c>
      <c r="AP29" s="301">
        <v>1</v>
      </c>
      <c r="AQ29" s="301">
        <v>13048</v>
      </c>
      <c r="AR29" s="301">
        <v>0</v>
      </c>
      <c r="AS29" s="301">
        <v>0</v>
      </c>
      <c r="AT29" s="301">
        <v>0</v>
      </c>
      <c r="AU29" s="301">
        <v>12478</v>
      </c>
      <c r="AV29" s="301">
        <v>570</v>
      </c>
      <c r="AW29" s="301">
        <v>0</v>
      </c>
      <c r="AX29" s="301">
        <v>5208</v>
      </c>
      <c r="AY29" s="301">
        <v>5203</v>
      </c>
      <c r="AZ29" s="301">
        <v>0</v>
      </c>
      <c r="BA29" s="301">
        <v>0</v>
      </c>
      <c r="BB29" s="301">
        <v>0</v>
      </c>
      <c r="BC29" s="301">
        <v>5203</v>
      </c>
      <c r="BD29" s="301">
        <v>0</v>
      </c>
      <c r="BE29" s="301">
        <v>0</v>
      </c>
      <c r="BF29" s="301">
        <v>5</v>
      </c>
      <c r="BG29" s="301">
        <v>0</v>
      </c>
      <c r="BH29" s="301">
        <v>0</v>
      </c>
      <c r="BI29" s="301">
        <v>0</v>
      </c>
      <c r="BJ29" s="301">
        <v>5</v>
      </c>
      <c r="BK29" s="301">
        <v>0</v>
      </c>
      <c r="BL29" s="301">
        <v>0</v>
      </c>
      <c r="BM29" s="301">
        <v>22999</v>
      </c>
      <c r="BN29" s="301">
        <v>22747</v>
      </c>
      <c r="BO29" s="301">
        <v>0</v>
      </c>
      <c r="BP29" s="301">
        <v>23</v>
      </c>
      <c r="BQ29" s="301">
        <v>0</v>
      </c>
      <c r="BR29" s="301">
        <v>22724</v>
      </c>
      <c r="BS29" s="301">
        <v>0</v>
      </c>
      <c r="BT29" s="301">
        <v>0</v>
      </c>
      <c r="BU29" s="301">
        <v>252</v>
      </c>
      <c r="BV29" s="301">
        <v>0</v>
      </c>
      <c r="BW29" s="301">
        <v>0</v>
      </c>
      <c r="BX29" s="301">
        <v>0</v>
      </c>
      <c r="BY29" s="301">
        <v>252</v>
      </c>
      <c r="BZ29" s="301">
        <v>0</v>
      </c>
      <c r="CA29" s="301">
        <v>0</v>
      </c>
      <c r="CB29" s="301">
        <v>4196</v>
      </c>
      <c r="CC29" s="301">
        <v>686</v>
      </c>
      <c r="CD29" s="301">
        <v>0</v>
      </c>
      <c r="CE29" s="301">
        <v>0</v>
      </c>
      <c r="CF29" s="301">
        <v>0</v>
      </c>
      <c r="CG29" s="301">
        <v>259</v>
      </c>
      <c r="CH29" s="301">
        <v>0</v>
      </c>
      <c r="CI29" s="301">
        <v>427</v>
      </c>
      <c r="CJ29" s="301">
        <v>3510</v>
      </c>
      <c r="CK29" s="301">
        <v>0</v>
      </c>
      <c r="CL29" s="301">
        <v>0</v>
      </c>
      <c r="CM29" s="301">
        <v>0</v>
      </c>
      <c r="CN29" s="301">
        <v>1030</v>
      </c>
      <c r="CO29" s="301">
        <v>287</v>
      </c>
      <c r="CP29" s="301">
        <v>2193</v>
      </c>
      <c r="CQ29" s="301">
        <v>186788</v>
      </c>
      <c r="CR29" s="301">
        <v>138110</v>
      </c>
      <c r="CS29" s="301">
        <v>0</v>
      </c>
      <c r="CT29" s="301">
        <v>0</v>
      </c>
      <c r="CU29" s="301">
        <v>10913</v>
      </c>
      <c r="CV29" s="301">
        <v>125307</v>
      </c>
      <c r="CW29" s="301">
        <v>823</v>
      </c>
      <c r="CX29" s="301">
        <v>1067</v>
      </c>
      <c r="CY29" s="301">
        <v>48678</v>
      </c>
      <c r="CZ29" s="301">
        <v>0</v>
      </c>
      <c r="DA29" s="301">
        <v>0</v>
      </c>
      <c r="DB29" s="301">
        <v>4991</v>
      </c>
      <c r="DC29" s="301">
        <v>39228</v>
      </c>
      <c r="DD29" s="301">
        <v>2</v>
      </c>
      <c r="DE29" s="301">
        <v>4457</v>
      </c>
      <c r="DF29" s="301">
        <v>1561</v>
      </c>
      <c r="DG29" s="301">
        <v>1204</v>
      </c>
      <c r="DH29" s="301">
        <v>0</v>
      </c>
      <c r="DI29" s="301">
        <v>0</v>
      </c>
      <c r="DJ29" s="301">
        <v>764</v>
      </c>
      <c r="DK29" s="301">
        <v>0</v>
      </c>
      <c r="DL29" s="301">
        <v>194</v>
      </c>
      <c r="DM29" s="301">
        <v>246</v>
      </c>
      <c r="DN29" s="301">
        <v>357</v>
      </c>
      <c r="DO29" s="301">
        <v>0</v>
      </c>
      <c r="DP29" s="301">
        <v>0</v>
      </c>
      <c r="DQ29" s="301">
        <v>65</v>
      </c>
      <c r="DR29" s="301">
        <v>0</v>
      </c>
      <c r="DS29" s="301">
        <v>0</v>
      </c>
      <c r="DT29" s="301">
        <v>292</v>
      </c>
      <c r="DU29" s="301">
        <v>99800</v>
      </c>
      <c r="DV29" s="301">
        <v>79670</v>
      </c>
      <c r="DW29" s="301">
        <v>706</v>
      </c>
      <c r="DX29" s="301">
        <v>19318</v>
      </c>
      <c r="DY29" s="301">
        <v>106</v>
      </c>
      <c r="DZ29" s="301">
        <v>14212</v>
      </c>
      <c r="EA29" s="301">
        <v>3400</v>
      </c>
      <c r="EB29" s="301">
        <v>24</v>
      </c>
      <c r="EC29" s="301">
        <v>0</v>
      </c>
      <c r="ED29" s="301">
        <v>3364</v>
      </c>
      <c r="EE29" s="301">
        <v>0</v>
      </c>
      <c r="EF29" s="301">
        <v>0</v>
      </c>
      <c r="EG29" s="301">
        <v>12</v>
      </c>
      <c r="EH29" s="301">
        <v>10812</v>
      </c>
      <c r="EI29" s="301">
        <v>0</v>
      </c>
      <c r="EJ29" s="301">
        <v>0</v>
      </c>
      <c r="EK29" s="301">
        <v>9721</v>
      </c>
      <c r="EL29" s="301">
        <v>0</v>
      </c>
      <c r="EM29" s="301">
        <v>1091</v>
      </c>
      <c r="EN29" s="301">
        <v>0</v>
      </c>
    </row>
    <row r="30" spans="1:144" s="303" customFormat="1" ht="13.5" customHeight="1">
      <c r="A30" s="299" t="s">
        <v>685</v>
      </c>
      <c r="B30" s="300" t="s">
        <v>686</v>
      </c>
      <c r="C30" s="299" t="s">
        <v>639</v>
      </c>
      <c r="D30" s="301">
        <v>613984</v>
      </c>
      <c r="E30" s="301">
        <v>483577</v>
      </c>
      <c r="F30" s="301">
        <v>443967</v>
      </c>
      <c r="G30" s="301">
        <v>59</v>
      </c>
      <c r="H30" s="301">
        <v>434294</v>
      </c>
      <c r="I30" s="301">
        <v>877</v>
      </c>
      <c r="J30" s="301">
        <v>4627</v>
      </c>
      <c r="K30" s="301">
        <v>2947</v>
      </c>
      <c r="L30" s="301">
        <v>1163</v>
      </c>
      <c r="M30" s="301">
        <v>39610</v>
      </c>
      <c r="N30" s="301">
        <v>239</v>
      </c>
      <c r="O30" s="301">
        <v>37414</v>
      </c>
      <c r="P30" s="301">
        <v>37</v>
      </c>
      <c r="Q30" s="301">
        <v>1</v>
      </c>
      <c r="R30" s="301">
        <v>1026</v>
      </c>
      <c r="S30" s="301">
        <v>893</v>
      </c>
      <c r="T30" s="301">
        <v>25030</v>
      </c>
      <c r="U30" s="301">
        <v>16114</v>
      </c>
      <c r="V30" s="301">
        <v>0</v>
      </c>
      <c r="W30" s="301">
        <v>0</v>
      </c>
      <c r="X30" s="301">
        <v>10859</v>
      </c>
      <c r="Y30" s="301">
        <v>3306</v>
      </c>
      <c r="Z30" s="301">
        <v>43</v>
      </c>
      <c r="AA30" s="301">
        <v>1906</v>
      </c>
      <c r="AB30" s="301">
        <v>8916</v>
      </c>
      <c r="AC30" s="301">
        <v>104</v>
      </c>
      <c r="AD30" s="301">
        <v>573</v>
      </c>
      <c r="AE30" s="301">
        <v>4672</v>
      </c>
      <c r="AF30" s="301">
        <v>317</v>
      </c>
      <c r="AG30" s="301">
        <v>4</v>
      </c>
      <c r="AH30" s="301">
        <v>3246</v>
      </c>
      <c r="AI30" s="301">
        <v>648</v>
      </c>
      <c r="AJ30" s="301">
        <v>380</v>
      </c>
      <c r="AK30" s="301">
        <v>0</v>
      </c>
      <c r="AL30" s="301">
        <v>11</v>
      </c>
      <c r="AM30" s="301">
        <v>0</v>
      </c>
      <c r="AN30" s="301">
        <v>340</v>
      </c>
      <c r="AO30" s="301">
        <v>29</v>
      </c>
      <c r="AP30" s="301">
        <v>0</v>
      </c>
      <c r="AQ30" s="301">
        <v>268</v>
      </c>
      <c r="AR30" s="301">
        <v>0</v>
      </c>
      <c r="AS30" s="301">
        <v>0</v>
      </c>
      <c r="AT30" s="301">
        <v>0</v>
      </c>
      <c r="AU30" s="301">
        <v>268</v>
      </c>
      <c r="AV30" s="301">
        <v>0</v>
      </c>
      <c r="AW30" s="301">
        <v>0</v>
      </c>
      <c r="AX30" s="301">
        <v>0</v>
      </c>
      <c r="AY30" s="301">
        <v>0</v>
      </c>
      <c r="AZ30" s="301">
        <v>0</v>
      </c>
      <c r="BA30" s="301">
        <v>0</v>
      </c>
      <c r="BB30" s="301">
        <v>0</v>
      </c>
      <c r="BC30" s="301">
        <v>0</v>
      </c>
      <c r="BD30" s="301">
        <v>0</v>
      </c>
      <c r="BE30" s="301">
        <v>0</v>
      </c>
      <c r="BF30" s="301">
        <v>0</v>
      </c>
      <c r="BG30" s="301">
        <v>0</v>
      </c>
      <c r="BH30" s="301">
        <v>0</v>
      </c>
      <c r="BI30" s="301">
        <v>0</v>
      </c>
      <c r="BJ30" s="301">
        <v>0</v>
      </c>
      <c r="BK30" s="301">
        <v>0</v>
      </c>
      <c r="BL30" s="301">
        <v>0</v>
      </c>
      <c r="BM30" s="301">
        <v>0</v>
      </c>
      <c r="BN30" s="301">
        <v>0</v>
      </c>
      <c r="BO30" s="301">
        <v>0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0</v>
      </c>
      <c r="CA30" s="301">
        <v>0</v>
      </c>
      <c r="CB30" s="301">
        <v>41294</v>
      </c>
      <c r="CC30" s="301">
        <v>39169</v>
      </c>
      <c r="CD30" s="301">
        <v>0</v>
      </c>
      <c r="CE30" s="301">
        <v>38904</v>
      </c>
      <c r="CF30" s="301">
        <v>2</v>
      </c>
      <c r="CG30" s="301">
        <v>8</v>
      </c>
      <c r="CH30" s="301">
        <v>0</v>
      </c>
      <c r="CI30" s="301">
        <v>255</v>
      </c>
      <c r="CJ30" s="301">
        <v>2125</v>
      </c>
      <c r="CK30" s="301">
        <v>0</v>
      </c>
      <c r="CL30" s="301">
        <v>2002</v>
      </c>
      <c r="CM30" s="301">
        <v>1</v>
      </c>
      <c r="CN30" s="301">
        <v>0</v>
      </c>
      <c r="CO30" s="301">
        <v>0</v>
      </c>
      <c r="CP30" s="301">
        <v>122</v>
      </c>
      <c r="CQ30" s="301">
        <v>33638</v>
      </c>
      <c r="CR30" s="301">
        <v>29745</v>
      </c>
      <c r="CS30" s="301">
        <v>249</v>
      </c>
      <c r="CT30" s="301">
        <v>0</v>
      </c>
      <c r="CU30" s="301">
        <v>2182</v>
      </c>
      <c r="CV30" s="301">
        <v>26018</v>
      </c>
      <c r="CW30" s="301">
        <v>425</v>
      </c>
      <c r="CX30" s="301">
        <v>871</v>
      </c>
      <c r="CY30" s="301">
        <v>3893</v>
      </c>
      <c r="CZ30" s="301">
        <v>670</v>
      </c>
      <c r="DA30" s="301">
        <v>0</v>
      </c>
      <c r="DB30" s="301">
        <v>882</v>
      </c>
      <c r="DC30" s="301">
        <v>743</v>
      </c>
      <c r="DD30" s="301">
        <v>16</v>
      </c>
      <c r="DE30" s="301">
        <v>1582</v>
      </c>
      <c r="DF30" s="301">
        <v>1979</v>
      </c>
      <c r="DG30" s="301">
        <v>1219</v>
      </c>
      <c r="DH30" s="301">
        <v>0</v>
      </c>
      <c r="DI30" s="301">
        <v>0</v>
      </c>
      <c r="DJ30" s="301">
        <v>567</v>
      </c>
      <c r="DK30" s="301">
        <v>291</v>
      </c>
      <c r="DL30" s="301">
        <v>361</v>
      </c>
      <c r="DM30" s="301">
        <v>0</v>
      </c>
      <c r="DN30" s="301">
        <v>760</v>
      </c>
      <c r="DO30" s="301">
        <v>0</v>
      </c>
      <c r="DP30" s="301">
        <v>0</v>
      </c>
      <c r="DQ30" s="301">
        <v>184</v>
      </c>
      <c r="DR30" s="301">
        <v>34</v>
      </c>
      <c r="DS30" s="301">
        <v>542</v>
      </c>
      <c r="DT30" s="301">
        <v>0</v>
      </c>
      <c r="DU30" s="301">
        <v>22150</v>
      </c>
      <c r="DV30" s="301">
        <v>19990</v>
      </c>
      <c r="DW30" s="301">
        <v>114</v>
      </c>
      <c r="DX30" s="301">
        <v>1905</v>
      </c>
      <c r="DY30" s="301">
        <v>141</v>
      </c>
      <c r="DZ30" s="301">
        <v>5668</v>
      </c>
      <c r="EA30" s="301">
        <v>1967</v>
      </c>
      <c r="EB30" s="301">
        <v>0</v>
      </c>
      <c r="EC30" s="301">
        <v>0</v>
      </c>
      <c r="ED30" s="301">
        <v>1842</v>
      </c>
      <c r="EE30" s="301">
        <v>0</v>
      </c>
      <c r="EF30" s="301">
        <v>0</v>
      </c>
      <c r="EG30" s="301">
        <v>125</v>
      </c>
      <c r="EH30" s="301">
        <v>3701</v>
      </c>
      <c r="EI30" s="301">
        <v>0</v>
      </c>
      <c r="EJ30" s="301">
        <v>0</v>
      </c>
      <c r="EK30" s="301">
        <v>2654</v>
      </c>
      <c r="EL30" s="301">
        <v>0</v>
      </c>
      <c r="EM30" s="301">
        <v>673</v>
      </c>
      <c r="EN30" s="301">
        <v>374</v>
      </c>
    </row>
    <row r="31" spans="1:144" s="303" customFormat="1" ht="13.5" customHeight="1">
      <c r="A31" s="299" t="s">
        <v>687</v>
      </c>
      <c r="B31" s="300" t="s">
        <v>688</v>
      </c>
      <c r="C31" s="299" t="s">
        <v>639</v>
      </c>
      <c r="D31" s="301">
        <v>419374</v>
      </c>
      <c r="E31" s="301">
        <v>331253</v>
      </c>
      <c r="F31" s="301">
        <v>312556</v>
      </c>
      <c r="G31" s="301">
        <v>0</v>
      </c>
      <c r="H31" s="301">
        <v>312480</v>
      </c>
      <c r="I31" s="301">
        <v>0</v>
      </c>
      <c r="J31" s="301">
        <v>0</v>
      </c>
      <c r="K31" s="301">
        <v>0</v>
      </c>
      <c r="L31" s="301">
        <v>76</v>
      </c>
      <c r="M31" s="301">
        <v>18697</v>
      </c>
      <c r="N31" s="301">
        <v>0</v>
      </c>
      <c r="O31" s="301">
        <v>18568</v>
      </c>
      <c r="P31" s="301">
        <v>0</v>
      </c>
      <c r="Q31" s="301">
        <v>0</v>
      </c>
      <c r="R31" s="301">
        <v>0</v>
      </c>
      <c r="S31" s="301">
        <v>129</v>
      </c>
      <c r="T31" s="301">
        <v>28538</v>
      </c>
      <c r="U31" s="301">
        <v>16398</v>
      </c>
      <c r="V31" s="301">
        <v>486</v>
      </c>
      <c r="W31" s="301">
        <v>0</v>
      </c>
      <c r="X31" s="301">
        <v>12214</v>
      </c>
      <c r="Y31" s="301">
        <v>12</v>
      </c>
      <c r="Z31" s="301">
        <v>0</v>
      </c>
      <c r="AA31" s="301">
        <v>3686</v>
      </c>
      <c r="AB31" s="301">
        <v>12140</v>
      </c>
      <c r="AC31" s="301">
        <v>124</v>
      </c>
      <c r="AD31" s="301">
        <v>0</v>
      </c>
      <c r="AE31" s="301">
        <v>3573</v>
      </c>
      <c r="AF31" s="301">
        <v>4</v>
      </c>
      <c r="AG31" s="301">
        <v>0</v>
      </c>
      <c r="AH31" s="301">
        <v>8439</v>
      </c>
      <c r="AI31" s="301">
        <v>1954</v>
      </c>
      <c r="AJ31" s="301">
        <v>1941</v>
      </c>
      <c r="AK31" s="301">
        <v>0</v>
      </c>
      <c r="AL31" s="301">
        <v>57</v>
      </c>
      <c r="AM31" s="301">
        <v>0</v>
      </c>
      <c r="AN31" s="301">
        <v>1884</v>
      </c>
      <c r="AO31" s="301">
        <v>0</v>
      </c>
      <c r="AP31" s="301">
        <v>0</v>
      </c>
      <c r="AQ31" s="301">
        <v>13</v>
      </c>
      <c r="AR31" s="301">
        <v>0</v>
      </c>
      <c r="AS31" s="301">
        <v>13</v>
      </c>
      <c r="AT31" s="301">
        <v>0</v>
      </c>
      <c r="AU31" s="301">
        <v>0</v>
      </c>
      <c r="AV31" s="301">
        <v>0</v>
      </c>
      <c r="AW31" s="301">
        <v>0</v>
      </c>
      <c r="AX31" s="301">
        <v>0</v>
      </c>
      <c r="AY31" s="301">
        <v>0</v>
      </c>
      <c r="AZ31" s="301">
        <v>0</v>
      </c>
      <c r="BA31" s="301">
        <v>0</v>
      </c>
      <c r="BB31" s="301">
        <v>0</v>
      </c>
      <c r="BC31" s="301">
        <v>0</v>
      </c>
      <c r="BD31" s="301">
        <v>0</v>
      </c>
      <c r="BE31" s="301">
        <v>0</v>
      </c>
      <c r="BF31" s="301">
        <v>0</v>
      </c>
      <c r="BG31" s="301">
        <v>0</v>
      </c>
      <c r="BH31" s="301">
        <v>0</v>
      </c>
      <c r="BI31" s="301">
        <v>0</v>
      </c>
      <c r="BJ31" s="301">
        <v>0</v>
      </c>
      <c r="BK31" s="301">
        <v>0</v>
      </c>
      <c r="BL31" s="301">
        <v>0</v>
      </c>
      <c r="BM31" s="301">
        <v>0</v>
      </c>
      <c r="BN31" s="301">
        <v>0</v>
      </c>
      <c r="BO31" s="301">
        <v>0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0</v>
      </c>
      <c r="CA31" s="301">
        <v>0</v>
      </c>
      <c r="CB31" s="301">
        <v>9043</v>
      </c>
      <c r="CC31" s="301">
        <v>8431</v>
      </c>
      <c r="CD31" s="301">
        <v>0</v>
      </c>
      <c r="CE31" s="301">
        <v>7678</v>
      </c>
      <c r="CF31" s="301">
        <v>0</v>
      </c>
      <c r="CG31" s="301">
        <v>753</v>
      </c>
      <c r="CH31" s="301">
        <v>0</v>
      </c>
      <c r="CI31" s="301">
        <v>0</v>
      </c>
      <c r="CJ31" s="301">
        <v>612</v>
      </c>
      <c r="CK31" s="301">
        <v>0</v>
      </c>
      <c r="CL31" s="301">
        <v>612</v>
      </c>
      <c r="CM31" s="301">
        <v>0</v>
      </c>
      <c r="CN31" s="301">
        <v>0</v>
      </c>
      <c r="CO31" s="301">
        <v>0</v>
      </c>
      <c r="CP31" s="301">
        <v>0</v>
      </c>
      <c r="CQ31" s="301">
        <v>21015</v>
      </c>
      <c r="CR31" s="301">
        <v>18994</v>
      </c>
      <c r="CS31" s="301">
        <v>137</v>
      </c>
      <c r="CT31" s="301">
        <v>0</v>
      </c>
      <c r="CU31" s="301">
        <v>423</v>
      </c>
      <c r="CV31" s="301">
        <v>17561</v>
      </c>
      <c r="CW31" s="301">
        <v>177</v>
      </c>
      <c r="CX31" s="301">
        <v>696</v>
      </c>
      <c r="CY31" s="301">
        <v>2021</v>
      </c>
      <c r="CZ31" s="301">
        <v>0</v>
      </c>
      <c r="DA31" s="301">
        <v>0</v>
      </c>
      <c r="DB31" s="301">
        <v>124</v>
      </c>
      <c r="DC31" s="301">
        <v>186</v>
      </c>
      <c r="DD31" s="301">
        <v>1711</v>
      </c>
      <c r="DE31" s="301">
        <v>0</v>
      </c>
      <c r="DF31" s="301">
        <v>1622</v>
      </c>
      <c r="DG31" s="301">
        <v>1290</v>
      </c>
      <c r="DH31" s="301">
        <v>0</v>
      </c>
      <c r="DI31" s="301">
        <v>0</v>
      </c>
      <c r="DJ31" s="301">
        <v>1290</v>
      </c>
      <c r="DK31" s="301">
        <v>0</v>
      </c>
      <c r="DL31" s="301">
        <v>0</v>
      </c>
      <c r="DM31" s="301">
        <v>0</v>
      </c>
      <c r="DN31" s="301">
        <v>332</v>
      </c>
      <c r="DO31" s="301">
        <v>0</v>
      </c>
      <c r="DP31" s="301">
        <v>0</v>
      </c>
      <c r="DQ31" s="301">
        <v>332</v>
      </c>
      <c r="DR31" s="301">
        <v>0</v>
      </c>
      <c r="DS31" s="301">
        <v>0</v>
      </c>
      <c r="DT31" s="301">
        <v>0</v>
      </c>
      <c r="DU31" s="301">
        <v>23041</v>
      </c>
      <c r="DV31" s="301">
        <v>20395</v>
      </c>
      <c r="DW31" s="301">
        <v>122</v>
      </c>
      <c r="DX31" s="301">
        <v>2524</v>
      </c>
      <c r="DY31" s="301">
        <v>0</v>
      </c>
      <c r="DZ31" s="301">
        <v>2908</v>
      </c>
      <c r="EA31" s="301">
        <v>1051</v>
      </c>
      <c r="EB31" s="301">
        <v>0</v>
      </c>
      <c r="EC31" s="301">
        <v>0</v>
      </c>
      <c r="ED31" s="301">
        <v>1039</v>
      </c>
      <c r="EE31" s="301">
        <v>0</v>
      </c>
      <c r="EF31" s="301">
        <v>12</v>
      </c>
      <c r="EG31" s="301">
        <v>0</v>
      </c>
      <c r="EH31" s="301">
        <v>1857</v>
      </c>
      <c r="EI31" s="301">
        <v>0</v>
      </c>
      <c r="EJ31" s="301">
        <v>0</v>
      </c>
      <c r="EK31" s="301">
        <v>619</v>
      </c>
      <c r="EL31" s="301">
        <v>0</v>
      </c>
      <c r="EM31" s="301">
        <v>1238</v>
      </c>
      <c r="EN31" s="301">
        <v>0</v>
      </c>
    </row>
    <row r="32" spans="1:144" s="303" customFormat="1" ht="13.5" customHeight="1">
      <c r="A32" s="299" t="s">
        <v>689</v>
      </c>
      <c r="B32" s="300" t="s">
        <v>690</v>
      </c>
      <c r="C32" s="299" t="s">
        <v>639</v>
      </c>
      <c r="D32" s="301">
        <v>742841</v>
      </c>
      <c r="E32" s="301">
        <v>597396</v>
      </c>
      <c r="F32" s="301">
        <v>546392</v>
      </c>
      <c r="G32" s="301">
        <v>175268</v>
      </c>
      <c r="H32" s="301">
        <v>369622</v>
      </c>
      <c r="I32" s="301">
        <v>0</v>
      </c>
      <c r="J32" s="301">
        <v>0</v>
      </c>
      <c r="K32" s="301">
        <v>1330</v>
      </c>
      <c r="L32" s="301">
        <v>172</v>
      </c>
      <c r="M32" s="301">
        <v>51004</v>
      </c>
      <c r="N32" s="301">
        <v>0</v>
      </c>
      <c r="O32" s="301">
        <v>50326</v>
      </c>
      <c r="P32" s="301">
        <v>0</v>
      </c>
      <c r="Q32" s="301">
        <v>0</v>
      </c>
      <c r="R32" s="301">
        <v>0</v>
      </c>
      <c r="S32" s="301">
        <v>678</v>
      </c>
      <c r="T32" s="301">
        <v>41557</v>
      </c>
      <c r="U32" s="301">
        <v>21062</v>
      </c>
      <c r="V32" s="301">
        <v>0</v>
      </c>
      <c r="W32" s="301">
        <v>0</v>
      </c>
      <c r="X32" s="301">
        <v>13073</v>
      </c>
      <c r="Y32" s="301">
        <v>2174</v>
      </c>
      <c r="Z32" s="301">
        <v>52</v>
      </c>
      <c r="AA32" s="301">
        <v>5763</v>
      </c>
      <c r="AB32" s="301">
        <v>20495</v>
      </c>
      <c r="AC32" s="301">
        <v>0</v>
      </c>
      <c r="AD32" s="301">
        <v>0</v>
      </c>
      <c r="AE32" s="301">
        <v>1479</v>
      </c>
      <c r="AF32" s="301">
        <v>0</v>
      </c>
      <c r="AG32" s="301">
        <v>0</v>
      </c>
      <c r="AH32" s="301">
        <v>19016</v>
      </c>
      <c r="AI32" s="301">
        <v>334</v>
      </c>
      <c r="AJ32" s="301">
        <v>334</v>
      </c>
      <c r="AK32" s="301">
        <v>0</v>
      </c>
      <c r="AL32" s="301">
        <v>0</v>
      </c>
      <c r="AM32" s="301">
        <v>0</v>
      </c>
      <c r="AN32" s="301">
        <v>334</v>
      </c>
      <c r="AO32" s="301">
        <v>0</v>
      </c>
      <c r="AP32" s="301">
        <v>0</v>
      </c>
      <c r="AQ32" s="301">
        <v>0</v>
      </c>
      <c r="AR32" s="301">
        <v>0</v>
      </c>
      <c r="AS32" s="301">
        <v>0</v>
      </c>
      <c r="AT32" s="301">
        <v>0</v>
      </c>
      <c r="AU32" s="301">
        <v>0</v>
      </c>
      <c r="AV32" s="301">
        <v>0</v>
      </c>
      <c r="AW32" s="301">
        <v>0</v>
      </c>
      <c r="AX32" s="301">
        <v>0</v>
      </c>
      <c r="AY32" s="301">
        <v>0</v>
      </c>
      <c r="AZ32" s="301">
        <v>0</v>
      </c>
      <c r="BA32" s="301">
        <v>0</v>
      </c>
      <c r="BB32" s="301">
        <v>0</v>
      </c>
      <c r="BC32" s="301">
        <v>0</v>
      </c>
      <c r="BD32" s="301">
        <v>0</v>
      </c>
      <c r="BE32" s="301">
        <v>0</v>
      </c>
      <c r="BF32" s="301">
        <v>0</v>
      </c>
      <c r="BG32" s="301">
        <v>0</v>
      </c>
      <c r="BH32" s="301">
        <v>0</v>
      </c>
      <c r="BI32" s="301">
        <v>0</v>
      </c>
      <c r="BJ32" s="301">
        <v>0</v>
      </c>
      <c r="BK32" s="301">
        <v>0</v>
      </c>
      <c r="BL32" s="301">
        <v>0</v>
      </c>
      <c r="BM32" s="301">
        <v>8352</v>
      </c>
      <c r="BN32" s="301">
        <v>8352</v>
      </c>
      <c r="BO32" s="301">
        <v>8202</v>
      </c>
      <c r="BP32" s="301">
        <v>150</v>
      </c>
      <c r="BQ32" s="301">
        <v>0</v>
      </c>
      <c r="BR32" s="301">
        <v>0</v>
      </c>
      <c r="BS32" s="301">
        <v>0</v>
      </c>
      <c r="BT32" s="301">
        <v>0</v>
      </c>
      <c r="BU32" s="301">
        <v>0</v>
      </c>
      <c r="BV32" s="301">
        <v>0</v>
      </c>
      <c r="BW32" s="301">
        <v>0</v>
      </c>
      <c r="BX32" s="301">
        <v>0</v>
      </c>
      <c r="BY32" s="301">
        <v>0</v>
      </c>
      <c r="BZ32" s="301">
        <v>0</v>
      </c>
      <c r="CA32" s="301">
        <v>0</v>
      </c>
      <c r="CB32" s="301">
        <v>7893</v>
      </c>
      <c r="CC32" s="301">
        <v>7226</v>
      </c>
      <c r="CD32" s="301">
        <v>0</v>
      </c>
      <c r="CE32" s="301">
        <v>6772</v>
      </c>
      <c r="CF32" s="301">
        <v>117</v>
      </c>
      <c r="CG32" s="301">
        <v>249</v>
      </c>
      <c r="CH32" s="301">
        <v>0</v>
      </c>
      <c r="CI32" s="301">
        <v>88</v>
      </c>
      <c r="CJ32" s="301">
        <v>667</v>
      </c>
      <c r="CK32" s="301">
        <v>0</v>
      </c>
      <c r="CL32" s="301">
        <v>650</v>
      </c>
      <c r="CM32" s="301">
        <v>0</v>
      </c>
      <c r="CN32" s="301">
        <v>0</v>
      </c>
      <c r="CO32" s="301">
        <v>0</v>
      </c>
      <c r="CP32" s="301">
        <v>17</v>
      </c>
      <c r="CQ32" s="301">
        <v>51981</v>
      </c>
      <c r="CR32" s="301">
        <v>47421</v>
      </c>
      <c r="CS32" s="301">
        <v>0</v>
      </c>
      <c r="CT32" s="301">
        <v>0</v>
      </c>
      <c r="CU32" s="301">
        <v>2845</v>
      </c>
      <c r="CV32" s="301">
        <v>43210</v>
      </c>
      <c r="CW32" s="301">
        <v>216</v>
      </c>
      <c r="CX32" s="301">
        <v>1150</v>
      </c>
      <c r="CY32" s="301">
        <v>4560</v>
      </c>
      <c r="CZ32" s="301">
        <v>0</v>
      </c>
      <c r="DA32" s="301">
        <v>0</v>
      </c>
      <c r="DB32" s="301">
        <v>1343</v>
      </c>
      <c r="DC32" s="301">
        <v>2007</v>
      </c>
      <c r="DD32" s="301">
        <v>56</v>
      </c>
      <c r="DE32" s="301">
        <v>1154</v>
      </c>
      <c r="DF32" s="301">
        <v>831</v>
      </c>
      <c r="DG32" s="301">
        <v>64</v>
      </c>
      <c r="DH32" s="301">
        <v>0</v>
      </c>
      <c r="DI32" s="301">
        <v>0</v>
      </c>
      <c r="DJ32" s="301">
        <v>0</v>
      </c>
      <c r="DK32" s="301">
        <v>0</v>
      </c>
      <c r="DL32" s="301">
        <v>11</v>
      </c>
      <c r="DM32" s="301">
        <v>53</v>
      </c>
      <c r="DN32" s="301">
        <v>767</v>
      </c>
      <c r="DO32" s="301">
        <v>0</v>
      </c>
      <c r="DP32" s="301">
        <v>0</v>
      </c>
      <c r="DQ32" s="301">
        <v>0</v>
      </c>
      <c r="DR32" s="301">
        <v>0</v>
      </c>
      <c r="DS32" s="301">
        <v>0</v>
      </c>
      <c r="DT32" s="301">
        <v>767</v>
      </c>
      <c r="DU32" s="301">
        <v>21497</v>
      </c>
      <c r="DV32" s="301">
        <v>13945</v>
      </c>
      <c r="DW32" s="301">
        <v>163</v>
      </c>
      <c r="DX32" s="301">
        <v>6871</v>
      </c>
      <c r="DY32" s="301">
        <v>518</v>
      </c>
      <c r="DZ32" s="301">
        <v>13000</v>
      </c>
      <c r="EA32" s="301">
        <v>5584</v>
      </c>
      <c r="EB32" s="301">
        <v>0</v>
      </c>
      <c r="EC32" s="301">
        <v>0</v>
      </c>
      <c r="ED32" s="301">
        <v>4650</v>
      </c>
      <c r="EE32" s="301">
        <v>284</v>
      </c>
      <c r="EF32" s="301">
        <v>359</v>
      </c>
      <c r="EG32" s="301">
        <v>291</v>
      </c>
      <c r="EH32" s="301">
        <v>7416</v>
      </c>
      <c r="EI32" s="301">
        <v>0</v>
      </c>
      <c r="EJ32" s="301">
        <v>0</v>
      </c>
      <c r="EK32" s="301">
        <v>5073</v>
      </c>
      <c r="EL32" s="301">
        <v>0</v>
      </c>
      <c r="EM32" s="301">
        <v>1553</v>
      </c>
      <c r="EN32" s="301">
        <v>790</v>
      </c>
    </row>
    <row r="33" spans="1:144" s="303" customFormat="1" ht="13.5" customHeight="1">
      <c r="A33" s="299" t="s">
        <v>691</v>
      </c>
      <c r="B33" s="300" t="s">
        <v>692</v>
      </c>
      <c r="C33" s="299" t="s">
        <v>639</v>
      </c>
      <c r="D33" s="301">
        <v>2903210</v>
      </c>
      <c r="E33" s="301">
        <v>2586043</v>
      </c>
      <c r="F33" s="301">
        <v>2467135</v>
      </c>
      <c r="G33" s="301">
        <v>1305912</v>
      </c>
      <c r="H33" s="301">
        <v>1132289</v>
      </c>
      <c r="I33" s="301">
        <v>722</v>
      </c>
      <c r="J33" s="301">
        <v>522</v>
      </c>
      <c r="K33" s="301">
        <v>334</v>
      </c>
      <c r="L33" s="301">
        <v>27356</v>
      </c>
      <c r="M33" s="301">
        <v>118908</v>
      </c>
      <c r="N33" s="301">
        <v>30537</v>
      </c>
      <c r="O33" s="301">
        <v>87599</v>
      </c>
      <c r="P33" s="301">
        <v>67</v>
      </c>
      <c r="Q33" s="301">
        <v>2</v>
      </c>
      <c r="R33" s="301">
        <v>490</v>
      </c>
      <c r="S33" s="301">
        <v>213</v>
      </c>
      <c r="T33" s="301">
        <v>123565</v>
      </c>
      <c r="U33" s="301">
        <v>87101</v>
      </c>
      <c r="V33" s="301">
        <v>4702</v>
      </c>
      <c r="W33" s="301">
        <v>0</v>
      </c>
      <c r="X33" s="301">
        <v>19112</v>
      </c>
      <c r="Y33" s="301">
        <v>9411</v>
      </c>
      <c r="Z33" s="301">
        <v>290</v>
      </c>
      <c r="AA33" s="301">
        <v>53586</v>
      </c>
      <c r="AB33" s="301">
        <v>36464</v>
      </c>
      <c r="AC33" s="301">
        <v>2490</v>
      </c>
      <c r="AD33" s="301">
        <v>0</v>
      </c>
      <c r="AE33" s="301">
        <v>2805</v>
      </c>
      <c r="AF33" s="301">
        <v>341</v>
      </c>
      <c r="AG33" s="301">
        <v>34</v>
      </c>
      <c r="AH33" s="301">
        <v>30794</v>
      </c>
      <c r="AI33" s="301">
        <v>16</v>
      </c>
      <c r="AJ33" s="301">
        <v>16</v>
      </c>
      <c r="AK33" s="301">
        <v>0</v>
      </c>
      <c r="AL33" s="301">
        <v>0</v>
      </c>
      <c r="AM33" s="301">
        <v>0</v>
      </c>
      <c r="AN33" s="301">
        <v>0</v>
      </c>
      <c r="AO33" s="301">
        <v>16</v>
      </c>
      <c r="AP33" s="301">
        <v>0</v>
      </c>
      <c r="AQ33" s="301">
        <v>0</v>
      </c>
      <c r="AR33" s="301">
        <v>0</v>
      </c>
      <c r="AS33" s="301">
        <v>0</v>
      </c>
      <c r="AT33" s="301">
        <v>0</v>
      </c>
      <c r="AU33" s="301">
        <v>0</v>
      </c>
      <c r="AV33" s="301">
        <v>0</v>
      </c>
      <c r="AW33" s="301">
        <v>0</v>
      </c>
      <c r="AX33" s="301">
        <v>0</v>
      </c>
      <c r="AY33" s="301">
        <v>0</v>
      </c>
      <c r="AZ33" s="301">
        <v>0</v>
      </c>
      <c r="BA33" s="301">
        <v>0</v>
      </c>
      <c r="BB33" s="301">
        <v>0</v>
      </c>
      <c r="BC33" s="301">
        <v>0</v>
      </c>
      <c r="BD33" s="301">
        <v>0</v>
      </c>
      <c r="BE33" s="301">
        <v>0</v>
      </c>
      <c r="BF33" s="301">
        <v>0</v>
      </c>
      <c r="BG33" s="301">
        <v>0</v>
      </c>
      <c r="BH33" s="301">
        <v>0</v>
      </c>
      <c r="BI33" s="301">
        <v>0</v>
      </c>
      <c r="BJ33" s="301">
        <v>0</v>
      </c>
      <c r="BK33" s="301">
        <v>0</v>
      </c>
      <c r="BL33" s="301">
        <v>0</v>
      </c>
      <c r="BM33" s="301">
        <v>0</v>
      </c>
      <c r="BN33" s="301">
        <v>0</v>
      </c>
      <c r="BO33" s="301">
        <v>0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0</v>
      </c>
      <c r="CA33" s="301">
        <v>0</v>
      </c>
      <c r="CB33" s="301">
        <v>0</v>
      </c>
      <c r="CC33" s="301">
        <v>0</v>
      </c>
      <c r="CD33" s="301">
        <v>0</v>
      </c>
      <c r="CE33" s="301">
        <v>0</v>
      </c>
      <c r="CF33" s="301">
        <v>0</v>
      </c>
      <c r="CG33" s="301">
        <v>0</v>
      </c>
      <c r="CH33" s="301">
        <v>0</v>
      </c>
      <c r="CI33" s="301">
        <v>0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146202</v>
      </c>
      <c r="CR33" s="301">
        <v>145113</v>
      </c>
      <c r="CS33" s="301">
        <v>0</v>
      </c>
      <c r="CT33" s="301">
        <v>21</v>
      </c>
      <c r="CU33" s="301">
        <v>89</v>
      </c>
      <c r="CV33" s="301">
        <v>143966</v>
      </c>
      <c r="CW33" s="301">
        <v>236</v>
      </c>
      <c r="CX33" s="301">
        <v>801</v>
      </c>
      <c r="CY33" s="301">
        <v>1089</v>
      </c>
      <c r="CZ33" s="301">
        <v>0</v>
      </c>
      <c r="DA33" s="301">
        <v>0</v>
      </c>
      <c r="DB33" s="301">
        <v>17</v>
      </c>
      <c r="DC33" s="301">
        <v>665</v>
      </c>
      <c r="DD33" s="301">
        <v>0</v>
      </c>
      <c r="DE33" s="301">
        <v>407</v>
      </c>
      <c r="DF33" s="301">
        <v>1929</v>
      </c>
      <c r="DG33" s="301">
        <v>1928</v>
      </c>
      <c r="DH33" s="301">
        <v>0</v>
      </c>
      <c r="DI33" s="301">
        <v>0</v>
      </c>
      <c r="DJ33" s="301">
        <v>0</v>
      </c>
      <c r="DK33" s="301">
        <v>1928</v>
      </c>
      <c r="DL33" s="301">
        <v>0</v>
      </c>
      <c r="DM33" s="301">
        <v>0</v>
      </c>
      <c r="DN33" s="301">
        <v>1</v>
      </c>
      <c r="DO33" s="301">
        <v>0</v>
      </c>
      <c r="DP33" s="301">
        <v>0</v>
      </c>
      <c r="DQ33" s="301">
        <v>0</v>
      </c>
      <c r="DR33" s="301">
        <v>0</v>
      </c>
      <c r="DS33" s="301">
        <v>1</v>
      </c>
      <c r="DT33" s="301">
        <v>0</v>
      </c>
      <c r="DU33" s="301">
        <v>44439</v>
      </c>
      <c r="DV33" s="301">
        <v>38611</v>
      </c>
      <c r="DW33" s="301">
        <v>106</v>
      </c>
      <c r="DX33" s="301">
        <v>5717</v>
      </c>
      <c r="DY33" s="301">
        <v>5</v>
      </c>
      <c r="DZ33" s="301">
        <v>1016</v>
      </c>
      <c r="EA33" s="301">
        <v>446</v>
      </c>
      <c r="EB33" s="301">
        <v>0</v>
      </c>
      <c r="EC33" s="301">
        <v>0</v>
      </c>
      <c r="ED33" s="301">
        <v>446</v>
      </c>
      <c r="EE33" s="301">
        <v>0</v>
      </c>
      <c r="EF33" s="301">
        <v>0</v>
      </c>
      <c r="EG33" s="301">
        <v>0</v>
      </c>
      <c r="EH33" s="301">
        <v>570</v>
      </c>
      <c r="EI33" s="301">
        <v>0</v>
      </c>
      <c r="EJ33" s="301">
        <v>0</v>
      </c>
      <c r="EK33" s="301">
        <v>540</v>
      </c>
      <c r="EL33" s="301">
        <v>0</v>
      </c>
      <c r="EM33" s="301">
        <v>30</v>
      </c>
      <c r="EN33" s="301">
        <v>0</v>
      </c>
    </row>
    <row r="34" spans="1:144" s="303" customFormat="1" ht="13.5" customHeight="1">
      <c r="A34" s="299" t="s">
        <v>693</v>
      </c>
      <c r="B34" s="300" t="s">
        <v>694</v>
      </c>
      <c r="C34" s="299" t="s">
        <v>639</v>
      </c>
      <c r="D34" s="301">
        <v>1764948</v>
      </c>
      <c r="E34" s="301">
        <v>1488643</v>
      </c>
      <c r="F34" s="301">
        <v>1391151</v>
      </c>
      <c r="G34" s="301">
        <v>24989</v>
      </c>
      <c r="H34" s="301">
        <v>1359308</v>
      </c>
      <c r="I34" s="301">
        <v>0</v>
      </c>
      <c r="J34" s="301">
        <v>74</v>
      </c>
      <c r="K34" s="301">
        <v>0</v>
      </c>
      <c r="L34" s="301">
        <v>6780</v>
      </c>
      <c r="M34" s="301">
        <v>97492</v>
      </c>
      <c r="N34" s="301">
        <v>1247</v>
      </c>
      <c r="O34" s="301">
        <v>95142</v>
      </c>
      <c r="P34" s="301">
        <v>0</v>
      </c>
      <c r="Q34" s="301">
        <v>0</v>
      </c>
      <c r="R34" s="301">
        <v>2</v>
      </c>
      <c r="S34" s="301">
        <v>1101</v>
      </c>
      <c r="T34" s="301">
        <v>97377</v>
      </c>
      <c r="U34" s="301">
        <v>70200</v>
      </c>
      <c r="V34" s="301">
        <v>0</v>
      </c>
      <c r="W34" s="301">
        <v>1122</v>
      </c>
      <c r="X34" s="301">
        <v>36810</v>
      </c>
      <c r="Y34" s="301">
        <v>2397</v>
      </c>
      <c r="Z34" s="301">
        <v>0</v>
      </c>
      <c r="AA34" s="301">
        <v>29871</v>
      </c>
      <c r="AB34" s="301">
        <v>27177</v>
      </c>
      <c r="AC34" s="301">
        <v>0</v>
      </c>
      <c r="AD34" s="301">
        <v>196</v>
      </c>
      <c r="AE34" s="301">
        <v>2677</v>
      </c>
      <c r="AF34" s="301">
        <v>265</v>
      </c>
      <c r="AG34" s="301">
        <v>0</v>
      </c>
      <c r="AH34" s="301">
        <v>24039</v>
      </c>
      <c r="AI34" s="301">
        <v>14223</v>
      </c>
      <c r="AJ34" s="301">
        <v>153</v>
      </c>
      <c r="AK34" s="301">
        <v>0</v>
      </c>
      <c r="AL34" s="301">
        <v>59</v>
      </c>
      <c r="AM34" s="301">
        <v>0</v>
      </c>
      <c r="AN34" s="301">
        <v>82</v>
      </c>
      <c r="AO34" s="301">
        <v>0</v>
      </c>
      <c r="AP34" s="301">
        <v>12</v>
      </c>
      <c r="AQ34" s="301">
        <v>14070</v>
      </c>
      <c r="AR34" s="301">
        <v>0</v>
      </c>
      <c r="AS34" s="301">
        <v>0</v>
      </c>
      <c r="AT34" s="301">
        <v>0</v>
      </c>
      <c r="AU34" s="301">
        <v>7965</v>
      </c>
      <c r="AV34" s="301">
        <v>0</v>
      </c>
      <c r="AW34" s="301">
        <v>6105</v>
      </c>
      <c r="AX34" s="301">
        <v>0</v>
      </c>
      <c r="AY34" s="301">
        <v>0</v>
      </c>
      <c r="AZ34" s="301">
        <v>0</v>
      </c>
      <c r="BA34" s="301">
        <v>0</v>
      </c>
      <c r="BB34" s="301">
        <v>0</v>
      </c>
      <c r="BC34" s="301">
        <v>0</v>
      </c>
      <c r="BD34" s="301">
        <v>0</v>
      </c>
      <c r="BE34" s="301">
        <v>0</v>
      </c>
      <c r="BF34" s="301">
        <v>0</v>
      </c>
      <c r="BG34" s="301">
        <v>0</v>
      </c>
      <c r="BH34" s="301">
        <v>0</v>
      </c>
      <c r="BI34" s="301">
        <v>0</v>
      </c>
      <c r="BJ34" s="301">
        <v>0</v>
      </c>
      <c r="BK34" s="301">
        <v>0</v>
      </c>
      <c r="BL34" s="301">
        <v>0</v>
      </c>
      <c r="BM34" s="301">
        <v>6646</v>
      </c>
      <c r="BN34" s="301">
        <v>5824</v>
      </c>
      <c r="BO34" s="301">
        <v>0</v>
      </c>
      <c r="BP34" s="301">
        <v>5824</v>
      </c>
      <c r="BQ34" s="301">
        <v>0</v>
      </c>
      <c r="BR34" s="301">
        <v>0</v>
      </c>
      <c r="BS34" s="301">
        <v>0</v>
      </c>
      <c r="BT34" s="301">
        <v>0</v>
      </c>
      <c r="BU34" s="301">
        <v>822</v>
      </c>
      <c r="BV34" s="301">
        <v>0</v>
      </c>
      <c r="BW34" s="301">
        <v>822</v>
      </c>
      <c r="BX34" s="301">
        <v>0</v>
      </c>
      <c r="BY34" s="301">
        <v>0</v>
      </c>
      <c r="BZ34" s="301">
        <v>0</v>
      </c>
      <c r="CA34" s="301">
        <v>0</v>
      </c>
      <c r="CB34" s="301">
        <v>4719</v>
      </c>
      <c r="CC34" s="301">
        <v>4452</v>
      </c>
      <c r="CD34" s="301">
        <v>0</v>
      </c>
      <c r="CE34" s="301">
        <v>4429</v>
      </c>
      <c r="CF34" s="301">
        <v>0</v>
      </c>
      <c r="CG34" s="301">
        <v>23</v>
      </c>
      <c r="CH34" s="301">
        <v>0</v>
      </c>
      <c r="CI34" s="301">
        <v>0</v>
      </c>
      <c r="CJ34" s="301">
        <v>267</v>
      </c>
      <c r="CK34" s="301">
        <v>0</v>
      </c>
      <c r="CL34" s="301">
        <v>267</v>
      </c>
      <c r="CM34" s="301">
        <v>0</v>
      </c>
      <c r="CN34" s="301">
        <v>0</v>
      </c>
      <c r="CO34" s="301">
        <v>0</v>
      </c>
      <c r="CP34" s="301">
        <v>0</v>
      </c>
      <c r="CQ34" s="301">
        <v>81260</v>
      </c>
      <c r="CR34" s="301">
        <v>77003</v>
      </c>
      <c r="CS34" s="301">
        <v>0</v>
      </c>
      <c r="CT34" s="301">
        <v>16</v>
      </c>
      <c r="CU34" s="301">
        <v>3127</v>
      </c>
      <c r="CV34" s="301">
        <v>72258</v>
      </c>
      <c r="CW34" s="301">
        <v>105</v>
      </c>
      <c r="CX34" s="301">
        <v>1497</v>
      </c>
      <c r="CY34" s="301">
        <v>4257</v>
      </c>
      <c r="CZ34" s="301">
        <v>0</v>
      </c>
      <c r="DA34" s="301">
        <v>48</v>
      </c>
      <c r="DB34" s="301">
        <v>1080</v>
      </c>
      <c r="DC34" s="301">
        <v>1675</v>
      </c>
      <c r="DD34" s="301">
        <v>9</v>
      </c>
      <c r="DE34" s="301">
        <v>1445</v>
      </c>
      <c r="DF34" s="301">
        <v>2009</v>
      </c>
      <c r="DG34" s="301">
        <v>1689</v>
      </c>
      <c r="DH34" s="301">
        <v>0</v>
      </c>
      <c r="DI34" s="301">
        <v>0</v>
      </c>
      <c r="DJ34" s="301">
        <v>1669</v>
      </c>
      <c r="DK34" s="301">
        <v>0</v>
      </c>
      <c r="DL34" s="301">
        <v>11</v>
      </c>
      <c r="DM34" s="301">
        <v>9</v>
      </c>
      <c r="DN34" s="301">
        <v>320</v>
      </c>
      <c r="DO34" s="301">
        <v>0</v>
      </c>
      <c r="DP34" s="301">
        <v>0</v>
      </c>
      <c r="DQ34" s="301">
        <v>320</v>
      </c>
      <c r="DR34" s="301">
        <v>0</v>
      </c>
      <c r="DS34" s="301">
        <v>0</v>
      </c>
      <c r="DT34" s="301">
        <v>0</v>
      </c>
      <c r="DU34" s="301">
        <v>52311</v>
      </c>
      <c r="DV34" s="301">
        <v>45277</v>
      </c>
      <c r="DW34" s="301">
        <v>29</v>
      </c>
      <c r="DX34" s="301">
        <v>7005</v>
      </c>
      <c r="DY34" s="301">
        <v>0</v>
      </c>
      <c r="DZ34" s="301">
        <v>17760</v>
      </c>
      <c r="EA34" s="301">
        <v>3379</v>
      </c>
      <c r="EB34" s="301">
        <v>0</v>
      </c>
      <c r="EC34" s="301">
        <v>0</v>
      </c>
      <c r="ED34" s="301">
        <v>3261</v>
      </c>
      <c r="EE34" s="301">
        <v>0</v>
      </c>
      <c r="EF34" s="301">
        <v>76</v>
      </c>
      <c r="EG34" s="301">
        <v>42</v>
      </c>
      <c r="EH34" s="301">
        <v>14381</v>
      </c>
      <c r="EI34" s="301">
        <v>0</v>
      </c>
      <c r="EJ34" s="301">
        <v>0</v>
      </c>
      <c r="EK34" s="301">
        <v>11727</v>
      </c>
      <c r="EL34" s="301">
        <v>0</v>
      </c>
      <c r="EM34" s="301">
        <v>2654</v>
      </c>
      <c r="EN34" s="301">
        <v>0</v>
      </c>
    </row>
    <row r="35" spans="1:144" s="303" customFormat="1" ht="13.5" customHeight="1">
      <c r="A35" s="299" t="s">
        <v>695</v>
      </c>
      <c r="B35" s="300" t="s">
        <v>696</v>
      </c>
      <c r="C35" s="299" t="s">
        <v>639</v>
      </c>
      <c r="D35" s="301">
        <v>416144</v>
      </c>
      <c r="E35" s="301">
        <v>354150</v>
      </c>
      <c r="F35" s="301">
        <v>321542</v>
      </c>
      <c r="G35" s="301">
        <v>0</v>
      </c>
      <c r="H35" s="301">
        <v>317340</v>
      </c>
      <c r="I35" s="301">
        <v>1215</v>
      </c>
      <c r="J35" s="301">
        <v>0</v>
      </c>
      <c r="K35" s="301">
        <v>0</v>
      </c>
      <c r="L35" s="301">
        <v>2987</v>
      </c>
      <c r="M35" s="301">
        <v>32608</v>
      </c>
      <c r="N35" s="301">
        <v>0</v>
      </c>
      <c r="O35" s="301">
        <v>31891</v>
      </c>
      <c r="P35" s="301">
        <v>165</v>
      </c>
      <c r="Q35" s="301">
        <v>0</v>
      </c>
      <c r="R35" s="301">
        <v>552</v>
      </c>
      <c r="S35" s="301">
        <v>0</v>
      </c>
      <c r="T35" s="301">
        <v>22563</v>
      </c>
      <c r="U35" s="301">
        <v>15791</v>
      </c>
      <c r="V35" s="301">
        <v>0</v>
      </c>
      <c r="W35" s="301">
        <v>0</v>
      </c>
      <c r="X35" s="301">
        <v>8247</v>
      </c>
      <c r="Y35" s="301">
        <v>820</v>
      </c>
      <c r="Z35" s="301">
        <v>4</v>
      </c>
      <c r="AA35" s="301">
        <v>6720</v>
      </c>
      <c r="AB35" s="301">
        <v>6772</v>
      </c>
      <c r="AC35" s="301">
        <v>0</v>
      </c>
      <c r="AD35" s="301">
        <v>0</v>
      </c>
      <c r="AE35" s="301">
        <v>3817</v>
      </c>
      <c r="AF35" s="301">
        <v>52</v>
      </c>
      <c r="AG35" s="301">
        <v>0</v>
      </c>
      <c r="AH35" s="301">
        <v>2903</v>
      </c>
      <c r="AI35" s="301">
        <v>240</v>
      </c>
      <c r="AJ35" s="301">
        <v>215</v>
      </c>
      <c r="AK35" s="301">
        <v>0</v>
      </c>
      <c r="AL35" s="301">
        <v>215</v>
      </c>
      <c r="AM35" s="301">
        <v>0</v>
      </c>
      <c r="AN35" s="301">
        <v>0</v>
      </c>
      <c r="AO35" s="301">
        <v>0</v>
      </c>
      <c r="AP35" s="301">
        <v>0</v>
      </c>
      <c r="AQ35" s="301">
        <v>25</v>
      </c>
      <c r="AR35" s="301">
        <v>0</v>
      </c>
      <c r="AS35" s="301">
        <v>25</v>
      </c>
      <c r="AT35" s="301">
        <v>0</v>
      </c>
      <c r="AU35" s="301">
        <v>0</v>
      </c>
      <c r="AV35" s="301">
        <v>0</v>
      </c>
      <c r="AW35" s="301">
        <v>0</v>
      </c>
      <c r="AX35" s="301">
        <v>0</v>
      </c>
      <c r="AY35" s="301">
        <v>0</v>
      </c>
      <c r="AZ35" s="301">
        <v>0</v>
      </c>
      <c r="BA35" s="301">
        <v>0</v>
      </c>
      <c r="BB35" s="301">
        <v>0</v>
      </c>
      <c r="BC35" s="301">
        <v>0</v>
      </c>
      <c r="BD35" s="301">
        <v>0</v>
      </c>
      <c r="BE35" s="301">
        <v>0</v>
      </c>
      <c r="BF35" s="301">
        <v>0</v>
      </c>
      <c r="BG35" s="301">
        <v>0</v>
      </c>
      <c r="BH35" s="301">
        <v>0</v>
      </c>
      <c r="BI35" s="301">
        <v>0</v>
      </c>
      <c r="BJ35" s="301">
        <v>0</v>
      </c>
      <c r="BK35" s="301">
        <v>0</v>
      </c>
      <c r="BL35" s="301">
        <v>0</v>
      </c>
      <c r="BM35" s="301">
        <v>0</v>
      </c>
      <c r="BN35" s="301">
        <v>0</v>
      </c>
      <c r="BO35" s="301">
        <v>0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0</v>
      </c>
      <c r="CA35" s="301">
        <v>0</v>
      </c>
      <c r="CB35" s="301">
        <v>0</v>
      </c>
      <c r="CC35" s="301">
        <v>0</v>
      </c>
      <c r="CD35" s="301">
        <v>0</v>
      </c>
      <c r="CE35" s="301">
        <v>0</v>
      </c>
      <c r="CF35" s="301">
        <v>0</v>
      </c>
      <c r="CG35" s="301">
        <v>0</v>
      </c>
      <c r="CH35" s="301">
        <v>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18901</v>
      </c>
      <c r="CR35" s="301">
        <v>17759</v>
      </c>
      <c r="CS35" s="301">
        <v>0</v>
      </c>
      <c r="CT35" s="301">
        <v>447</v>
      </c>
      <c r="CU35" s="301">
        <v>2179</v>
      </c>
      <c r="CV35" s="301">
        <v>13270</v>
      </c>
      <c r="CW35" s="301">
        <v>1196</v>
      </c>
      <c r="CX35" s="301">
        <v>667</v>
      </c>
      <c r="CY35" s="301">
        <v>1142</v>
      </c>
      <c r="CZ35" s="301">
        <v>0</v>
      </c>
      <c r="DA35" s="301">
        <v>45</v>
      </c>
      <c r="DB35" s="301">
        <v>287</v>
      </c>
      <c r="DC35" s="301">
        <v>751</v>
      </c>
      <c r="DD35" s="301">
        <v>11</v>
      </c>
      <c r="DE35" s="301">
        <v>48</v>
      </c>
      <c r="DF35" s="301">
        <v>945</v>
      </c>
      <c r="DG35" s="301">
        <v>659</v>
      </c>
      <c r="DH35" s="301">
        <v>0</v>
      </c>
      <c r="DI35" s="301">
        <v>55</v>
      </c>
      <c r="DJ35" s="301">
        <v>523</v>
      </c>
      <c r="DK35" s="301">
        <v>0</v>
      </c>
      <c r="DL35" s="301">
        <v>15</v>
      </c>
      <c r="DM35" s="301">
        <v>66</v>
      </c>
      <c r="DN35" s="301">
        <v>286</v>
      </c>
      <c r="DO35" s="301">
        <v>0</v>
      </c>
      <c r="DP35" s="301">
        <v>0</v>
      </c>
      <c r="DQ35" s="301">
        <v>193</v>
      </c>
      <c r="DR35" s="301">
        <v>0</v>
      </c>
      <c r="DS35" s="301">
        <v>0</v>
      </c>
      <c r="DT35" s="301">
        <v>93</v>
      </c>
      <c r="DU35" s="301">
        <v>16918</v>
      </c>
      <c r="DV35" s="301">
        <v>15456</v>
      </c>
      <c r="DW35" s="301">
        <v>115</v>
      </c>
      <c r="DX35" s="301">
        <v>1347</v>
      </c>
      <c r="DY35" s="301">
        <v>0</v>
      </c>
      <c r="DZ35" s="301">
        <v>2427</v>
      </c>
      <c r="EA35" s="301">
        <v>2181</v>
      </c>
      <c r="EB35" s="301">
        <v>0</v>
      </c>
      <c r="EC35" s="301">
        <v>0</v>
      </c>
      <c r="ED35" s="301">
        <v>603</v>
      </c>
      <c r="EE35" s="301">
        <v>1</v>
      </c>
      <c r="EF35" s="301">
        <v>1552</v>
      </c>
      <c r="EG35" s="301">
        <v>25</v>
      </c>
      <c r="EH35" s="301">
        <v>246</v>
      </c>
      <c r="EI35" s="301">
        <v>0</v>
      </c>
      <c r="EJ35" s="301">
        <v>0</v>
      </c>
      <c r="EK35" s="301">
        <v>246</v>
      </c>
      <c r="EL35" s="301">
        <v>0</v>
      </c>
      <c r="EM35" s="301">
        <v>0</v>
      </c>
      <c r="EN35" s="301">
        <v>0</v>
      </c>
    </row>
    <row r="36" spans="1:144" s="303" customFormat="1" ht="13.5" customHeight="1">
      <c r="A36" s="299" t="s">
        <v>697</v>
      </c>
      <c r="B36" s="300" t="s">
        <v>698</v>
      </c>
      <c r="C36" s="299" t="s">
        <v>639</v>
      </c>
      <c r="D36" s="301">
        <v>324659</v>
      </c>
      <c r="E36" s="301">
        <v>271597</v>
      </c>
      <c r="F36" s="301">
        <v>236603</v>
      </c>
      <c r="G36" s="301">
        <v>102480</v>
      </c>
      <c r="H36" s="301">
        <v>132803</v>
      </c>
      <c r="I36" s="301">
        <v>37</v>
      </c>
      <c r="J36" s="301">
        <v>186</v>
      </c>
      <c r="K36" s="301">
        <v>172</v>
      </c>
      <c r="L36" s="301">
        <v>925</v>
      </c>
      <c r="M36" s="301">
        <v>34994</v>
      </c>
      <c r="N36" s="301">
        <v>7901</v>
      </c>
      <c r="O36" s="301">
        <v>21974</v>
      </c>
      <c r="P36" s="301">
        <v>514</v>
      </c>
      <c r="Q36" s="301">
        <v>5</v>
      </c>
      <c r="R36" s="301">
        <v>114</v>
      </c>
      <c r="S36" s="301">
        <v>4486</v>
      </c>
      <c r="T36" s="301">
        <v>5326</v>
      </c>
      <c r="U36" s="301">
        <v>2214</v>
      </c>
      <c r="V36" s="301">
        <v>0</v>
      </c>
      <c r="W36" s="301">
        <v>0</v>
      </c>
      <c r="X36" s="301">
        <v>832</v>
      </c>
      <c r="Y36" s="301">
        <v>97</v>
      </c>
      <c r="Z36" s="301">
        <v>0</v>
      </c>
      <c r="AA36" s="301">
        <v>1285</v>
      </c>
      <c r="AB36" s="301">
        <v>3112</v>
      </c>
      <c r="AC36" s="301">
        <v>0</v>
      </c>
      <c r="AD36" s="301">
        <v>0</v>
      </c>
      <c r="AE36" s="301">
        <v>383</v>
      </c>
      <c r="AF36" s="301">
        <v>0</v>
      </c>
      <c r="AG36" s="301">
        <v>0</v>
      </c>
      <c r="AH36" s="301">
        <v>2729</v>
      </c>
      <c r="AI36" s="301">
        <v>0</v>
      </c>
      <c r="AJ36" s="301">
        <v>0</v>
      </c>
      <c r="AK36" s="301">
        <v>0</v>
      </c>
      <c r="AL36" s="301">
        <v>0</v>
      </c>
      <c r="AM36" s="301">
        <v>0</v>
      </c>
      <c r="AN36" s="301">
        <v>0</v>
      </c>
      <c r="AO36" s="301">
        <v>0</v>
      </c>
      <c r="AP36" s="301">
        <v>0</v>
      </c>
      <c r="AQ36" s="301">
        <v>0</v>
      </c>
      <c r="AR36" s="301">
        <v>0</v>
      </c>
      <c r="AS36" s="301">
        <v>0</v>
      </c>
      <c r="AT36" s="301">
        <v>0</v>
      </c>
      <c r="AU36" s="301">
        <v>0</v>
      </c>
      <c r="AV36" s="301">
        <v>0</v>
      </c>
      <c r="AW36" s="301">
        <v>0</v>
      </c>
      <c r="AX36" s="301">
        <v>0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>
        <v>0</v>
      </c>
      <c r="BF36" s="301">
        <v>0</v>
      </c>
      <c r="BG36" s="301">
        <v>0</v>
      </c>
      <c r="BH36" s="301">
        <v>0</v>
      </c>
      <c r="BI36" s="301">
        <v>0</v>
      </c>
      <c r="BJ36" s="301">
        <v>0</v>
      </c>
      <c r="BK36" s="301">
        <v>0</v>
      </c>
      <c r="BL36" s="301">
        <v>0</v>
      </c>
      <c r="BM36" s="301">
        <v>0</v>
      </c>
      <c r="BN36" s="301">
        <v>0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1">
        <v>976</v>
      </c>
      <c r="CC36" s="301">
        <v>773</v>
      </c>
      <c r="CD36" s="301">
        <v>0</v>
      </c>
      <c r="CE36" s="301">
        <v>673</v>
      </c>
      <c r="CF36" s="301">
        <v>0</v>
      </c>
      <c r="CG36" s="301">
        <v>0</v>
      </c>
      <c r="CH36" s="301">
        <v>100</v>
      </c>
      <c r="CI36" s="301">
        <v>0</v>
      </c>
      <c r="CJ36" s="301">
        <v>203</v>
      </c>
      <c r="CK36" s="301">
        <v>0</v>
      </c>
      <c r="CL36" s="301">
        <v>70</v>
      </c>
      <c r="CM36" s="301">
        <v>0</v>
      </c>
      <c r="CN36" s="301">
        <v>0</v>
      </c>
      <c r="CO36" s="301">
        <v>0</v>
      </c>
      <c r="CP36" s="301">
        <v>133</v>
      </c>
      <c r="CQ36" s="301">
        <v>36338</v>
      </c>
      <c r="CR36" s="301">
        <v>26773</v>
      </c>
      <c r="CS36" s="301">
        <v>0</v>
      </c>
      <c r="CT36" s="301">
        <v>0</v>
      </c>
      <c r="CU36" s="301">
        <v>1792</v>
      </c>
      <c r="CV36" s="301">
        <v>21814</v>
      </c>
      <c r="CW36" s="301">
        <v>61</v>
      </c>
      <c r="CX36" s="301">
        <v>3106</v>
      </c>
      <c r="CY36" s="301">
        <v>9565</v>
      </c>
      <c r="CZ36" s="301">
        <v>155</v>
      </c>
      <c r="DA36" s="301">
        <v>0</v>
      </c>
      <c r="DB36" s="301">
        <v>766</v>
      </c>
      <c r="DC36" s="301">
        <v>1674</v>
      </c>
      <c r="DD36" s="301">
        <v>60</v>
      </c>
      <c r="DE36" s="301">
        <v>6910</v>
      </c>
      <c r="DF36" s="301">
        <v>3410</v>
      </c>
      <c r="DG36" s="301">
        <v>1245</v>
      </c>
      <c r="DH36" s="301">
        <v>0</v>
      </c>
      <c r="DI36" s="301">
        <v>0</v>
      </c>
      <c r="DJ36" s="301">
        <v>752</v>
      </c>
      <c r="DK36" s="301">
        <v>8</v>
      </c>
      <c r="DL36" s="301">
        <v>185</v>
      </c>
      <c r="DM36" s="301">
        <v>300</v>
      </c>
      <c r="DN36" s="301">
        <v>2165</v>
      </c>
      <c r="DO36" s="301">
        <v>0</v>
      </c>
      <c r="DP36" s="301">
        <v>0</v>
      </c>
      <c r="DQ36" s="301">
        <v>1909</v>
      </c>
      <c r="DR36" s="301">
        <v>0</v>
      </c>
      <c r="DS36" s="301">
        <v>3</v>
      </c>
      <c r="DT36" s="301">
        <v>253</v>
      </c>
      <c r="DU36" s="301">
        <v>4211</v>
      </c>
      <c r="DV36" s="301">
        <v>3998</v>
      </c>
      <c r="DW36" s="301">
        <v>0</v>
      </c>
      <c r="DX36" s="301">
        <v>213</v>
      </c>
      <c r="DY36" s="301">
        <v>0</v>
      </c>
      <c r="DZ36" s="301">
        <v>2801</v>
      </c>
      <c r="EA36" s="301">
        <v>1285</v>
      </c>
      <c r="EB36" s="301">
        <v>0</v>
      </c>
      <c r="EC36" s="301">
        <v>0</v>
      </c>
      <c r="ED36" s="301">
        <v>1200</v>
      </c>
      <c r="EE36" s="301">
        <v>0</v>
      </c>
      <c r="EF36" s="301">
        <v>60</v>
      </c>
      <c r="EG36" s="301">
        <v>25</v>
      </c>
      <c r="EH36" s="301">
        <v>1516</v>
      </c>
      <c r="EI36" s="301">
        <v>0</v>
      </c>
      <c r="EJ36" s="301">
        <v>0</v>
      </c>
      <c r="EK36" s="301">
        <v>1429</v>
      </c>
      <c r="EL36" s="301">
        <v>0</v>
      </c>
      <c r="EM36" s="301">
        <v>0</v>
      </c>
      <c r="EN36" s="301">
        <v>87</v>
      </c>
    </row>
    <row r="37" spans="1:144" s="303" customFormat="1" ht="13.5" customHeight="1">
      <c r="A37" s="299" t="s">
        <v>699</v>
      </c>
      <c r="B37" s="300" t="s">
        <v>700</v>
      </c>
      <c r="C37" s="299" t="s">
        <v>639</v>
      </c>
      <c r="D37" s="301">
        <v>207129</v>
      </c>
      <c r="E37" s="301">
        <v>149628</v>
      </c>
      <c r="F37" s="301">
        <v>139129</v>
      </c>
      <c r="G37" s="301">
        <v>0</v>
      </c>
      <c r="H37" s="301">
        <v>138368</v>
      </c>
      <c r="I37" s="301">
        <v>0</v>
      </c>
      <c r="J37" s="301">
        <v>7</v>
      </c>
      <c r="K37" s="301">
        <v>0</v>
      </c>
      <c r="L37" s="301">
        <v>754</v>
      </c>
      <c r="M37" s="301">
        <v>10499</v>
      </c>
      <c r="N37" s="301">
        <v>0</v>
      </c>
      <c r="O37" s="301">
        <v>9916</v>
      </c>
      <c r="P37" s="301">
        <v>0</v>
      </c>
      <c r="Q37" s="301">
        <v>0</v>
      </c>
      <c r="R37" s="301">
        <v>0</v>
      </c>
      <c r="S37" s="301">
        <v>583</v>
      </c>
      <c r="T37" s="301">
        <v>1428</v>
      </c>
      <c r="U37" s="301">
        <v>1163</v>
      </c>
      <c r="V37" s="301">
        <v>0</v>
      </c>
      <c r="W37" s="301">
        <v>0</v>
      </c>
      <c r="X37" s="301">
        <v>740</v>
      </c>
      <c r="Y37" s="301">
        <v>105</v>
      </c>
      <c r="Z37" s="301">
        <v>0</v>
      </c>
      <c r="AA37" s="301">
        <v>318</v>
      </c>
      <c r="AB37" s="301">
        <v>265</v>
      </c>
      <c r="AC37" s="301">
        <v>14</v>
      </c>
      <c r="AD37" s="301">
        <v>0</v>
      </c>
      <c r="AE37" s="301">
        <v>137</v>
      </c>
      <c r="AF37" s="301">
        <v>0</v>
      </c>
      <c r="AG37" s="301">
        <v>0</v>
      </c>
      <c r="AH37" s="301">
        <v>114</v>
      </c>
      <c r="AI37" s="301">
        <v>4879</v>
      </c>
      <c r="AJ37" s="301">
        <v>4784</v>
      </c>
      <c r="AK37" s="301">
        <v>0</v>
      </c>
      <c r="AL37" s="301">
        <v>0</v>
      </c>
      <c r="AM37" s="301">
        <v>0</v>
      </c>
      <c r="AN37" s="301">
        <v>4779</v>
      </c>
      <c r="AO37" s="301">
        <v>5</v>
      </c>
      <c r="AP37" s="301">
        <v>0</v>
      </c>
      <c r="AQ37" s="301">
        <v>95</v>
      </c>
      <c r="AR37" s="301">
        <v>0</v>
      </c>
      <c r="AS37" s="301">
        <v>0</v>
      </c>
      <c r="AT37" s="301">
        <v>0</v>
      </c>
      <c r="AU37" s="301">
        <v>95</v>
      </c>
      <c r="AV37" s="301">
        <v>0</v>
      </c>
      <c r="AW37" s="301">
        <v>0</v>
      </c>
      <c r="AX37" s="301">
        <v>96</v>
      </c>
      <c r="AY37" s="301">
        <v>96</v>
      </c>
      <c r="AZ37" s="301">
        <v>0</v>
      </c>
      <c r="BA37" s="301">
        <v>0</v>
      </c>
      <c r="BB37" s="301">
        <v>0</v>
      </c>
      <c r="BC37" s="301">
        <v>96</v>
      </c>
      <c r="BD37" s="301">
        <v>0</v>
      </c>
      <c r="BE37" s="301">
        <v>0</v>
      </c>
      <c r="BF37" s="301">
        <v>0</v>
      </c>
      <c r="BG37" s="301">
        <v>0</v>
      </c>
      <c r="BH37" s="301">
        <v>0</v>
      </c>
      <c r="BI37" s="301">
        <v>0</v>
      </c>
      <c r="BJ37" s="301">
        <v>0</v>
      </c>
      <c r="BK37" s="301">
        <v>0</v>
      </c>
      <c r="BL37" s="301">
        <v>0</v>
      </c>
      <c r="BM37" s="301">
        <v>0</v>
      </c>
      <c r="BN37" s="301">
        <v>0</v>
      </c>
      <c r="BO37" s="301">
        <v>0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0</v>
      </c>
      <c r="CA37" s="301">
        <v>0</v>
      </c>
      <c r="CB37" s="301">
        <v>915</v>
      </c>
      <c r="CC37" s="301">
        <v>688</v>
      </c>
      <c r="CD37" s="301">
        <v>0</v>
      </c>
      <c r="CE37" s="301">
        <v>0</v>
      </c>
      <c r="CF37" s="301">
        <v>0</v>
      </c>
      <c r="CG37" s="301">
        <v>688</v>
      </c>
      <c r="CH37" s="301">
        <v>0</v>
      </c>
      <c r="CI37" s="301">
        <v>0</v>
      </c>
      <c r="CJ37" s="301">
        <v>227</v>
      </c>
      <c r="CK37" s="301">
        <v>0</v>
      </c>
      <c r="CL37" s="301">
        <v>30</v>
      </c>
      <c r="CM37" s="301">
        <v>0</v>
      </c>
      <c r="CN37" s="301">
        <v>197</v>
      </c>
      <c r="CO37" s="301">
        <v>0</v>
      </c>
      <c r="CP37" s="301">
        <v>0</v>
      </c>
      <c r="CQ37" s="301">
        <v>17580</v>
      </c>
      <c r="CR37" s="301">
        <v>16082</v>
      </c>
      <c r="CS37" s="301">
        <v>0</v>
      </c>
      <c r="CT37" s="301">
        <v>8</v>
      </c>
      <c r="CU37" s="301">
        <v>4632</v>
      </c>
      <c r="CV37" s="301">
        <v>10574</v>
      </c>
      <c r="CW37" s="301">
        <v>93</v>
      </c>
      <c r="CX37" s="301">
        <v>775</v>
      </c>
      <c r="CY37" s="301">
        <v>1498</v>
      </c>
      <c r="CZ37" s="301">
        <v>0</v>
      </c>
      <c r="DA37" s="301">
        <v>0</v>
      </c>
      <c r="DB37" s="301">
        <v>481</v>
      </c>
      <c r="DC37" s="301">
        <v>568</v>
      </c>
      <c r="DD37" s="301">
        <v>4</v>
      </c>
      <c r="DE37" s="301">
        <v>445</v>
      </c>
      <c r="DF37" s="301">
        <v>0</v>
      </c>
      <c r="DG37" s="301">
        <v>0</v>
      </c>
      <c r="DH37" s="301">
        <v>0</v>
      </c>
      <c r="DI37" s="301">
        <v>0</v>
      </c>
      <c r="DJ37" s="301">
        <v>0</v>
      </c>
      <c r="DK37" s="301">
        <v>0</v>
      </c>
      <c r="DL37" s="301">
        <v>0</v>
      </c>
      <c r="DM37" s="301">
        <v>0</v>
      </c>
      <c r="DN37" s="301">
        <v>0</v>
      </c>
      <c r="DO37" s="301">
        <v>0</v>
      </c>
      <c r="DP37" s="301">
        <v>0</v>
      </c>
      <c r="DQ37" s="301">
        <v>0</v>
      </c>
      <c r="DR37" s="301">
        <v>0</v>
      </c>
      <c r="DS37" s="301">
        <v>0</v>
      </c>
      <c r="DT37" s="301">
        <v>0</v>
      </c>
      <c r="DU37" s="301">
        <v>32245</v>
      </c>
      <c r="DV37" s="301">
        <v>31756</v>
      </c>
      <c r="DW37" s="301">
        <v>2</v>
      </c>
      <c r="DX37" s="301">
        <v>487</v>
      </c>
      <c r="DY37" s="301">
        <v>0</v>
      </c>
      <c r="DZ37" s="301">
        <v>358</v>
      </c>
      <c r="EA37" s="301">
        <v>0</v>
      </c>
      <c r="EB37" s="301">
        <v>0</v>
      </c>
      <c r="EC37" s="301">
        <v>0</v>
      </c>
      <c r="ED37" s="301">
        <v>0</v>
      </c>
      <c r="EE37" s="301">
        <v>0</v>
      </c>
      <c r="EF37" s="301">
        <v>0</v>
      </c>
      <c r="EG37" s="301">
        <v>0</v>
      </c>
      <c r="EH37" s="301">
        <v>358</v>
      </c>
      <c r="EI37" s="301">
        <v>0</v>
      </c>
      <c r="EJ37" s="301">
        <v>0</v>
      </c>
      <c r="EK37" s="301">
        <v>0</v>
      </c>
      <c r="EL37" s="301">
        <v>0</v>
      </c>
      <c r="EM37" s="301">
        <v>358</v>
      </c>
      <c r="EN37" s="301">
        <v>0</v>
      </c>
    </row>
    <row r="38" spans="1:144" s="303" customFormat="1" ht="13.5" customHeight="1">
      <c r="A38" s="299" t="s">
        <v>701</v>
      </c>
      <c r="B38" s="300" t="s">
        <v>702</v>
      </c>
      <c r="C38" s="299" t="s">
        <v>639</v>
      </c>
      <c r="D38" s="301">
        <v>236734</v>
      </c>
      <c r="E38" s="301">
        <v>181120</v>
      </c>
      <c r="F38" s="301">
        <v>155969</v>
      </c>
      <c r="G38" s="301">
        <v>0</v>
      </c>
      <c r="H38" s="301">
        <v>155786</v>
      </c>
      <c r="I38" s="301">
        <v>0</v>
      </c>
      <c r="J38" s="301">
        <v>0</v>
      </c>
      <c r="K38" s="301">
        <v>0</v>
      </c>
      <c r="L38" s="301">
        <v>183</v>
      </c>
      <c r="M38" s="301">
        <v>25151</v>
      </c>
      <c r="N38" s="301">
        <v>3951</v>
      </c>
      <c r="O38" s="301">
        <v>21094</v>
      </c>
      <c r="P38" s="301">
        <v>0</v>
      </c>
      <c r="Q38" s="301">
        <v>23</v>
      </c>
      <c r="R38" s="301">
        <v>35</v>
      </c>
      <c r="S38" s="301">
        <v>48</v>
      </c>
      <c r="T38" s="301">
        <v>9422</v>
      </c>
      <c r="U38" s="301">
        <v>6676</v>
      </c>
      <c r="V38" s="301">
        <v>0</v>
      </c>
      <c r="W38" s="301">
        <v>0</v>
      </c>
      <c r="X38" s="301">
        <v>5778</v>
      </c>
      <c r="Y38" s="301">
        <v>608</v>
      </c>
      <c r="Z38" s="301">
        <v>3</v>
      </c>
      <c r="AA38" s="301">
        <v>287</v>
      </c>
      <c r="AB38" s="301">
        <v>2746</v>
      </c>
      <c r="AC38" s="301">
        <v>0</v>
      </c>
      <c r="AD38" s="301">
        <v>0</v>
      </c>
      <c r="AE38" s="301">
        <v>2074</v>
      </c>
      <c r="AF38" s="301">
        <v>69</v>
      </c>
      <c r="AG38" s="301">
        <v>0</v>
      </c>
      <c r="AH38" s="301">
        <v>603</v>
      </c>
      <c r="AI38" s="301">
        <v>3535</v>
      </c>
      <c r="AJ38" s="301">
        <v>3535</v>
      </c>
      <c r="AK38" s="301">
        <v>0</v>
      </c>
      <c r="AL38" s="301">
        <v>0</v>
      </c>
      <c r="AM38" s="301">
        <v>0</v>
      </c>
      <c r="AN38" s="301">
        <v>3535</v>
      </c>
      <c r="AO38" s="301">
        <v>0</v>
      </c>
      <c r="AP38" s="301">
        <v>0</v>
      </c>
      <c r="AQ38" s="301">
        <v>0</v>
      </c>
      <c r="AR38" s="301">
        <v>0</v>
      </c>
      <c r="AS38" s="301">
        <v>0</v>
      </c>
      <c r="AT38" s="301">
        <v>0</v>
      </c>
      <c r="AU38" s="301">
        <v>0</v>
      </c>
      <c r="AV38" s="301">
        <v>0</v>
      </c>
      <c r="AW38" s="301">
        <v>0</v>
      </c>
      <c r="AX38" s="301">
        <v>238</v>
      </c>
      <c r="AY38" s="301">
        <v>238</v>
      </c>
      <c r="AZ38" s="301">
        <v>0</v>
      </c>
      <c r="BA38" s="301">
        <v>0</v>
      </c>
      <c r="BB38" s="301">
        <v>0</v>
      </c>
      <c r="BC38" s="301">
        <v>238</v>
      </c>
      <c r="BD38" s="301">
        <v>0</v>
      </c>
      <c r="BE38" s="301">
        <v>0</v>
      </c>
      <c r="BF38" s="301">
        <v>0</v>
      </c>
      <c r="BG38" s="301">
        <v>0</v>
      </c>
      <c r="BH38" s="301">
        <v>0</v>
      </c>
      <c r="BI38" s="301">
        <v>0</v>
      </c>
      <c r="BJ38" s="301">
        <v>0</v>
      </c>
      <c r="BK38" s="301">
        <v>0</v>
      </c>
      <c r="BL38" s="301">
        <v>0</v>
      </c>
      <c r="BM38" s="301">
        <v>0</v>
      </c>
      <c r="BN38" s="301">
        <v>0</v>
      </c>
      <c r="BO38" s="301">
        <v>0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0</v>
      </c>
      <c r="CA38" s="301">
        <v>0</v>
      </c>
      <c r="CB38" s="301">
        <v>8936</v>
      </c>
      <c r="CC38" s="301">
        <v>7377</v>
      </c>
      <c r="CD38" s="301">
        <v>0</v>
      </c>
      <c r="CE38" s="301">
        <v>5625</v>
      </c>
      <c r="CF38" s="301">
        <v>0</v>
      </c>
      <c r="CG38" s="301">
        <v>1752</v>
      </c>
      <c r="CH38" s="301">
        <v>0</v>
      </c>
      <c r="CI38" s="301">
        <v>0</v>
      </c>
      <c r="CJ38" s="301">
        <v>1559</v>
      </c>
      <c r="CK38" s="301">
        <v>0</v>
      </c>
      <c r="CL38" s="301">
        <v>1467</v>
      </c>
      <c r="CM38" s="301">
        <v>17</v>
      </c>
      <c r="CN38" s="301">
        <v>67</v>
      </c>
      <c r="CO38" s="301">
        <v>0</v>
      </c>
      <c r="CP38" s="301">
        <v>8</v>
      </c>
      <c r="CQ38" s="301">
        <v>20481</v>
      </c>
      <c r="CR38" s="301">
        <v>17430</v>
      </c>
      <c r="CS38" s="301">
        <v>0</v>
      </c>
      <c r="CT38" s="301">
        <v>0</v>
      </c>
      <c r="CU38" s="301">
        <v>1043</v>
      </c>
      <c r="CV38" s="301">
        <v>15933</v>
      </c>
      <c r="CW38" s="301">
        <v>0</v>
      </c>
      <c r="CX38" s="301">
        <v>454</v>
      </c>
      <c r="CY38" s="301">
        <v>3051</v>
      </c>
      <c r="CZ38" s="301">
        <v>0</v>
      </c>
      <c r="DA38" s="301">
        <v>15</v>
      </c>
      <c r="DB38" s="301">
        <v>1937</v>
      </c>
      <c r="DC38" s="301">
        <v>597</v>
      </c>
      <c r="DD38" s="301">
        <v>82</v>
      </c>
      <c r="DE38" s="301">
        <v>420</v>
      </c>
      <c r="DF38" s="301">
        <v>0</v>
      </c>
      <c r="DG38" s="301">
        <v>0</v>
      </c>
      <c r="DH38" s="301">
        <v>0</v>
      </c>
      <c r="DI38" s="301">
        <v>0</v>
      </c>
      <c r="DJ38" s="301">
        <v>0</v>
      </c>
      <c r="DK38" s="301">
        <v>0</v>
      </c>
      <c r="DL38" s="301">
        <v>0</v>
      </c>
      <c r="DM38" s="301">
        <v>0</v>
      </c>
      <c r="DN38" s="301">
        <v>0</v>
      </c>
      <c r="DO38" s="301">
        <v>0</v>
      </c>
      <c r="DP38" s="301">
        <v>0</v>
      </c>
      <c r="DQ38" s="301">
        <v>0</v>
      </c>
      <c r="DR38" s="301">
        <v>0</v>
      </c>
      <c r="DS38" s="301">
        <v>0</v>
      </c>
      <c r="DT38" s="301">
        <v>0</v>
      </c>
      <c r="DU38" s="301">
        <v>7754</v>
      </c>
      <c r="DV38" s="301">
        <v>6547</v>
      </c>
      <c r="DW38" s="301">
        <v>34</v>
      </c>
      <c r="DX38" s="301">
        <v>1163</v>
      </c>
      <c r="DY38" s="301">
        <v>10</v>
      </c>
      <c r="DZ38" s="301">
        <v>5248</v>
      </c>
      <c r="EA38" s="301">
        <v>3501</v>
      </c>
      <c r="EB38" s="301">
        <v>0</v>
      </c>
      <c r="EC38" s="301">
        <v>0</v>
      </c>
      <c r="ED38" s="301">
        <v>3501</v>
      </c>
      <c r="EE38" s="301">
        <v>0</v>
      </c>
      <c r="EF38" s="301">
        <v>0</v>
      </c>
      <c r="EG38" s="301">
        <v>0</v>
      </c>
      <c r="EH38" s="301">
        <v>1747</v>
      </c>
      <c r="EI38" s="301">
        <v>511</v>
      </c>
      <c r="EJ38" s="301">
        <v>0</v>
      </c>
      <c r="EK38" s="301">
        <v>661</v>
      </c>
      <c r="EL38" s="301">
        <v>0</v>
      </c>
      <c r="EM38" s="301">
        <v>0</v>
      </c>
      <c r="EN38" s="301">
        <v>575</v>
      </c>
    </row>
    <row r="39" spans="1:144" s="303" customFormat="1" ht="13.5" customHeight="1">
      <c r="A39" s="299" t="s">
        <v>703</v>
      </c>
      <c r="B39" s="300" t="s">
        <v>704</v>
      </c>
      <c r="C39" s="299" t="s">
        <v>639</v>
      </c>
      <c r="D39" s="301">
        <v>629008</v>
      </c>
      <c r="E39" s="301">
        <v>562289</v>
      </c>
      <c r="F39" s="301">
        <v>501032</v>
      </c>
      <c r="G39" s="301">
        <v>0</v>
      </c>
      <c r="H39" s="301">
        <v>500274</v>
      </c>
      <c r="I39" s="301">
        <v>27</v>
      </c>
      <c r="J39" s="301">
        <v>82</v>
      </c>
      <c r="K39" s="301">
        <v>3</v>
      </c>
      <c r="L39" s="301">
        <v>646</v>
      </c>
      <c r="M39" s="301">
        <v>61257</v>
      </c>
      <c r="N39" s="301">
        <v>0</v>
      </c>
      <c r="O39" s="301">
        <v>58018</v>
      </c>
      <c r="P39" s="301">
        <v>1</v>
      </c>
      <c r="Q39" s="301">
        <v>2</v>
      </c>
      <c r="R39" s="301">
        <v>0</v>
      </c>
      <c r="S39" s="301">
        <v>3236</v>
      </c>
      <c r="T39" s="301">
        <v>21726</v>
      </c>
      <c r="U39" s="301">
        <v>12051</v>
      </c>
      <c r="V39" s="301">
        <v>0</v>
      </c>
      <c r="W39" s="301">
        <v>0</v>
      </c>
      <c r="X39" s="301">
        <v>8384</v>
      </c>
      <c r="Y39" s="301">
        <v>262</v>
      </c>
      <c r="Z39" s="301">
        <v>0</v>
      </c>
      <c r="AA39" s="301">
        <v>3405</v>
      </c>
      <c r="AB39" s="301">
        <v>9675</v>
      </c>
      <c r="AC39" s="301">
        <v>0</v>
      </c>
      <c r="AD39" s="301">
        <v>0</v>
      </c>
      <c r="AE39" s="301">
        <v>735</v>
      </c>
      <c r="AF39" s="301">
        <v>14</v>
      </c>
      <c r="AG39" s="301">
        <v>0</v>
      </c>
      <c r="AH39" s="301">
        <v>8926</v>
      </c>
      <c r="AI39" s="301">
        <v>625</v>
      </c>
      <c r="AJ39" s="301">
        <v>560</v>
      </c>
      <c r="AK39" s="301">
        <v>0</v>
      </c>
      <c r="AL39" s="301">
        <v>0</v>
      </c>
      <c r="AM39" s="301">
        <v>0</v>
      </c>
      <c r="AN39" s="301">
        <v>560</v>
      </c>
      <c r="AO39" s="301">
        <v>0</v>
      </c>
      <c r="AP39" s="301">
        <v>0</v>
      </c>
      <c r="AQ39" s="301">
        <v>65</v>
      </c>
      <c r="AR39" s="301">
        <v>0</v>
      </c>
      <c r="AS39" s="301">
        <v>0</v>
      </c>
      <c r="AT39" s="301">
        <v>0</v>
      </c>
      <c r="AU39" s="301">
        <v>65</v>
      </c>
      <c r="AV39" s="301">
        <v>0</v>
      </c>
      <c r="AW39" s="301">
        <v>0</v>
      </c>
      <c r="AX39" s="301">
        <v>0</v>
      </c>
      <c r="AY39" s="301">
        <v>0</v>
      </c>
      <c r="AZ39" s="301">
        <v>0</v>
      </c>
      <c r="BA39" s="301">
        <v>0</v>
      </c>
      <c r="BB39" s="301">
        <v>0</v>
      </c>
      <c r="BC39" s="301">
        <v>0</v>
      </c>
      <c r="BD39" s="301">
        <v>0</v>
      </c>
      <c r="BE39" s="301">
        <v>0</v>
      </c>
      <c r="BF39" s="301">
        <v>0</v>
      </c>
      <c r="BG39" s="301">
        <v>0</v>
      </c>
      <c r="BH39" s="301">
        <v>0</v>
      </c>
      <c r="BI39" s="301">
        <v>0</v>
      </c>
      <c r="BJ39" s="301">
        <v>0</v>
      </c>
      <c r="BK39" s="301">
        <v>0</v>
      </c>
      <c r="BL39" s="301">
        <v>0</v>
      </c>
      <c r="BM39" s="301">
        <v>456</v>
      </c>
      <c r="BN39" s="301">
        <v>456</v>
      </c>
      <c r="BO39" s="301">
        <v>0</v>
      </c>
      <c r="BP39" s="301">
        <v>0</v>
      </c>
      <c r="BQ39" s="301">
        <v>0</v>
      </c>
      <c r="BR39" s="301">
        <v>456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0</v>
      </c>
      <c r="CA39" s="301">
        <v>0</v>
      </c>
      <c r="CB39" s="301">
        <v>536</v>
      </c>
      <c r="CC39" s="301">
        <v>194</v>
      </c>
      <c r="CD39" s="301">
        <v>0</v>
      </c>
      <c r="CE39" s="301">
        <v>0</v>
      </c>
      <c r="CF39" s="301">
        <v>0</v>
      </c>
      <c r="CG39" s="301">
        <v>156</v>
      </c>
      <c r="CH39" s="301">
        <v>0</v>
      </c>
      <c r="CI39" s="301">
        <v>38</v>
      </c>
      <c r="CJ39" s="301">
        <v>342</v>
      </c>
      <c r="CK39" s="301">
        <v>0</v>
      </c>
      <c r="CL39" s="301">
        <v>0</v>
      </c>
      <c r="CM39" s="301">
        <v>0</v>
      </c>
      <c r="CN39" s="301">
        <v>58</v>
      </c>
      <c r="CO39" s="301">
        <v>0</v>
      </c>
      <c r="CP39" s="301">
        <v>284</v>
      </c>
      <c r="CQ39" s="301">
        <v>22086</v>
      </c>
      <c r="CR39" s="301">
        <v>18425</v>
      </c>
      <c r="CS39" s="301">
        <v>0</v>
      </c>
      <c r="CT39" s="301">
        <v>0</v>
      </c>
      <c r="CU39" s="301">
        <v>982</v>
      </c>
      <c r="CV39" s="301">
        <v>16837</v>
      </c>
      <c r="CW39" s="301">
        <v>134</v>
      </c>
      <c r="CX39" s="301">
        <v>472</v>
      </c>
      <c r="CY39" s="301">
        <v>3661</v>
      </c>
      <c r="CZ39" s="301">
        <v>0</v>
      </c>
      <c r="DA39" s="301">
        <v>0</v>
      </c>
      <c r="DB39" s="301">
        <v>329</v>
      </c>
      <c r="DC39" s="301">
        <v>2666</v>
      </c>
      <c r="DD39" s="301">
        <v>33</v>
      </c>
      <c r="DE39" s="301">
        <v>633</v>
      </c>
      <c r="DF39" s="301">
        <v>2076</v>
      </c>
      <c r="DG39" s="301">
        <v>1810</v>
      </c>
      <c r="DH39" s="301">
        <v>0</v>
      </c>
      <c r="DI39" s="301">
        <v>0</v>
      </c>
      <c r="DJ39" s="301">
        <v>1528</v>
      </c>
      <c r="DK39" s="301">
        <v>276</v>
      </c>
      <c r="DL39" s="301">
        <v>0</v>
      </c>
      <c r="DM39" s="301">
        <v>6</v>
      </c>
      <c r="DN39" s="301">
        <v>266</v>
      </c>
      <c r="DO39" s="301">
        <v>0</v>
      </c>
      <c r="DP39" s="301">
        <v>0</v>
      </c>
      <c r="DQ39" s="301">
        <v>201</v>
      </c>
      <c r="DR39" s="301">
        <v>4</v>
      </c>
      <c r="DS39" s="301">
        <v>0</v>
      </c>
      <c r="DT39" s="301">
        <v>61</v>
      </c>
      <c r="DU39" s="301">
        <v>14992</v>
      </c>
      <c r="DV39" s="301">
        <v>11572</v>
      </c>
      <c r="DW39" s="301">
        <v>0</v>
      </c>
      <c r="DX39" s="301">
        <v>3420</v>
      </c>
      <c r="DY39" s="301">
        <v>0</v>
      </c>
      <c r="DZ39" s="301">
        <v>4222</v>
      </c>
      <c r="EA39" s="301">
        <v>2518</v>
      </c>
      <c r="EB39" s="301">
        <v>0</v>
      </c>
      <c r="EC39" s="301">
        <v>0</v>
      </c>
      <c r="ED39" s="301">
        <v>2518</v>
      </c>
      <c r="EE39" s="301">
        <v>0</v>
      </c>
      <c r="EF39" s="301">
        <v>0</v>
      </c>
      <c r="EG39" s="301">
        <v>0</v>
      </c>
      <c r="EH39" s="301">
        <v>1704</v>
      </c>
      <c r="EI39" s="301">
        <v>0</v>
      </c>
      <c r="EJ39" s="301">
        <v>0</v>
      </c>
      <c r="EK39" s="301">
        <v>1702</v>
      </c>
      <c r="EL39" s="301">
        <v>0</v>
      </c>
      <c r="EM39" s="301">
        <v>0</v>
      </c>
      <c r="EN39" s="301">
        <v>2</v>
      </c>
    </row>
    <row r="40" spans="1:144" s="303" customFormat="1" ht="13.5" customHeight="1">
      <c r="A40" s="299" t="s">
        <v>705</v>
      </c>
      <c r="B40" s="300" t="s">
        <v>706</v>
      </c>
      <c r="C40" s="299" t="s">
        <v>639</v>
      </c>
      <c r="D40" s="301">
        <v>911865</v>
      </c>
      <c r="E40" s="301">
        <v>627646</v>
      </c>
      <c r="F40" s="301">
        <v>590841</v>
      </c>
      <c r="G40" s="301">
        <v>0</v>
      </c>
      <c r="H40" s="301">
        <v>588465</v>
      </c>
      <c r="I40" s="301">
        <v>83</v>
      </c>
      <c r="J40" s="301">
        <v>133</v>
      </c>
      <c r="K40" s="301">
        <v>0</v>
      </c>
      <c r="L40" s="301">
        <v>2160</v>
      </c>
      <c r="M40" s="301">
        <v>36805</v>
      </c>
      <c r="N40" s="301">
        <v>0</v>
      </c>
      <c r="O40" s="301">
        <v>32034</v>
      </c>
      <c r="P40" s="301">
        <v>0</v>
      </c>
      <c r="Q40" s="301">
        <v>0</v>
      </c>
      <c r="R40" s="301">
        <v>0</v>
      </c>
      <c r="S40" s="301">
        <v>4771</v>
      </c>
      <c r="T40" s="301">
        <v>49351</v>
      </c>
      <c r="U40" s="301">
        <v>29723</v>
      </c>
      <c r="V40" s="301">
        <v>0</v>
      </c>
      <c r="W40" s="301">
        <v>0</v>
      </c>
      <c r="X40" s="301">
        <v>11774</v>
      </c>
      <c r="Y40" s="301">
        <v>4482</v>
      </c>
      <c r="Z40" s="301">
        <v>0</v>
      </c>
      <c r="AA40" s="301">
        <v>13467</v>
      </c>
      <c r="AB40" s="301">
        <v>19628</v>
      </c>
      <c r="AC40" s="301">
        <v>0</v>
      </c>
      <c r="AD40" s="301">
        <v>0</v>
      </c>
      <c r="AE40" s="301">
        <v>2517</v>
      </c>
      <c r="AF40" s="301">
        <v>148</v>
      </c>
      <c r="AG40" s="301">
        <v>0</v>
      </c>
      <c r="AH40" s="301">
        <v>16963</v>
      </c>
      <c r="AI40" s="301">
        <v>902</v>
      </c>
      <c r="AJ40" s="301">
        <v>0</v>
      </c>
      <c r="AK40" s="301">
        <v>0</v>
      </c>
      <c r="AL40" s="301">
        <v>0</v>
      </c>
      <c r="AM40" s="301">
        <v>0</v>
      </c>
      <c r="AN40" s="301">
        <v>0</v>
      </c>
      <c r="AO40" s="301">
        <v>0</v>
      </c>
      <c r="AP40" s="301">
        <v>0</v>
      </c>
      <c r="AQ40" s="301">
        <v>902</v>
      </c>
      <c r="AR40" s="301">
        <v>0</v>
      </c>
      <c r="AS40" s="301">
        <v>0</v>
      </c>
      <c r="AT40" s="301">
        <v>0</v>
      </c>
      <c r="AU40" s="301">
        <v>902</v>
      </c>
      <c r="AV40" s="301">
        <v>0</v>
      </c>
      <c r="AW40" s="301">
        <v>0</v>
      </c>
      <c r="AX40" s="301">
        <v>0</v>
      </c>
      <c r="AY40" s="301">
        <v>0</v>
      </c>
      <c r="AZ40" s="301">
        <v>0</v>
      </c>
      <c r="BA40" s="301">
        <v>0</v>
      </c>
      <c r="BB40" s="301">
        <v>0</v>
      </c>
      <c r="BC40" s="301">
        <v>0</v>
      </c>
      <c r="BD40" s="301">
        <v>0</v>
      </c>
      <c r="BE40" s="301">
        <v>0</v>
      </c>
      <c r="BF40" s="301">
        <v>0</v>
      </c>
      <c r="BG40" s="301">
        <v>0</v>
      </c>
      <c r="BH40" s="301">
        <v>0</v>
      </c>
      <c r="BI40" s="301">
        <v>0</v>
      </c>
      <c r="BJ40" s="301">
        <v>0</v>
      </c>
      <c r="BK40" s="301">
        <v>0</v>
      </c>
      <c r="BL40" s="301">
        <v>0</v>
      </c>
      <c r="BM40" s="301">
        <v>0</v>
      </c>
      <c r="BN40" s="301">
        <v>0</v>
      </c>
      <c r="BO40" s="301">
        <v>0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0</v>
      </c>
      <c r="CA40" s="301">
        <v>0</v>
      </c>
      <c r="CB40" s="301">
        <v>98663</v>
      </c>
      <c r="CC40" s="301">
        <v>92651</v>
      </c>
      <c r="CD40" s="301">
        <v>0</v>
      </c>
      <c r="CE40" s="301">
        <v>89895</v>
      </c>
      <c r="CF40" s="301">
        <v>3</v>
      </c>
      <c r="CG40" s="301">
        <v>797</v>
      </c>
      <c r="CH40" s="301">
        <v>0</v>
      </c>
      <c r="CI40" s="301">
        <v>1956</v>
      </c>
      <c r="CJ40" s="301">
        <v>6012</v>
      </c>
      <c r="CK40" s="301">
        <v>0</v>
      </c>
      <c r="CL40" s="301">
        <v>3339</v>
      </c>
      <c r="CM40" s="301">
        <v>0</v>
      </c>
      <c r="CN40" s="301">
        <v>774</v>
      </c>
      <c r="CO40" s="301">
        <v>0</v>
      </c>
      <c r="CP40" s="301">
        <v>1899</v>
      </c>
      <c r="CQ40" s="301">
        <v>89978</v>
      </c>
      <c r="CR40" s="301">
        <v>84829</v>
      </c>
      <c r="CS40" s="301">
        <v>0</v>
      </c>
      <c r="CT40" s="301">
        <v>22</v>
      </c>
      <c r="CU40" s="301">
        <v>4131</v>
      </c>
      <c r="CV40" s="301">
        <v>79983</v>
      </c>
      <c r="CW40" s="301">
        <v>525</v>
      </c>
      <c r="CX40" s="301">
        <v>168</v>
      </c>
      <c r="CY40" s="301">
        <v>5149</v>
      </c>
      <c r="CZ40" s="301">
        <v>0</v>
      </c>
      <c r="DA40" s="301">
        <v>32</v>
      </c>
      <c r="DB40" s="301">
        <v>634</v>
      </c>
      <c r="DC40" s="301">
        <v>2573</v>
      </c>
      <c r="DD40" s="301">
        <v>28</v>
      </c>
      <c r="DE40" s="301">
        <v>1882</v>
      </c>
      <c r="DF40" s="301">
        <v>2903</v>
      </c>
      <c r="DG40" s="301">
        <v>2346</v>
      </c>
      <c r="DH40" s="301">
        <v>0</v>
      </c>
      <c r="DI40" s="301">
        <v>710</v>
      </c>
      <c r="DJ40" s="301">
        <v>268</v>
      </c>
      <c r="DK40" s="301">
        <v>1115</v>
      </c>
      <c r="DL40" s="301">
        <v>15</v>
      </c>
      <c r="DM40" s="301">
        <v>238</v>
      </c>
      <c r="DN40" s="301">
        <v>557</v>
      </c>
      <c r="DO40" s="301">
        <v>0</v>
      </c>
      <c r="DP40" s="301">
        <v>174</v>
      </c>
      <c r="DQ40" s="301">
        <v>185</v>
      </c>
      <c r="DR40" s="301">
        <v>113</v>
      </c>
      <c r="DS40" s="301">
        <v>4</v>
      </c>
      <c r="DT40" s="301">
        <v>81</v>
      </c>
      <c r="DU40" s="301">
        <v>12062</v>
      </c>
      <c r="DV40" s="301">
        <v>10474</v>
      </c>
      <c r="DW40" s="301">
        <v>0</v>
      </c>
      <c r="DX40" s="301">
        <v>1588</v>
      </c>
      <c r="DY40" s="301">
        <v>0</v>
      </c>
      <c r="DZ40" s="301">
        <v>30360</v>
      </c>
      <c r="EA40" s="301">
        <v>23290</v>
      </c>
      <c r="EB40" s="301">
        <v>0</v>
      </c>
      <c r="EC40" s="301">
        <v>0</v>
      </c>
      <c r="ED40" s="301">
        <v>23119</v>
      </c>
      <c r="EE40" s="301">
        <v>0</v>
      </c>
      <c r="EF40" s="301">
        <v>171</v>
      </c>
      <c r="EG40" s="301">
        <v>0</v>
      </c>
      <c r="EH40" s="301">
        <v>7070</v>
      </c>
      <c r="EI40" s="301">
        <v>0</v>
      </c>
      <c r="EJ40" s="301">
        <v>0</v>
      </c>
      <c r="EK40" s="301">
        <v>6685</v>
      </c>
      <c r="EL40" s="301">
        <v>0</v>
      </c>
      <c r="EM40" s="301">
        <v>281</v>
      </c>
      <c r="EN40" s="301">
        <v>104</v>
      </c>
    </row>
    <row r="41" spans="1:144" s="303" customFormat="1" ht="13.5" customHeight="1">
      <c r="A41" s="299" t="s">
        <v>707</v>
      </c>
      <c r="B41" s="300" t="s">
        <v>708</v>
      </c>
      <c r="C41" s="299" t="s">
        <v>639</v>
      </c>
      <c r="D41" s="301">
        <v>487875</v>
      </c>
      <c r="E41" s="301">
        <v>378916</v>
      </c>
      <c r="F41" s="301">
        <v>294086</v>
      </c>
      <c r="G41" s="301">
        <v>0</v>
      </c>
      <c r="H41" s="301">
        <v>291200</v>
      </c>
      <c r="I41" s="301">
        <v>169</v>
      </c>
      <c r="J41" s="301">
        <v>0</v>
      </c>
      <c r="K41" s="301">
        <v>0</v>
      </c>
      <c r="L41" s="301">
        <v>2717</v>
      </c>
      <c r="M41" s="301">
        <v>84830</v>
      </c>
      <c r="N41" s="301">
        <v>0</v>
      </c>
      <c r="O41" s="301">
        <v>82377</v>
      </c>
      <c r="P41" s="301">
        <v>112</v>
      </c>
      <c r="Q41" s="301">
        <v>0</v>
      </c>
      <c r="R41" s="301">
        <v>0</v>
      </c>
      <c r="S41" s="301">
        <v>2341</v>
      </c>
      <c r="T41" s="301">
        <v>20171</v>
      </c>
      <c r="U41" s="301">
        <v>6479</v>
      </c>
      <c r="V41" s="301">
        <v>3</v>
      </c>
      <c r="W41" s="301">
        <v>0</v>
      </c>
      <c r="X41" s="301">
        <v>3102</v>
      </c>
      <c r="Y41" s="301">
        <v>0</v>
      </c>
      <c r="Z41" s="301">
        <v>86</v>
      </c>
      <c r="AA41" s="301">
        <v>3288</v>
      </c>
      <c r="AB41" s="301">
        <v>13692</v>
      </c>
      <c r="AC41" s="301">
        <v>797</v>
      </c>
      <c r="AD41" s="301">
        <v>0</v>
      </c>
      <c r="AE41" s="301">
        <v>3747</v>
      </c>
      <c r="AF41" s="301">
        <v>0</v>
      </c>
      <c r="AG41" s="301">
        <v>0</v>
      </c>
      <c r="AH41" s="301">
        <v>9148</v>
      </c>
      <c r="AI41" s="301">
        <v>42</v>
      </c>
      <c r="AJ41" s="301">
        <v>0</v>
      </c>
      <c r="AK41" s="301">
        <v>0</v>
      </c>
      <c r="AL41" s="301">
        <v>0</v>
      </c>
      <c r="AM41" s="301">
        <v>0</v>
      </c>
      <c r="AN41" s="301">
        <v>0</v>
      </c>
      <c r="AO41" s="301">
        <v>0</v>
      </c>
      <c r="AP41" s="301">
        <v>0</v>
      </c>
      <c r="AQ41" s="301">
        <v>42</v>
      </c>
      <c r="AR41" s="301">
        <v>0</v>
      </c>
      <c r="AS41" s="301">
        <v>42</v>
      </c>
      <c r="AT41" s="301">
        <v>0</v>
      </c>
      <c r="AU41" s="301">
        <v>0</v>
      </c>
      <c r="AV41" s="301">
        <v>0</v>
      </c>
      <c r="AW41" s="301">
        <v>0</v>
      </c>
      <c r="AX41" s="301">
        <v>0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0</v>
      </c>
      <c r="BE41" s="301">
        <v>0</v>
      </c>
      <c r="BF41" s="301">
        <v>0</v>
      </c>
      <c r="BG41" s="301">
        <v>0</v>
      </c>
      <c r="BH41" s="301">
        <v>0</v>
      </c>
      <c r="BI41" s="301">
        <v>0</v>
      </c>
      <c r="BJ41" s="301">
        <v>0</v>
      </c>
      <c r="BK41" s="301">
        <v>0</v>
      </c>
      <c r="BL41" s="301">
        <v>0</v>
      </c>
      <c r="BM41" s="301">
        <v>5628</v>
      </c>
      <c r="BN41" s="301">
        <v>5628</v>
      </c>
      <c r="BO41" s="301">
        <v>0</v>
      </c>
      <c r="BP41" s="301">
        <v>5628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0</v>
      </c>
      <c r="CA41" s="301">
        <v>0</v>
      </c>
      <c r="CB41" s="301">
        <v>6426</v>
      </c>
      <c r="CC41" s="301">
        <v>5775</v>
      </c>
      <c r="CD41" s="301">
        <v>0</v>
      </c>
      <c r="CE41" s="301">
        <v>5619</v>
      </c>
      <c r="CF41" s="301">
        <v>0</v>
      </c>
      <c r="CG41" s="301">
        <v>0</v>
      </c>
      <c r="CH41" s="301">
        <v>0</v>
      </c>
      <c r="CI41" s="301">
        <v>156</v>
      </c>
      <c r="CJ41" s="301">
        <v>651</v>
      </c>
      <c r="CK41" s="301">
        <v>0</v>
      </c>
      <c r="CL41" s="301">
        <v>385</v>
      </c>
      <c r="CM41" s="301">
        <v>0</v>
      </c>
      <c r="CN41" s="301">
        <v>0</v>
      </c>
      <c r="CO41" s="301">
        <v>0</v>
      </c>
      <c r="CP41" s="301">
        <v>266</v>
      </c>
      <c r="CQ41" s="301">
        <v>45163</v>
      </c>
      <c r="CR41" s="301">
        <v>37449</v>
      </c>
      <c r="CS41" s="301">
        <v>0</v>
      </c>
      <c r="CT41" s="301">
        <v>0</v>
      </c>
      <c r="CU41" s="301">
        <v>3763</v>
      </c>
      <c r="CV41" s="301">
        <v>31996</v>
      </c>
      <c r="CW41" s="301">
        <v>883</v>
      </c>
      <c r="CX41" s="301">
        <v>807</v>
      </c>
      <c r="CY41" s="301">
        <v>7714</v>
      </c>
      <c r="CZ41" s="301">
        <v>0</v>
      </c>
      <c r="DA41" s="301">
        <v>40</v>
      </c>
      <c r="DB41" s="301">
        <v>1777</v>
      </c>
      <c r="DC41" s="301">
        <v>4812</v>
      </c>
      <c r="DD41" s="301">
        <v>81</v>
      </c>
      <c r="DE41" s="301">
        <v>1004</v>
      </c>
      <c r="DF41" s="301">
        <v>525</v>
      </c>
      <c r="DG41" s="301">
        <v>438</v>
      </c>
      <c r="DH41" s="301">
        <v>0</v>
      </c>
      <c r="DI41" s="301">
        <v>0</v>
      </c>
      <c r="DJ41" s="301">
        <v>407</v>
      </c>
      <c r="DK41" s="301">
        <v>0</v>
      </c>
      <c r="DL41" s="301">
        <v>31</v>
      </c>
      <c r="DM41" s="301">
        <v>0</v>
      </c>
      <c r="DN41" s="301">
        <v>87</v>
      </c>
      <c r="DO41" s="301">
        <v>0</v>
      </c>
      <c r="DP41" s="301">
        <v>0</v>
      </c>
      <c r="DQ41" s="301">
        <v>87</v>
      </c>
      <c r="DR41" s="301">
        <v>0</v>
      </c>
      <c r="DS41" s="301">
        <v>0</v>
      </c>
      <c r="DT41" s="301">
        <v>0</v>
      </c>
      <c r="DU41" s="301">
        <v>23984</v>
      </c>
      <c r="DV41" s="301">
        <v>19583</v>
      </c>
      <c r="DW41" s="301">
        <v>38</v>
      </c>
      <c r="DX41" s="301">
        <v>4325</v>
      </c>
      <c r="DY41" s="301">
        <v>38</v>
      </c>
      <c r="DZ41" s="301">
        <v>7020</v>
      </c>
      <c r="EA41" s="301">
        <v>3137</v>
      </c>
      <c r="EB41" s="301">
        <v>0</v>
      </c>
      <c r="EC41" s="301">
        <v>0</v>
      </c>
      <c r="ED41" s="301">
        <v>2955</v>
      </c>
      <c r="EE41" s="301">
        <v>0</v>
      </c>
      <c r="EF41" s="301">
        <v>182</v>
      </c>
      <c r="EG41" s="301">
        <v>0</v>
      </c>
      <c r="EH41" s="301">
        <v>3883</v>
      </c>
      <c r="EI41" s="301">
        <v>0</v>
      </c>
      <c r="EJ41" s="301">
        <v>0</v>
      </c>
      <c r="EK41" s="301">
        <v>2229</v>
      </c>
      <c r="EL41" s="301">
        <v>13</v>
      </c>
      <c r="EM41" s="301">
        <v>143</v>
      </c>
      <c r="EN41" s="301">
        <v>1498</v>
      </c>
    </row>
    <row r="42" spans="1:144" s="303" customFormat="1" ht="13.5" customHeight="1">
      <c r="A42" s="299" t="s">
        <v>709</v>
      </c>
      <c r="B42" s="300" t="s">
        <v>710</v>
      </c>
      <c r="C42" s="299" t="s">
        <v>639</v>
      </c>
      <c r="D42" s="301">
        <v>256059</v>
      </c>
      <c r="E42" s="301">
        <v>204105</v>
      </c>
      <c r="F42" s="301">
        <v>196637</v>
      </c>
      <c r="G42" s="301">
        <v>0</v>
      </c>
      <c r="H42" s="301">
        <v>196100</v>
      </c>
      <c r="I42" s="301">
        <v>348</v>
      </c>
      <c r="J42" s="301">
        <v>189</v>
      </c>
      <c r="K42" s="301">
        <v>0</v>
      </c>
      <c r="L42" s="301">
        <v>0</v>
      </c>
      <c r="M42" s="301">
        <v>7468</v>
      </c>
      <c r="N42" s="301">
        <v>0</v>
      </c>
      <c r="O42" s="301">
        <v>7232</v>
      </c>
      <c r="P42" s="301">
        <v>24</v>
      </c>
      <c r="Q42" s="301">
        <v>6</v>
      </c>
      <c r="R42" s="301">
        <v>0</v>
      </c>
      <c r="S42" s="301">
        <v>206</v>
      </c>
      <c r="T42" s="301">
        <v>21088</v>
      </c>
      <c r="U42" s="301">
        <v>17319</v>
      </c>
      <c r="V42" s="301">
        <v>0</v>
      </c>
      <c r="W42" s="301">
        <v>0</v>
      </c>
      <c r="X42" s="301">
        <v>7969</v>
      </c>
      <c r="Y42" s="301">
        <v>5321</v>
      </c>
      <c r="Z42" s="301">
        <v>0</v>
      </c>
      <c r="AA42" s="301">
        <v>4029</v>
      </c>
      <c r="AB42" s="301">
        <v>3769</v>
      </c>
      <c r="AC42" s="301">
        <v>0</v>
      </c>
      <c r="AD42" s="301">
        <v>0</v>
      </c>
      <c r="AE42" s="301">
        <v>2838</v>
      </c>
      <c r="AF42" s="301">
        <v>71</v>
      </c>
      <c r="AG42" s="301">
        <v>0</v>
      </c>
      <c r="AH42" s="301">
        <v>860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1">
        <v>0</v>
      </c>
      <c r="AO42" s="301">
        <v>0</v>
      </c>
      <c r="AP42" s="301">
        <v>0</v>
      </c>
      <c r="AQ42" s="301">
        <v>0</v>
      </c>
      <c r="AR42" s="301">
        <v>0</v>
      </c>
      <c r="AS42" s="301">
        <v>0</v>
      </c>
      <c r="AT42" s="301">
        <v>0</v>
      </c>
      <c r="AU42" s="301">
        <v>0</v>
      </c>
      <c r="AV42" s="301">
        <v>0</v>
      </c>
      <c r="AW42" s="301">
        <v>0</v>
      </c>
      <c r="AX42" s="301">
        <v>0</v>
      </c>
      <c r="AY42" s="301">
        <v>0</v>
      </c>
      <c r="AZ42" s="301">
        <v>0</v>
      </c>
      <c r="BA42" s="301">
        <v>0</v>
      </c>
      <c r="BB42" s="301">
        <v>0</v>
      </c>
      <c r="BC42" s="301">
        <v>0</v>
      </c>
      <c r="BD42" s="301">
        <v>0</v>
      </c>
      <c r="BE42" s="301">
        <v>0</v>
      </c>
      <c r="BF42" s="301">
        <v>0</v>
      </c>
      <c r="BG42" s="301">
        <v>0</v>
      </c>
      <c r="BH42" s="301">
        <v>0</v>
      </c>
      <c r="BI42" s="301">
        <v>0</v>
      </c>
      <c r="BJ42" s="301">
        <v>0</v>
      </c>
      <c r="BK42" s="301">
        <v>0</v>
      </c>
      <c r="BL42" s="301">
        <v>0</v>
      </c>
      <c r="BM42" s="301">
        <v>0</v>
      </c>
      <c r="BN42" s="301">
        <v>0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1">
        <v>969</v>
      </c>
      <c r="CC42" s="301">
        <v>188</v>
      </c>
      <c r="CD42" s="301">
        <v>0</v>
      </c>
      <c r="CE42" s="301">
        <v>0</v>
      </c>
      <c r="CF42" s="301">
        <v>53</v>
      </c>
      <c r="CG42" s="301">
        <v>135</v>
      </c>
      <c r="CH42" s="301">
        <v>0</v>
      </c>
      <c r="CI42" s="301">
        <v>0</v>
      </c>
      <c r="CJ42" s="301">
        <v>781</v>
      </c>
      <c r="CK42" s="301">
        <v>0</v>
      </c>
      <c r="CL42" s="301">
        <v>0</v>
      </c>
      <c r="CM42" s="301">
        <v>3</v>
      </c>
      <c r="CN42" s="301">
        <v>1</v>
      </c>
      <c r="CO42" s="301">
        <v>0</v>
      </c>
      <c r="CP42" s="301">
        <v>777</v>
      </c>
      <c r="CQ42" s="301">
        <v>15629</v>
      </c>
      <c r="CR42" s="301">
        <v>15258</v>
      </c>
      <c r="CS42" s="301">
        <v>0</v>
      </c>
      <c r="CT42" s="301">
        <v>0</v>
      </c>
      <c r="CU42" s="301">
        <v>4599</v>
      </c>
      <c r="CV42" s="301">
        <v>9376</v>
      </c>
      <c r="CW42" s="301">
        <v>1026</v>
      </c>
      <c r="CX42" s="301">
        <v>257</v>
      </c>
      <c r="CY42" s="301">
        <v>371</v>
      </c>
      <c r="CZ42" s="301">
        <v>0</v>
      </c>
      <c r="DA42" s="301">
        <v>0</v>
      </c>
      <c r="DB42" s="301">
        <v>217</v>
      </c>
      <c r="DC42" s="301">
        <v>96</v>
      </c>
      <c r="DD42" s="301">
        <v>2</v>
      </c>
      <c r="DE42" s="301">
        <v>56</v>
      </c>
      <c r="DF42" s="301">
        <v>717</v>
      </c>
      <c r="DG42" s="301">
        <v>603</v>
      </c>
      <c r="DH42" s="301">
        <v>0</v>
      </c>
      <c r="DI42" s="301">
        <v>0</v>
      </c>
      <c r="DJ42" s="301">
        <v>0</v>
      </c>
      <c r="DK42" s="301">
        <v>532</v>
      </c>
      <c r="DL42" s="301">
        <v>0</v>
      </c>
      <c r="DM42" s="301">
        <v>71</v>
      </c>
      <c r="DN42" s="301">
        <v>114</v>
      </c>
      <c r="DO42" s="301">
        <v>0</v>
      </c>
      <c r="DP42" s="301">
        <v>0</v>
      </c>
      <c r="DQ42" s="301">
        <v>114</v>
      </c>
      <c r="DR42" s="301">
        <v>0</v>
      </c>
      <c r="DS42" s="301">
        <v>0</v>
      </c>
      <c r="DT42" s="301">
        <v>0</v>
      </c>
      <c r="DU42" s="301">
        <v>12883</v>
      </c>
      <c r="DV42" s="301">
        <v>12018</v>
      </c>
      <c r="DW42" s="301">
        <v>55</v>
      </c>
      <c r="DX42" s="301">
        <v>806</v>
      </c>
      <c r="DY42" s="301">
        <v>4</v>
      </c>
      <c r="DZ42" s="301">
        <v>668</v>
      </c>
      <c r="EA42" s="301">
        <v>533</v>
      </c>
      <c r="EB42" s="301">
        <v>0</v>
      </c>
      <c r="EC42" s="301">
        <v>0</v>
      </c>
      <c r="ED42" s="301">
        <v>517</v>
      </c>
      <c r="EE42" s="301">
        <v>11</v>
      </c>
      <c r="EF42" s="301">
        <v>5</v>
      </c>
      <c r="EG42" s="301">
        <v>0</v>
      </c>
      <c r="EH42" s="301">
        <v>135</v>
      </c>
      <c r="EI42" s="301">
        <v>0</v>
      </c>
      <c r="EJ42" s="301">
        <v>0</v>
      </c>
      <c r="EK42" s="301">
        <v>8</v>
      </c>
      <c r="EL42" s="301">
        <v>0</v>
      </c>
      <c r="EM42" s="301">
        <v>0</v>
      </c>
      <c r="EN42" s="301">
        <v>127</v>
      </c>
    </row>
    <row r="43" spans="1:144" s="303" customFormat="1" ht="13.5" customHeight="1">
      <c r="A43" s="299" t="s">
        <v>711</v>
      </c>
      <c r="B43" s="300" t="s">
        <v>712</v>
      </c>
      <c r="C43" s="299" t="s">
        <v>639</v>
      </c>
      <c r="D43" s="301">
        <v>309496</v>
      </c>
      <c r="E43" s="301">
        <v>232164</v>
      </c>
      <c r="F43" s="301">
        <v>225431</v>
      </c>
      <c r="G43" s="301">
        <v>0</v>
      </c>
      <c r="H43" s="301">
        <v>223469</v>
      </c>
      <c r="I43" s="301">
        <v>1817</v>
      </c>
      <c r="J43" s="301">
        <v>12</v>
      </c>
      <c r="K43" s="301">
        <v>0</v>
      </c>
      <c r="L43" s="301">
        <v>133</v>
      </c>
      <c r="M43" s="301">
        <v>6733</v>
      </c>
      <c r="N43" s="301">
        <v>0</v>
      </c>
      <c r="O43" s="301">
        <v>6536</v>
      </c>
      <c r="P43" s="301">
        <v>21</v>
      </c>
      <c r="Q43" s="301">
        <v>0</v>
      </c>
      <c r="R43" s="301">
        <v>0</v>
      </c>
      <c r="S43" s="301">
        <v>176</v>
      </c>
      <c r="T43" s="301">
        <v>10698</v>
      </c>
      <c r="U43" s="301">
        <v>8506</v>
      </c>
      <c r="V43" s="301">
        <v>0</v>
      </c>
      <c r="W43" s="301">
        <v>0</v>
      </c>
      <c r="X43" s="301">
        <v>7408</v>
      </c>
      <c r="Y43" s="301">
        <v>0</v>
      </c>
      <c r="Z43" s="301">
        <v>0</v>
      </c>
      <c r="AA43" s="301">
        <v>1098</v>
      </c>
      <c r="AB43" s="301">
        <v>2192</v>
      </c>
      <c r="AC43" s="301">
        <v>0</v>
      </c>
      <c r="AD43" s="301">
        <v>0</v>
      </c>
      <c r="AE43" s="301">
        <v>999</v>
      </c>
      <c r="AF43" s="301">
        <v>0</v>
      </c>
      <c r="AG43" s="301">
        <v>0</v>
      </c>
      <c r="AH43" s="301">
        <v>1193</v>
      </c>
      <c r="AI43" s="301">
        <v>797</v>
      </c>
      <c r="AJ43" s="301">
        <v>797</v>
      </c>
      <c r="AK43" s="301">
        <v>0</v>
      </c>
      <c r="AL43" s="301">
        <v>797</v>
      </c>
      <c r="AM43" s="301">
        <v>0</v>
      </c>
      <c r="AN43" s="301">
        <v>0</v>
      </c>
      <c r="AO43" s="301">
        <v>0</v>
      </c>
      <c r="AP43" s="301">
        <v>0</v>
      </c>
      <c r="AQ43" s="301">
        <v>0</v>
      </c>
      <c r="AR43" s="301">
        <v>0</v>
      </c>
      <c r="AS43" s="301">
        <v>0</v>
      </c>
      <c r="AT43" s="301">
        <v>0</v>
      </c>
      <c r="AU43" s="301">
        <v>0</v>
      </c>
      <c r="AV43" s="301">
        <v>0</v>
      </c>
      <c r="AW43" s="301">
        <v>0</v>
      </c>
      <c r="AX43" s="301">
        <v>0</v>
      </c>
      <c r="AY43" s="301">
        <v>0</v>
      </c>
      <c r="AZ43" s="301">
        <v>0</v>
      </c>
      <c r="BA43" s="301">
        <v>0</v>
      </c>
      <c r="BB43" s="301">
        <v>0</v>
      </c>
      <c r="BC43" s="301">
        <v>0</v>
      </c>
      <c r="BD43" s="301">
        <v>0</v>
      </c>
      <c r="BE43" s="301">
        <v>0</v>
      </c>
      <c r="BF43" s="301">
        <v>0</v>
      </c>
      <c r="BG43" s="301">
        <v>0</v>
      </c>
      <c r="BH43" s="301">
        <v>0</v>
      </c>
      <c r="BI43" s="301">
        <v>0</v>
      </c>
      <c r="BJ43" s="301">
        <v>0</v>
      </c>
      <c r="BK43" s="301">
        <v>0</v>
      </c>
      <c r="BL43" s="301">
        <v>0</v>
      </c>
      <c r="BM43" s="301">
        <v>0</v>
      </c>
      <c r="BN43" s="301">
        <v>0</v>
      </c>
      <c r="BO43" s="301">
        <v>0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1">
        <v>13003</v>
      </c>
      <c r="CC43" s="301">
        <v>13003</v>
      </c>
      <c r="CD43" s="301">
        <v>0</v>
      </c>
      <c r="CE43" s="301">
        <v>10317</v>
      </c>
      <c r="CF43" s="301">
        <v>2022</v>
      </c>
      <c r="CG43" s="301">
        <v>664</v>
      </c>
      <c r="CH43" s="301">
        <v>0</v>
      </c>
      <c r="CI43" s="301">
        <v>0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38971</v>
      </c>
      <c r="CR43" s="301">
        <v>36825</v>
      </c>
      <c r="CS43" s="301">
        <v>0</v>
      </c>
      <c r="CT43" s="301">
        <v>589</v>
      </c>
      <c r="CU43" s="301">
        <v>4070</v>
      </c>
      <c r="CV43" s="301">
        <v>31519</v>
      </c>
      <c r="CW43" s="301">
        <v>17</v>
      </c>
      <c r="CX43" s="301">
        <v>630</v>
      </c>
      <c r="CY43" s="301">
        <v>2146</v>
      </c>
      <c r="CZ43" s="301">
        <v>0</v>
      </c>
      <c r="DA43" s="301">
        <v>0</v>
      </c>
      <c r="DB43" s="301">
        <v>1501</v>
      </c>
      <c r="DC43" s="301">
        <v>538</v>
      </c>
      <c r="DD43" s="301">
        <v>0</v>
      </c>
      <c r="DE43" s="301">
        <v>107</v>
      </c>
      <c r="DF43" s="301">
        <v>19</v>
      </c>
      <c r="DG43" s="301">
        <v>19</v>
      </c>
      <c r="DH43" s="301">
        <v>0</v>
      </c>
      <c r="DI43" s="301">
        <v>0</v>
      </c>
      <c r="DJ43" s="301">
        <v>19</v>
      </c>
      <c r="DK43" s="301">
        <v>0</v>
      </c>
      <c r="DL43" s="301">
        <v>0</v>
      </c>
      <c r="DM43" s="301">
        <v>0</v>
      </c>
      <c r="DN43" s="301">
        <v>0</v>
      </c>
      <c r="DO43" s="301">
        <v>0</v>
      </c>
      <c r="DP43" s="301">
        <v>0</v>
      </c>
      <c r="DQ43" s="301">
        <v>0</v>
      </c>
      <c r="DR43" s="301">
        <v>0</v>
      </c>
      <c r="DS43" s="301">
        <v>0</v>
      </c>
      <c r="DT43" s="301">
        <v>0</v>
      </c>
      <c r="DU43" s="301">
        <v>9726</v>
      </c>
      <c r="DV43" s="301">
        <v>9590</v>
      </c>
      <c r="DW43" s="301">
        <v>0</v>
      </c>
      <c r="DX43" s="301">
        <v>136</v>
      </c>
      <c r="DY43" s="301">
        <v>0</v>
      </c>
      <c r="DZ43" s="301">
        <v>4118</v>
      </c>
      <c r="EA43" s="301">
        <v>2708</v>
      </c>
      <c r="EB43" s="301">
        <v>0</v>
      </c>
      <c r="EC43" s="301">
        <v>0</v>
      </c>
      <c r="ED43" s="301">
        <v>2697</v>
      </c>
      <c r="EE43" s="301">
        <v>0</v>
      </c>
      <c r="EF43" s="301">
        <v>2</v>
      </c>
      <c r="EG43" s="301">
        <v>9</v>
      </c>
      <c r="EH43" s="301">
        <v>1410</v>
      </c>
      <c r="EI43" s="301">
        <v>0</v>
      </c>
      <c r="EJ43" s="301">
        <v>0</v>
      </c>
      <c r="EK43" s="301">
        <v>1290</v>
      </c>
      <c r="EL43" s="301">
        <v>0</v>
      </c>
      <c r="EM43" s="301">
        <v>120</v>
      </c>
      <c r="EN43" s="301">
        <v>0</v>
      </c>
    </row>
    <row r="44" spans="1:144" s="303" customFormat="1" ht="13.5" customHeight="1">
      <c r="A44" s="299" t="s">
        <v>713</v>
      </c>
      <c r="B44" s="300" t="s">
        <v>714</v>
      </c>
      <c r="C44" s="299" t="s">
        <v>639</v>
      </c>
      <c r="D44" s="301">
        <v>443693</v>
      </c>
      <c r="E44" s="301">
        <v>356103</v>
      </c>
      <c r="F44" s="301">
        <v>305705</v>
      </c>
      <c r="G44" s="301">
        <v>0</v>
      </c>
      <c r="H44" s="301">
        <v>305040</v>
      </c>
      <c r="I44" s="301">
        <v>69</v>
      </c>
      <c r="J44" s="301">
        <v>149</v>
      </c>
      <c r="K44" s="301">
        <v>175</v>
      </c>
      <c r="L44" s="301">
        <v>272</v>
      </c>
      <c r="M44" s="301">
        <v>50398</v>
      </c>
      <c r="N44" s="301">
        <v>0</v>
      </c>
      <c r="O44" s="301">
        <v>49915</v>
      </c>
      <c r="P44" s="301">
        <v>5</v>
      </c>
      <c r="Q44" s="301">
        <v>0</v>
      </c>
      <c r="R44" s="301">
        <v>0</v>
      </c>
      <c r="S44" s="301">
        <v>478</v>
      </c>
      <c r="T44" s="301">
        <v>23720</v>
      </c>
      <c r="U44" s="301">
        <v>11907</v>
      </c>
      <c r="V44" s="301">
        <v>0</v>
      </c>
      <c r="W44" s="301">
        <v>193</v>
      </c>
      <c r="X44" s="301">
        <v>5405</v>
      </c>
      <c r="Y44" s="301">
        <v>0</v>
      </c>
      <c r="Z44" s="301">
        <v>0</v>
      </c>
      <c r="AA44" s="301">
        <v>6309</v>
      </c>
      <c r="AB44" s="301">
        <v>11813</v>
      </c>
      <c r="AC44" s="301">
        <v>0</v>
      </c>
      <c r="AD44" s="301">
        <v>1009</v>
      </c>
      <c r="AE44" s="301">
        <v>1165</v>
      </c>
      <c r="AF44" s="301">
        <v>0</v>
      </c>
      <c r="AG44" s="301">
        <v>2</v>
      </c>
      <c r="AH44" s="301">
        <v>9637</v>
      </c>
      <c r="AI44" s="301">
        <v>1447</v>
      </c>
      <c r="AJ44" s="301">
        <v>1022</v>
      </c>
      <c r="AK44" s="301">
        <v>0</v>
      </c>
      <c r="AL44" s="301">
        <v>0</v>
      </c>
      <c r="AM44" s="301">
        <v>0</v>
      </c>
      <c r="AN44" s="301">
        <v>1022</v>
      </c>
      <c r="AO44" s="301">
        <v>0</v>
      </c>
      <c r="AP44" s="301">
        <v>0</v>
      </c>
      <c r="AQ44" s="301">
        <v>425</v>
      </c>
      <c r="AR44" s="301">
        <v>0</v>
      </c>
      <c r="AS44" s="301">
        <v>0</v>
      </c>
      <c r="AT44" s="301">
        <v>10</v>
      </c>
      <c r="AU44" s="301">
        <v>415</v>
      </c>
      <c r="AV44" s="301">
        <v>0</v>
      </c>
      <c r="AW44" s="301">
        <v>0</v>
      </c>
      <c r="AX44" s="301">
        <v>0</v>
      </c>
      <c r="AY44" s="301">
        <v>0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>
        <v>0</v>
      </c>
      <c r="BF44" s="301">
        <v>0</v>
      </c>
      <c r="BG44" s="301">
        <v>0</v>
      </c>
      <c r="BH44" s="301">
        <v>0</v>
      </c>
      <c r="BI44" s="301">
        <v>0</v>
      </c>
      <c r="BJ44" s="301">
        <v>0</v>
      </c>
      <c r="BK44" s="301">
        <v>0</v>
      </c>
      <c r="BL44" s="301">
        <v>0</v>
      </c>
      <c r="BM44" s="301">
        <v>0</v>
      </c>
      <c r="BN44" s="301">
        <v>0</v>
      </c>
      <c r="BO44" s="301">
        <v>0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0</v>
      </c>
      <c r="CA44" s="301">
        <v>0</v>
      </c>
      <c r="CB44" s="301">
        <v>4417</v>
      </c>
      <c r="CC44" s="301">
        <v>3451</v>
      </c>
      <c r="CD44" s="301">
        <v>0</v>
      </c>
      <c r="CE44" s="301">
        <v>3451</v>
      </c>
      <c r="CF44" s="301">
        <v>0</v>
      </c>
      <c r="CG44" s="301">
        <v>0</v>
      </c>
      <c r="CH44" s="301">
        <v>0</v>
      </c>
      <c r="CI44" s="301">
        <v>0</v>
      </c>
      <c r="CJ44" s="301">
        <v>966</v>
      </c>
      <c r="CK44" s="301">
        <v>0</v>
      </c>
      <c r="CL44" s="301">
        <v>966</v>
      </c>
      <c r="CM44" s="301">
        <v>0</v>
      </c>
      <c r="CN44" s="301">
        <v>0</v>
      </c>
      <c r="CO44" s="301">
        <v>0</v>
      </c>
      <c r="CP44" s="301">
        <v>0</v>
      </c>
      <c r="CQ44" s="301">
        <v>37535</v>
      </c>
      <c r="CR44" s="301">
        <v>35999</v>
      </c>
      <c r="CS44" s="301">
        <v>0</v>
      </c>
      <c r="CT44" s="301">
        <v>0</v>
      </c>
      <c r="CU44" s="301">
        <v>1877</v>
      </c>
      <c r="CV44" s="301">
        <v>33780</v>
      </c>
      <c r="CW44" s="301">
        <v>97</v>
      </c>
      <c r="CX44" s="301">
        <v>245</v>
      </c>
      <c r="CY44" s="301">
        <v>1536</v>
      </c>
      <c r="CZ44" s="301">
        <v>0</v>
      </c>
      <c r="DA44" s="301">
        <v>151</v>
      </c>
      <c r="DB44" s="301">
        <v>395</v>
      </c>
      <c r="DC44" s="301">
        <v>811</v>
      </c>
      <c r="DD44" s="301">
        <v>0</v>
      </c>
      <c r="DE44" s="301">
        <v>179</v>
      </c>
      <c r="DF44" s="301">
        <v>1695</v>
      </c>
      <c r="DG44" s="301">
        <v>1646</v>
      </c>
      <c r="DH44" s="301">
        <v>0</v>
      </c>
      <c r="DI44" s="301">
        <v>26</v>
      </c>
      <c r="DJ44" s="301">
        <v>401</v>
      </c>
      <c r="DK44" s="301">
        <v>890</v>
      </c>
      <c r="DL44" s="301">
        <v>13</v>
      </c>
      <c r="DM44" s="301">
        <v>316</v>
      </c>
      <c r="DN44" s="301">
        <v>49</v>
      </c>
      <c r="DO44" s="301">
        <v>0</v>
      </c>
      <c r="DP44" s="301">
        <v>0</v>
      </c>
      <c r="DQ44" s="301">
        <v>46</v>
      </c>
      <c r="DR44" s="301">
        <v>0</v>
      </c>
      <c r="DS44" s="301">
        <v>3</v>
      </c>
      <c r="DT44" s="301">
        <v>0</v>
      </c>
      <c r="DU44" s="301">
        <v>10517</v>
      </c>
      <c r="DV44" s="301">
        <v>10074</v>
      </c>
      <c r="DW44" s="301">
        <v>123</v>
      </c>
      <c r="DX44" s="301">
        <v>320</v>
      </c>
      <c r="DY44" s="301">
        <v>0</v>
      </c>
      <c r="DZ44" s="301">
        <v>8259</v>
      </c>
      <c r="EA44" s="301">
        <v>3154</v>
      </c>
      <c r="EB44" s="301">
        <v>0</v>
      </c>
      <c r="EC44" s="301">
        <v>0</v>
      </c>
      <c r="ED44" s="301">
        <v>3154</v>
      </c>
      <c r="EE44" s="301">
        <v>0</v>
      </c>
      <c r="EF44" s="301">
        <v>0</v>
      </c>
      <c r="EG44" s="301">
        <v>0</v>
      </c>
      <c r="EH44" s="301">
        <v>5105</v>
      </c>
      <c r="EI44" s="301">
        <v>0</v>
      </c>
      <c r="EJ44" s="301">
        <v>0</v>
      </c>
      <c r="EK44" s="301">
        <v>4980</v>
      </c>
      <c r="EL44" s="301">
        <v>0</v>
      </c>
      <c r="EM44" s="301">
        <v>0</v>
      </c>
      <c r="EN44" s="301">
        <v>125</v>
      </c>
    </row>
    <row r="45" spans="1:144" s="303" customFormat="1" ht="13.5" customHeight="1">
      <c r="A45" s="299" t="s">
        <v>715</v>
      </c>
      <c r="B45" s="300" t="s">
        <v>716</v>
      </c>
      <c r="C45" s="299" t="s">
        <v>639</v>
      </c>
      <c r="D45" s="301">
        <v>251444</v>
      </c>
      <c r="E45" s="301">
        <v>208497</v>
      </c>
      <c r="F45" s="301">
        <v>185507</v>
      </c>
      <c r="G45" s="301">
        <v>28349</v>
      </c>
      <c r="H45" s="301">
        <v>151292</v>
      </c>
      <c r="I45" s="301">
        <v>69</v>
      </c>
      <c r="J45" s="301">
        <v>643</v>
      </c>
      <c r="K45" s="301">
        <v>505</v>
      </c>
      <c r="L45" s="301">
        <v>4649</v>
      </c>
      <c r="M45" s="301">
        <v>22990</v>
      </c>
      <c r="N45" s="301">
        <v>2820</v>
      </c>
      <c r="O45" s="301">
        <v>19311</v>
      </c>
      <c r="P45" s="301">
        <v>23</v>
      </c>
      <c r="Q45" s="301">
        <v>23</v>
      </c>
      <c r="R45" s="301">
        <v>238</v>
      </c>
      <c r="S45" s="301">
        <v>575</v>
      </c>
      <c r="T45" s="301">
        <v>2467</v>
      </c>
      <c r="U45" s="301">
        <v>1550</v>
      </c>
      <c r="V45" s="301">
        <v>0</v>
      </c>
      <c r="W45" s="301">
        <v>0</v>
      </c>
      <c r="X45" s="301">
        <v>590</v>
      </c>
      <c r="Y45" s="301">
        <v>165</v>
      </c>
      <c r="Z45" s="301">
        <v>5</v>
      </c>
      <c r="AA45" s="301">
        <v>790</v>
      </c>
      <c r="AB45" s="301">
        <v>917</v>
      </c>
      <c r="AC45" s="301">
        <v>0</v>
      </c>
      <c r="AD45" s="301">
        <v>0</v>
      </c>
      <c r="AE45" s="301">
        <v>356</v>
      </c>
      <c r="AF45" s="301">
        <v>112</v>
      </c>
      <c r="AG45" s="301">
        <v>0</v>
      </c>
      <c r="AH45" s="301">
        <v>449</v>
      </c>
      <c r="AI45" s="301">
        <v>3</v>
      </c>
      <c r="AJ45" s="301">
        <v>3</v>
      </c>
      <c r="AK45" s="301">
        <v>0</v>
      </c>
      <c r="AL45" s="301">
        <v>0</v>
      </c>
      <c r="AM45" s="301">
        <v>0</v>
      </c>
      <c r="AN45" s="301">
        <v>3</v>
      </c>
      <c r="AO45" s="301">
        <v>0</v>
      </c>
      <c r="AP45" s="301">
        <v>0</v>
      </c>
      <c r="AQ45" s="301">
        <v>0</v>
      </c>
      <c r="AR45" s="301">
        <v>0</v>
      </c>
      <c r="AS45" s="301">
        <v>0</v>
      </c>
      <c r="AT45" s="301">
        <v>0</v>
      </c>
      <c r="AU45" s="301">
        <v>0</v>
      </c>
      <c r="AV45" s="301">
        <v>0</v>
      </c>
      <c r="AW45" s="301">
        <v>0</v>
      </c>
      <c r="AX45" s="301">
        <v>0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>
        <v>0</v>
      </c>
      <c r="BF45" s="301">
        <v>0</v>
      </c>
      <c r="BG45" s="301">
        <v>0</v>
      </c>
      <c r="BH45" s="301">
        <v>0</v>
      </c>
      <c r="BI45" s="301">
        <v>0</v>
      </c>
      <c r="BJ45" s="301">
        <v>0</v>
      </c>
      <c r="BK45" s="301">
        <v>0</v>
      </c>
      <c r="BL45" s="301">
        <v>0</v>
      </c>
      <c r="BM45" s="301">
        <v>0</v>
      </c>
      <c r="BN45" s="301">
        <v>0</v>
      </c>
      <c r="BO45" s="301">
        <v>0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0</v>
      </c>
      <c r="CA45" s="301">
        <v>0</v>
      </c>
      <c r="CB45" s="301">
        <v>9589</v>
      </c>
      <c r="CC45" s="301">
        <v>8661</v>
      </c>
      <c r="CD45" s="301">
        <v>0</v>
      </c>
      <c r="CE45" s="301">
        <v>8661</v>
      </c>
      <c r="CF45" s="301">
        <v>0</v>
      </c>
      <c r="CG45" s="301">
        <v>0</v>
      </c>
      <c r="CH45" s="301">
        <v>0</v>
      </c>
      <c r="CI45" s="301">
        <v>0</v>
      </c>
      <c r="CJ45" s="301">
        <v>928</v>
      </c>
      <c r="CK45" s="301">
        <v>0</v>
      </c>
      <c r="CL45" s="301">
        <v>617</v>
      </c>
      <c r="CM45" s="301">
        <v>0</v>
      </c>
      <c r="CN45" s="301">
        <v>311</v>
      </c>
      <c r="CO45" s="301">
        <v>0</v>
      </c>
      <c r="CP45" s="301">
        <v>0</v>
      </c>
      <c r="CQ45" s="301">
        <v>19972</v>
      </c>
      <c r="CR45" s="301">
        <v>17701</v>
      </c>
      <c r="CS45" s="301">
        <v>0</v>
      </c>
      <c r="CT45" s="301">
        <v>0</v>
      </c>
      <c r="CU45" s="301">
        <v>1692</v>
      </c>
      <c r="CV45" s="301">
        <v>15083</v>
      </c>
      <c r="CW45" s="301">
        <v>109</v>
      </c>
      <c r="CX45" s="301">
        <v>817</v>
      </c>
      <c r="CY45" s="301">
        <v>2271</v>
      </c>
      <c r="CZ45" s="301">
        <v>176</v>
      </c>
      <c r="DA45" s="301">
        <v>0</v>
      </c>
      <c r="DB45" s="301">
        <v>319</v>
      </c>
      <c r="DC45" s="301">
        <v>779</v>
      </c>
      <c r="DD45" s="301">
        <v>2</v>
      </c>
      <c r="DE45" s="301">
        <v>995</v>
      </c>
      <c r="DF45" s="301">
        <v>620</v>
      </c>
      <c r="DG45" s="301">
        <v>524</v>
      </c>
      <c r="DH45" s="301">
        <v>0</v>
      </c>
      <c r="DI45" s="301">
        <v>0</v>
      </c>
      <c r="DJ45" s="301">
        <v>483</v>
      </c>
      <c r="DK45" s="301">
        <v>0</v>
      </c>
      <c r="DL45" s="301">
        <v>4</v>
      </c>
      <c r="DM45" s="301">
        <v>37</v>
      </c>
      <c r="DN45" s="301">
        <v>96</v>
      </c>
      <c r="DO45" s="301">
        <v>0</v>
      </c>
      <c r="DP45" s="301">
        <v>0</v>
      </c>
      <c r="DQ45" s="301">
        <v>0</v>
      </c>
      <c r="DR45" s="301">
        <v>0</v>
      </c>
      <c r="DS45" s="301">
        <v>0</v>
      </c>
      <c r="DT45" s="301">
        <v>96</v>
      </c>
      <c r="DU45" s="301">
        <v>6175</v>
      </c>
      <c r="DV45" s="301">
        <v>5885</v>
      </c>
      <c r="DW45" s="301">
        <v>0</v>
      </c>
      <c r="DX45" s="301">
        <v>264</v>
      </c>
      <c r="DY45" s="301">
        <v>26</v>
      </c>
      <c r="DZ45" s="301">
        <v>4121</v>
      </c>
      <c r="EA45" s="301">
        <v>2137</v>
      </c>
      <c r="EB45" s="301">
        <v>0</v>
      </c>
      <c r="EC45" s="301">
        <v>0</v>
      </c>
      <c r="ED45" s="301">
        <v>1969</v>
      </c>
      <c r="EE45" s="301">
        <v>0</v>
      </c>
      <c r="EF45" s="301">
        <v>114</v>
      </c>
      <c r="EG45" s="301">
        <v>54</v>
      </c>
      <c r="EH45" s="301">
        <v>1984</v>
      </c>
      <c r="EI45" s="301">
        <v>0</v>
      </c>
      <c r="EJ45" s="301">
        <v>0</v>
      </c>
      <c r="EK45" s="301">
        <v>1623</v>
      </c>
      <c r="EL45" s="301">
        <v>0</v>
      </c>
      <c r="EM45" s="301">
        <v>361</v>
      </c>
      <c r="EN45" s="301">
        <v>0</v>
      </c>
    </row>
    <row r="46" spans="1:144" s="303" customFormat="1" ht="13.5" customHeight="1">
      <c r="A46" s="299" t="s">
        <v>717</v>
      </c>
      <c r="B46" s="300" t="s">
        <v>718</v>
      </c>
      <c r="C46" s="299" t="s">
        <v>639</v>
      </c>
      <c r="D46" s="301">
        <v>1699477</v>
      </c>
      <c r="E46" s="301">
        <v>1369513</v>
      </c>
      <c r="F46" s="301">
        <v>1130961</v>
      </c>
      <c r="G46" s="301">
        <v>181519</v>
      </c>
      <c r="H46" s="301">
        <v>945316</v>
      </c>
      <c r="I46" s="301">
        <v>228</v>
      </c>
      <c r="J46" s="301">
        <v>147</v>
      </c>
      <c r="K46" s="301">
        <v>10</v>
      </c>
      <c r="L46" s="301">
        <v>3741</v>
      </c>
      <c r="M46" s="301">
        <v>238552</v>
      </c>
      <c r="N46" s="301">
        <v>141877</v>
      </c>
      <c r="O46" s="301">
        <v>93662</v>
      </c>
      <c r="P46" s="301">
        <v>10</v>
      </c>
      <c r="Q46" s="301">
        <v>0</v>
      </c>
      <c r="R46" s="301">
        <v>1031</v>
      </c>
      <c r="S46" s="301">
        <v>1972</v>
      </c>
      <c r="T46" s="301">
        <v>78437</v>
      </c>
      <c r="U46" s="301">
        <v>45906</v>
      </c>
      <c r="V46" s="301">
        <v>60</v>
      </c>
      <c r="W46" s="301">
        <v>1413</v>
      </c>
      <c r="X46" s="301">
        <v>29606</v>
      </c>
      <c r="Y46" s="301">
        <v>1363</v>
      </c>
      <c r="Z46" s="301">
        <v>8</v>
      </c>
      <c r="AA46" s="301">
        <v>13456</v>
      </c>
      <c r="AB46" s="301">
        <v>32531</v>
      </c>
      <c r="AC46" s="301">
        <v>0</v>
      </c>
      <c r="AD46" s="301">
        <v>390</v>
      </c>
      <c r="AE46" s="301">
        <v>3693</v>
      </c>
      <c r="AF46" s="301">
        <v>21</v>
      </c>
      <c r="AG46" s="301">
        <v>48</v>
      </c>
      <c r="AH46" s="301">
        <v>28379</v>
      </c>
      <c r="AI46" s="301">
        <v>490</v>
      </c>
      <c r="AJ46" s="301">
        <v>19</v>
      </c>
      <c r="AK46" s="301">
        <v>0</v>
      </c>
      <c r="AL46" s="301">
        <v>0</v>
      </c>
      <c r="AM46" s="301">
        <v>0</v>
      </c>
      <c r="AN46" s="301">
        <v>19</v>
      </c>
      <c r="AO46" s="301">
        <v>0</v>
      </c>
      <c r="AP46" s="301">
        <v>0</v>
      </c>
      <c r="AQ46" s="301">
        <v>471</v>
      </c>
      <c r="AR46" s="301">
        <v>0</v>
      </c>
      <c r="AS46" s="301">
        <v>0</v>
      </c>
      <c r="AT46" s="301">
        <v>0</v>
      </c>
      <c r="AU46" s="301">
        <v>471</v>
      </c>
      <c r="AV46" s="301">
        <v>0</v>
      </c>
      <c r="AW46" s="301">
        <v>0</v>
      </c>
      <c r="AX46" s="301">
        <v>0</v>
      </c>
      <c r="AY46" s="301">
        <v>0</v>
      </c>
      <c r="AZ46" s="301">
        <v>0</v>
      </c>
      <c r="BA46" s="301">
        <v>0</v>
      </c>
      <c r="BB46" s="301">
        <v>0</v>
      </c>
      <c r="BC46" s="301">
        <v>0</v>
      </c>
      <c r="BD46" s="301">
        <v>0</v>
      </c>
      <c r="BE46" s="301">
        <v>0</v>
      </c>
      <c r="BF46" s="301">
        <v>0</v>
      </c>
      <c r="BG46" s="301">
        <v>0</v>
      </c>
      <c r="BH46" s="301">
        <v>0</v>
      </c>
      <c r="BI46" s="301">
        <v>0</v>
      </c>
      <c r="BJ46" s="301">
        <v>0</v>
      </c>
      <c r="BK46" s="301">
        <v>0</v>
      </c>
      <c r="BL46" s="301">
        <v>0</v>
      </c>
      <c r="BM46" s="301">
        <v>2860</v>
      </c>
      <c r="BN46" s="301">
        <v>2602</v>
      </c>
      <c r="BO46" s="301">
        <v>0</v>
      </c>
      <c r="BP46" s="301">
        <v>0</v>
      </c>
      <c r="BQ46" s="301">
        <v>0</v>
      </c>
      <c r="BR46" s="301">
        <v>2602</v>
      </c>
      <c r="BS46" s="301">
        <v>0</v>
      </c>
      <c r="BT46" s="301">
        <v>0</v>
      </c>
      <c r="BU46" s="301">
        <v>258</v>
      </c>
      <c r="BV46" s="301">
        <v>0</v>
      </c>
      <c r="BW46" s="301">
        <v>0</v>
      </c>
      <c r="BX46" s="301">
        <v>0</v>
      </c>
      <c r="BY46" s="301">
        <v>258</v>
      </c>
      <c r="BZ46" s="301">
        <v>0</v>
      </c>
      <c r="CA46" s="301">
        <v>0</v>
      </c>
      <c r="CB46" s="301">
        <v>124489</v>
      </c>
      <c r="CC46" s="301">
        <v>118038</v>
      </c>
      <c r="CD46" s="301">
        <v>0</v>
      </c>
      <c r="CE46" s="301">
        <v>117318</v>
      </c>
      <c r="CF46" s="301">
        <v>79</v>
      </c>
      <c r="CG46" s="301">
        <v>0</v>
      </c>
      <c r="CH46" s="301">
        <v>0</v>
      </c>
      <c r="CI46" s="301">
        <v>641</v>
      </c>
      <c r="CJ46" s="301">
        <v>6451</v>
      </c>
      <c r="CK46" s="301">
        <v>0</v>
      </c>
      <c r="CL46" s="301">
        <v>5790</v>
      </c>
      <c r="CM46" s="301">
        <v>1</v>
      </c>
      <c r="CN46" s="301">
        <v>242</v>
      </c>
      <c r="CO46" s="301">
        <v>0</v>
      </c>
      <c r="CP46" s="301">
        <v>418</v>
      </c>
      <c r="CQ46" s="301">
        <v>78669</v>
      </c>
      <c r="CR46" s="301">
        <v>66023</v>
      </c>
      <c r="CS46" s="301">
        <v>0</v>
      </c>
      <c r="CT46" s="301">
        <v>23</v>
      </c>
      <c r="CU46" s="301">
        <v>9522</v>
      </c>
      <c r="CV46" s="301">
        <v>54110</v>
      </c>
      <c r="CW46" s="301">
        <v>102</v>
      </c>
      <c r="CX46" s="301">
        <v>2266</v>
      </c>
      <c r="CY46" s="301">
        <v>12646</v>
      </c>
      <c r="CZ46" s="301">
        <v>0</v>
      </c>
      <c r="DA46" s="301">
        <v>635</v>
      </c>
      <c r="DB46" s="301">
        <v>3076</v>
      </c>
      <c r="DC46" s="301">
        <v>3163</v>
      </c>
      <c r="DD46" s="301">
        <v>19</v>
      </c>
      <c r="DE46" s="301">
        <v>5753</v>
      </c>
      <c r="DF46" s="301">
        <v>2863</v>
      </c>
      <c r="DG46" s="301">
        <v>2233</v>
      </c>
      <c r="DH46" s="301">
        <v>0</v>
      </c>
      <c r="DI46" s="301">
        <v>0</v>
      </c>
      <c r="DJ46" s="301">
        <v>1295</v>
      </c>
      <c r="DK46" s="301">
        <v>938</v>
      </c>
      <c r="DL46" s="301">
        <v>0</v>
      </c>
      <c r="DM46" s="301">
        <v>0</v>
      </c>
      <c r="DN46" s="301">
        <v>630</v>
      </c>
      <c r="DO46" s="301">
        <v>0</v>
      </c>
      <c r="DP46" s="301">
        <v>0</v>
      </c>
      <c r="DQ46" s="301">
        <v>294</v>
      </c>
      <c r="DR46" s="301">
        <v>17</v>
      </c>
      <c r="DS46" s="301">
        <v>8</v>
      </c>
      <c r="DT46" s="301">
        <v>311</v>
      </c>
      <c r="DU46" s="301">
        <v>27373</v>
      </c>
      <c r="DV46" s="301">
        <v>18931</v>
      </c>
      <c r="DW46" s="301">
        <v>139</v>
      </c>
      <c r="DX46" s="301">
        <v>8176</v>
      </c>
      <c r="DY46" s="301">
        <v>127</v>
      </c>
      <c r="DZ46" s="301">
        <v>14783</v>
      </c>
      <c r="EA46" s="301">
        <v>1840</v>
      </c>
      <c r="EB46" s="301">
        <v>88</v>
      </c>
      <c r="EC46" s="301">
        <v>0</v>
      </c>
      <c r="ED46" s="301">
        <v>1752</v>
      </c>
      <c r="EE46" s="301">
        <v>0</v>
      </c>
      <c r="EF46" s="301">
        <v>0</v>
      </c>
      <c r="EG46" s="301">
        <v>0</v>
      </c>
      <c r="EH46" s="301">
        <v>12943</v>
      </c>
      <c r="EI46" s="301">
        <v>164</v>
      </c>
      <c r="EJ46" s="301">
        <v>0</v>
      </c>
      <c r="EK46" s="301">
        <v>12761</v>
      </c>
      <c r="EL46" s="301">
        <v>0</v>
      </c>
      <c r="EM46" s="301">
        <v>18</v>
      </c>
      <c r="EN46" s="301">
        <v>0</v>
      </c>
    </row>
    <row r="47" spans="1:144" s="303" customFormat="1" ht="13.5" customHeight="1">
      <c r="A47" s="299" t="s">
        <v>719</v>
      </c>
      <c r="B47" s="300" t="s">
        <v>720</v>
      </c>
      <c r="C47" s="299" t="s">
        <v>639</v>
      </c>
      <c r="D47" s="301">
        <v>267322</v>
      </c>
      <c r="E47" s="301">
        <v>221546</v>
      </c>
      <c r="F47" s="301">
        <v>203680</v>
      </c>
      <c r="G47" s="301">
        <v>0</v>
      </c>
      <c r="H47" s="301">
        <v>203204</v>
      </c>
      <c r="I47" s="301">
        <v>0</v>
      </c>
      <c r="J47" s="301">
        <v>0</v>
      </c>
      <c r="K47" s="301">
        <v>0</v>
      </c>
      <c r="L47" s="301">
        <v>476</v>
      </c>
      <c r="M47" s="301">
        <v>17866</v>
      </c>
      <c r="N47" s="301">
        <v>0</v>
      </c>
      <c r="O47" s="301">
        <v>15837</v>
      </c>
      <c r="P47" s="301">
        <v>0</v>
      </c>
      <c r="Q47" s="301">
        <v>0</v>
      </c>
      <c r="R47" s="301">
        <v>0</v>
      </c>
      <c r="S47" s="301">
        <v>2029</v>
      </c>
      <c r="T47" s="301">
        <v>10587</v>
      </c>
      <c r="U47" s="301">
        <v>5548</v>
      </c>
      <c r="V47" s="301">
        <v>0</v>
      </c>
      <c r="W47" s="301">
        <v>0</v>
      </c>
      <c r="X47" s="301">
        <v>3706</v>
      </c>
      <c r="Y47" s="301">
        <v>67</v>
      </c>
      <c r="Z47" s="301">
        <v>0</v>
      </c>
      <c r="AA47" s="301">
        <v>1775</v>
      </c>
      <c r="AB47" s="301">
        <v>5039</v>
      </c>
      <c r="AC47" s="301">
        <v>0</v>
      </c>
      <c r="AD47" s="301">
        <v>0</v>
      </c>
      <c r="AE47" s="301">
        <v>915</v>
      </c>
      <c r="AF47" s="301">
        <v>0</v>
      </c>
      <c r="AG47" s="301">
        <v>2</v>
      </c>
      <c r="AH47" s="301">
        <v>4122</v>
      </c>
      <c r="AI47" s="301">
        <v>3147</v>
      </c>
      <c r="AJ47" s="301">
        <v>1251</v>
      </c>
      <c r="AK47" s="301">
        <v>0</v>
      </c>
      <c r="AL47" s="301">
        <v>0</v>
      </c>
      <c r="AM47" s="301">
        <v>0</v>
      </c>
      <c r="AN47" s="301">
        <v>1251</v>
      </c>
      <c r="AO47" s="301">
        <v>0</v>
      </c>
      <c r="AP47" s="301">
        <v>0</v>
      </c>
      <c r="AQ47" s="301">
        <v>1896</v>
      </c>
      <c r="AR47" s="301">
        <v>0</v>
      </c>
      <c r="AS47" s="301">
        <v>1397</v>
      </c>
      <c r="AT47" s="301">
        <v>0</v>
      </c>
      <c r="AU47" s="301">
        <v>499</v>
      </c>
      <c r="AV47" s="301">
        <v>0</v>
      </c>
      <c r="AW47" s="301">
        <v>0</v>
      </c>
      <c r="AX47" s="301">
        <v>0</v>
      </c>
      <c r="AY47" s="301">
        <v>0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>
        <v>0</v>
      </c>
      <c r="BF47" s="301">
        <v>0</v>
      </c>
      <c r="BG47" s="301">
        <v>0</v>
      </c>
      <c r="BH47" s="301">
        <v>0</v>
      </c>
      <c r="BI47" s="301">
        <v>0</v>
      </c>
      <c r="BJ47" s="301">
        <v>0</v>
      </c>
      <c r="BK47" s="301">
        <v>0</v>
      </c>
      <c r="BL47" s="301">
        <v>0</v>
      </c>
      <c r="BM47" s="301">
        <v>200</v>
      </c>
      <c r="BN47" s="301">
        <v>200</v>
      </c>
      <c r="BO47" s="301">
        <v>0</v>
      </c>
      <c r="BP47" s="301">
        <v>0</v>
      </c>
      <c r="BQ47" s="301">
        <v>0</v>
      </c>
      <c r="BR47" s="301">
        <v>200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0</v>
      </c>
      <c r="CA47" s="301">
        <v>0</v>
      </c>
      <c r="CB47" s="301">
        <v>837</v>
      </c>
      <c r="CC47" s="301">
        <v>234</v>
      </c>
      <c r="CD47" s="301">
        <v>0</v>
      </c>
      <c r="CE47" s="301">
        <v>0</v>
      </c>
      <c r="CF47" s="301">
        <v>0</v>
      </c>
      <c r="CG47" s="301">
        <v>234</v>
      </c>
      <c r="CH47" s="301">
        <v>0</v>
      </c>
      <c r="CI47" s="301">
        <v>0</v>
      </c>
      <c r="CJ47" s="301">
        <v>603</v>
      </c>
      <c r="CK47" s="301">
        <v>0</v>
      </c>
      <c r="CL47" s="301">
        <v>602</v>
      </c>
      <c r="CM47" s="301">
        <v>0</v>
      </c>
      <c r="CN47" s="301">
        <v>1</v>
      </c>
      <c r="CO47" s="301">
        <v>0</v>
      </c>
      <c r="CP47" s="301">
        <v>0</v>
      </c>
      <c r="CQ47" s="301">
        <v>24860</v>
      </c>
      <c r="CR47" s="301">
        <v>18168</v>
      </c>
      <c r="CS47" s="301">
        <v>0</v>
      </c>
      <c r="CT47" s="301">
        <v>0</v>
      </c>
      <c r="CU47" s="301">
        <v>3865</v>
      </c>
      <c r="CV47" s="301">
        <v>13632</v>
      </c>
      <c r="CW47" s="301">
        <v>168</v>
      </c>
      <c r="CX47" s="301">
        <v>503</v>
      </c>
      <c r="CY47" s="301">
        <v>6692</v>
      </c>
      <c r="CZ47" s="301">
        <v>0</v>
      </c>
      <c r="DA47" s="301">
        <v>4</v>
      </c>
      <c r="DB47" s="301">
        <v>1264</v>
      </c>
      <c r="DC47" s="301">
        <v>1627</v>
      </c>
      <c r="DD47" s="301">
        <v>63</v>
      </c>
      <c r="DE47" s="301">
        <v>3734</v>
      </c>
      <c r="DF47" s="301">
        <v>271</v>
      </c>
      <c r="DG47" s="301">
        <v>116</v>
      </c>
      <c r="DH47" s="301">
        <v>0</v>
      </c>
      <c r="DI47" s="301">
        <v>0</v>
      </c>
      <c r="DJ47" s="301">
        <v>116</v>
      </c>
      <c r="DK47" s="301">
        <v>0</v>
      </c>
      <c r="DL47" s="301">
        <v>0</v>
      </c>
      <c r="DM47" s="301">
        <v>0</v>
      </c>
      <c r="DN47" s="301">
        <v>155</v>
      </c>
      <c r="DO47" s="301">
        <v>0</v>
      </c>
      <c r="DP47" s="301">
        <v>0</v>
      </c>
      <c r="DQ47" s="301">
        <v>155</v>
      </c>
      <c r="DR47" s="301">
        <v>0</v>
      </c>
      <c r="DS47" s="301">
        <v>0</v>
      </c>
      <c r="DT47" s="301">
        <v>0</v>
      </c>
      <c r="DU47" s="301">
        <v>5870</v>
      </c>
      <c r="DV47" s="301">
        <v>5620</v>
      </c>
      <c r="DW47" s="301">
        <v>25</v>
      </c>
      <c r="DX47" s="301">
        <v>223</v>
      </c>
      <c r="DY47" s="301">
        <v>2</v>
      </c>
      <c r="DZ47" s="301">
        <v>4</v>
      </c>
      <c r="EA47" s="301">
        <v>0</v>
      </c>
      <c r="EB47" s="301">
        <v>0</v>
      </c>
      <c r="EC47" s="301">
        <v>0</v>
      </c>
      <c r="ED47" s="301">
        <v>0</v>
      </c>
      <c r="EE47" s="301">
        <v>0</v>
      </c>
      <c r="EF47" s="301">
        <v>0</v>
      </c>
      <c r="EG47" s="301">
        <v>0</v>
      </c>
      <c r="EH47" s="301">
        <v>4</v>
      </c>
      <c r="EI47" s="301">
        <v>0</v>
      </c>
      <c r="EJ47" s="301">
        <v>0</v>
      </c>
      <c r="EK47" s="301">
        <v>4</v>
      </c>
      <c r="EL47" s="301">
        <v>0</v>
      </c>
      <c r="EM47" s="301">
        <v>0</v>
      </c>
      <c r="EN47" s="301">
        <v>0</v>
      </c>
    </row>
    <row r="48" spans="1:144" s="303" customFormat="1" ht="13.5" customHeight="1">
      <c r="A48" s="299" t="s">
        <v>721</v>
      </c>
      <c r="B48" s="300" t="s">
        <v>722</v>
      </c>
      <c r="C48" s="299" t="s">
        <v>639</v>
      </c>
      <c r="D48" s="301">
        <v>464767</v>
      </c>
      <c r="E48" s="301">
        <v>403857</v>
      </c>
      <c r="F48" s="301">
        <v>339407</v>
      </c>
      <c r="G48" s="301">
        <v>0</v>
      </c>
      <c r="H48" s="301">
        <v>338405</v>
      </c>
      <c r="I48" s="301">
        <v>315</v>
      </c>
      <c r="J48" s="301">
        <v>238</v>
      </c>
      <c r="K48" s="301">
        <v>0</v>
      </c>
      <c r="L48" s="301">
        <v>449</v>
      </c>
      <c r="M48" s="301">
        <v>64450</v>
      </c>
      <c r="N48" s="301">
        <v>0</v>
      </c>
      <c r="O48" s="301">
        <v>63174</v>
      </c>
      <c r="P48" s="301">
        <v>180</v>
      </c>
      <c r="Q48" s="301">
        <v>118</v>
      </c>
      <c r="R48" s="301">
        <v>0</v>
      </c>
      <c r="S48" s="301">
        <v>978</v>
      </c>
      <c r="T48" s="301">
        <v>5930</v>
      </c>
      <c r="U48" s="301">
        <v>4841</v>
      </c>
      <c r="V48" s="301">
        <v>0</v>
      </c>
      <c r="W48" s="301">
        <v>0</v>
      </c>
      <c r="X48" s="301">
        <v>4223</v>
      </c>
      <c r="Y48" s="301">
        <v>381</v>
      </c>
      <c r="Z48" s="301">
        <v>0</v>
      </c>
      <c r="AA48" s="301">
        <v>237</v>
      </c>
      <c r="AB48" s="301">
        <v>1089</v>
      </c>
      <c r="AC48" s="301">
        <v>0</v>
      </c>
      <c r="AD48" s="301">
        <v>0</v>
      </c>
      <c r="AE48" s="301">
        <v>764</v>
      </c>
      <c r="AF48" s="301">
        <v>325</v>
      </c>
      <c r="AG48" s="301">
        <v>0</v>
      </c>
      <c r="AH48" s="301">
        <v>0</v>
      </c>
      <c r="AI48" s="301">
        <v>49</v>
      </c>
      <c r="AJ48" s="301">
        <v>49</v>
      </c>
      <c r="AK48" s="301">
        <v>0</v>
      </c>
      <c r="AL48" s="301">
        <v>0</v>
      </c>
      <c r="AM48" s="301">
        <v>0</v>
      </c>
      <c r="AN48" s="301">
        <v>49</v>
      </c>
      <c r="AO48" s="301">
        <v>0</v>
      </c>
      <c r="AP48" s="301">
        <v>0</v>
      </c>
      <c r="AQ48" s="301">
        <v>0</v>
      </c>
      <c r="AR48" s="301">
        <v>0</v>
      </c>
      <c r="AS48" s="301">
        <v>0</v>
      </c>
      <c r="AT48" s="301">
        <v>0</v>
      </c>
      <c r="AU48" s="301">
        <v>0</v>
      </c>
      <c r="AV48" s="301">
        <v>0</v>
      </c>
      <c r="AW48" s="301">
        <v>0</v>
      </c>
      <c r="AX48" s="301">
        <v>0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>
        <v>0</v>
      </c>
      <c r="BF48" s="301">
        <v>0</v>
      </c>
      <c r="BG48" s="301">
        <v>0</v>
      </c>
      <c r="BH48" s="301">
        <v>0</v>
      </c>
      <c r="BI48" s="301">
        <v>0</v>
      </c>
      <c r="BJ48" s="301">
        <v>0</v>
      </c>
      <c r="BK48" s="301">
        <v>0</v>
      </c>
      <c r="BL48" s="301">
        <v>0</v>
      </c>
      <c r="BM48" s="301">
        <v>0</v>
      </c>
      <c r="BN48" s="301">
        <v>0</v>
      </c>
      <c r="BO48" s="301">
        <v>0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0</v>
      </c>
      <c r="CA48" s="301">
        <v>0</v>
      </c>
      <c r="CB48" s="301">
        <v>329</v>
      </c>
      <c r="CC48" s="301">
        <v>329</v>
      </c>
      <c r="CD48" s="301">
        <v>0</v>
      </c>
      <c r="CE48" s="301">
        <v>0</v>
      </c>
      <c r="CF48" s="301">
        <v>0</v>
      </c>
      <c r="CG48" s="301">
        <v>9</v>
      </c>
      <c r="CH48" s="301">
        <v>0</v>
      </c>
      <c r="CI48" s="301">
        <v>320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36374</v>
      </c>
      <c r="CR48" s="301">
        <v>33308</v>
      </c>
      <c r="CS48" s="301">
        <v>0</v>
      </c>
      <c r="CT48" s="301">
        <v>0</v>
      </c>
      <c r="CU48" s="301">
        <v>5549</v>
      </c>
      <c r="CV48" s="301">
        <v>26842</v>
      </c>
      <c r="CW48" s="301">
        <v>448</v>
      </c>
      <c r="CX48" s="301">
        <v>469</v>
      </c>
      <c r="CY48" s="301">
        <v>3066</v>
      </c>
      <c r="CZ48" s="301">
        <v>0</v>
      </c>
      <c r="DA48" s="301">
        <v>236</v>
      </c>
      <c r="DB48" s="301">
        <v>1094</v>
      </c>
      <c r="DC48" s="301">
        <v>1079</v>
      </c>
      <c r="DD48" s="301">
        <v>1</v>
      </c>
      <c r="DE48" s="301">
        <v>656</v>
      </c>
      <c r="DF48" s="301">
        <v>1809</v>
      </c>
      <c r="DG48" s="301">
        <v>32</v>
      </c>
      <c r="DH48" s="301">
        <v>0</v>
      </c>
      <c r="DI48" s="301">
        <v>0</v>
      </c>
      <c r="DJ48" s="301">
        <v>32</v>
      </c>
      <c r="DK48" s="301">
        <v>0</v>
      </c>
      <c r="DL48" s="301">
        <v>0</v>
      </c>
      <c r="DM48" s="301">
        <v>0</v>
      </c>
      <c r="DN48" s="301">
        <v>1777</v>
      </c>
      <c r="DO48" s="301">
        <v>0</v>
      </c>
      <c r="DP48" s="301">
        <v>0</v>
      </c>
      <c r="DQ48" s="301">
        <v>42</v>
      </c>
      <c r="DR48" s="301">
        <v>0</v>
      </c>
      <c r="DS48" s="301">
        <v>1735</v>
      </c>
      <c r="DT48" s="301">
        <v>0</v>
      </c>
      <c r="DU48" s="301">
        <v>6311</v>
      </c>
      <c r="DV48" s="301">
        <v>5198</v>
      </c>
      <c r="DW48" s="301">
        <v>2</v>
      </c>
      <c r="DX48" s="301">
        <v>1107</v>
      </c>
      <c r="DY48" s="301">
        <v>4</v>
      </c>
      <c r="DZ48" s="301">
        <v>10108</v>
      </c>
      <c r="EA48" s="301">
        <v>7304</v>
      </c>
      <c r="EB48" s="301">
        <v>0</v>
      </c>
      <c r="EC48" s="301">
        <v>0</v>
      </c>
      <c r="ED48" s="301">
        <v>6873</v>
      </c>
      <c r="EE48" s="301">
        <v>0</v>
      </c>
      <c r="EF48" s="301">
        <v>0</v>
      </c>
      <c r="EG48" s="301">
        <v>431</v>
      </c>
      <c r="EH48" s="301">
        <v>2804</v>
      </c>
      <c r="EI48" s="301">
        <v>0</v>
      </c>
      <c r="EJ48" s="301">
        <v>0</v>
      </c>
      <c r="EK48" s="301">
        <v>2804</v>
      </c>
      <c r="EL48" s="301">
        <v>0</v>
      </c>
      <c r="EM48" s="301">
        <v>0</v>
      </c>
      <c r="EN48" s="301">
        <v>0</v>
      </c>
    </row>
    <row r="49" spans="1:144" s="303" customFormat="1" ht="13.5" customHeight="1">
      <c r="A49" s="299" t="s">
        <v>723</v>
      </c>
      <c r="B49" s="300" t="s">
        <v>724</v>
      </c>
      <c r="C49" s="299" t="s">
        <v>639</v>
      </c>
      <c r="D49" s="301">
        <v>560155</v>
      </c>
      <c r="E49" s="301">
        <v>429742</v>
      </c>
      <c r="F49" s="301">
        <v>392973</v>
      </c>
      <c r="G49" s="301">
        <v>0</v>
      </c>
      <c r="H49" s="301">
        <v>391301</v>
      </c>
      <c r="I49" s="301">
        <v>314</v>
      </c>
      <c r="J49" s="301">
        <v>209</v>
      </c>
      <c r="K49" s="301">
        <v>4</v>
      </c>
      <c r="L49" s="301">
        <v>1145</v>
      </c>
      <c r="M49" s="301">
        <v>36769</v>
      </c>
      <c r="N49" s="301">
        <v>0</v>
      </c>
      <c r="O49" s="301">
        <v>36242</v>
      </c>
      <c r="P49" s="301">
        <v>42</v>
      </c>
      <c r="Q49" s="301">
        <v>43</v>
      </c>
      <c r="R49" s="301">
        <v>0</v>
      </c>
      <c r="S49" s="301">
        <v>442</v>
      </c>
      <c r="T49" s="301">
        <v>13082</v>
      </c>
      <c r="U49" s="301">
        <v>9247</v>
      </c>
      <c r="V49" s="301">
        <v>0</v>
      </c>
      <c r="W49" s="301">
        <v>0</v>
      </c>
      <c r="X49" s="301">
        <v>4337</v>
      </c>
      <c r="Y49" s="301">
        <v>3158</v>
      </c>
      <c r="Z49" s="301">
        <v>8</v>
      </c>
      <c r="AA49" s="301">
        <v>1744</v>
      </c>
      <c r="AB49" s="301">
        <v>3835</v>
      </c>
      <c r="AC49" s="301">
        <v>0</v>
      </c>
      <c r="AD49" s="301">
        <v>0</v>
      </c>
      <c r="AE49" s="301">
        <v>2289</v>
      </c>
      <c r="AF49" s="301">
        <v>182</v>
      </c>
      <c r="AG49" s="301">
        <v>0</v>
      </c>
      <c r="AH49" s="301">
        <v>1364</v>
      </c>
      <c r="AI49" s="301">
        <v>2802</v>
      </c>
      <c r="AJ49" s="301">
        <v>1513</v>
      </c>
      <c r="AK49" s="301">
        <v>0</v>
      </c>
      <c r="AL49" s="301">
        <v>0</v>
      </c>
      <c r="AM49" s="301">
        <v>0</v>
      </c>
      <c r="AN49" s="301">
        <v>1513</v>
      </c>
      <c r="AO49" s="301">
        <v>0</v>
      </c>
      <c r="AP49" s="301">
        <v>0</v>
      </c>
      <c r="AQ49" s="301">
        <v>1289</v>
      </c>
      <c r="AR49" s="301">
        <v>0</v>
      </c>
      <c r="AS49" s="301">
        <v>0</v>
      </c>
      <c r="AT49" s="301">
        <v>0</v>
      </c>
      <c r="AU49" s="301">
        <v>1289</v>
      </c>
      <c r="AV49" s="301">
        <v>0</v>
      </c>
      <c r="AW49" s="301">
        <v>0</v>
      </c>
      <c r="AX49" s="301">
        <v>0</v>
      </c>
      <c r="AY49" s="301">
        <v>0</v>
      </c>
      <c r="AZ49" s="301">
        <v>0</v>
      </c>
      <c r="BA49" s="301">
        <v>0</v>
      </c>
      <c r="BB49" s="301">
        <v>0</v>
      </c>
      <c r="BC49" s="301">
        <v>0</v>
      </c>
      <c r="BD49" s="301">
        <v>0</v>
      </c>
      <c r="BE49" s="301">
        <v>0</v>
      </c>
      <c r="BF49" s="301">
        <v>0</v>
      </c>
      <c r="BG49" s="301">
        <v>0</v>
      </c>
      <c r="BH49" s="301">
        <v>0</v>
      </c>
      <c r="BI49" s="301">
        <v>0</v>
      </c>
      <c r="BJ49" s="301">
        <v>0</v>
      </c>
      <c r="BK49" s="301">
        <v>0</v>
      </c>
      <c r="BL49" s="301">
        <v>0</v>
      </c>
      <c r="BM49" s="301">
        <v>0</v>
      </c>
      <c r="BN49" s="301">
        <v>0</v>
      </c>
      <c r="BO49" s="301">
        <v>0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0</v>
      </c>
      <c r="CA49" s="301">
        <v>0</v>
      </c>
      <c r="CB49" s="301">
        <v>38555</v>
      </c>
      <c r="CC49" s="301">
        <v>35408</v>
      </c>
      <c r="CD49" s="301">
        <v>0</v>
      </c>
      <c r="CE49" s="301">
        <v>35115</v>
      </c>
      <c r="CF49" s="301">
        <v>0</v>
      </c>
      <c r="CG49" s="301">
        <v>126</v>
      </c>
      <c r="CH49" s="301">
        <v>0</v>
      </c>
      <c r="CI49" s="301">
        <v>167</v>
      </c>
      <c r="CJ49" s="301">
        <v>3147</v>
      </c>
      <c r="CK49" s="301">
        <v>0</v>
      </c>
      <c r="CL49" s="301">
        <v>2833</v>
      </c>
      <c r="CM49" s="301">
        <v>0</v>
      </c>
      <c r="CN49" s="301">
        <v>2</v>
      </c>
      <c r="CO49" s="301">
        <v>0</v>
      </c>
      <c r="CP49" s="301">
        <v>312</v>
      </c>
      <c r="CQ49" s="301">
        <v>62675</v>
      </c>
      <c r="CR49" s="301">
        <v>46711</v>
      </c>
      <c r="CS49" s="301">
        <v>0</v>
      </c>
      <c r="CT49" s="301">
        <v>0</v>
      </c>
      <c r="CU49" s="301">
        <v>4913</v>
      </c>
      <c r="CV49" s="301">
        <v>41469</v>
      </c>
      <c r="CW49" s="301">
        <v>9</v>
      </c>
      <c r="CX49" s="301">
        <v>320</v>
      </c>
      <c r="CY49" s="301">
        <v>15964</v>
      </c>
      <c r="CZ49" s="301">
        <v>0</v>
      </c>
      <c r="DA49" s="301">
        <v>0</v>
      </c>
      <c r="DB49" s="301">
        <v>318</v>
      </c>
      <c r="DC49" s="301">
        <v>15171</v>
      </c>
      <c r="DD49" s="301">
        <v>0</v>
      </c>
      <c r="DE49" s="301">
        <v>475</v>
      </c>
      <c r="DF49" s="301">
        <v>1338</v>
      </c>
      <c r="DG49" s="301">
        <v>970</v>
      </c>
      <c r="DH49" s="301">
        <v>0</v>
      </c>
      <c r="DI49" s="301">
        <v>0</v>
      </c>
      <c r="DJ49" s="301">
        <v>27</v>
      </c>
      <c r="DK49" s="301">
        <v>943</v>
      </c>
      <c r="DL49" s="301">
        <v>0</v>
      </c>
      <c r="DM49" s="301">
        <v>0</v>
      </c>
      <c r="DN49" s="301">
        <v>368</v>
      </c>
      <c r="DO49" s="301">
        <v>0</v>
      </c>
      <c r="DP49" s="301">
        <v>0</v>
      </c>
      <c r="DQ49" s="301">
        <v>16</v>
      </c>
      <c r="DR49" s="301">
        <v>352</v>
      </c>
      <c r="DS49" s="301">
        <v>0</v>
      </c>
      <c r="DT49" s="301">
        <v>0</v>
      </c>
      <c r="DU49" s="301">
        <v>9204</v>
      </c>
      <c r="DV49" s="301">
        <v>8514</v>
      </c>
      <c r="DW49" s="301">
        <v>20</v>
      </c>
      <c r="DX49" s="301">
        <v>670</v>
      </c>
      <c r="DY49" s="301">
        <v>0</v>
      </c>
      <c r="DZ49" s="301">
        <v>2757</v>
      </c>
      <c r="EA49" s="301">
        <v>1205</v>
      </c>
      <c r="EB49" s="301">
        <v>0</v>
      </c>
      <c r="EC49" s="301">
        <v>0</v>
      </c>
      <c r="ED49" s="301">
        <v>812</v>
      </c>
      <c r="EE49" s="301">
        <v>375</v>
      </c>
      <c r="EF49" s="301">
        <v>0</v>
      </c>
      <c r="EG49" s="301">
        <v>18</v>
      </c>
      <c r="EH49" s="301">
        <v>1552</v>
      </c>
      <c r="EI49" s="301">
        <v>0</v>
      </c>
      <c r="EJ49" s="301">
        <v>0</v>
      </c>
      <c r="EK49" s="301">
        <v>1445</v>
      </c>
      <c r="EL49" s="301">
        <v>29</v>
      </c>
      <c r="EM49" s="301">
        <v>78</v>
      </c>
      <c r="EN49" s="301">
        <v>0</v>
      </c>
    </row>
    <row r="50" spans="1:144" s="303" customFormat="1" ht="13.5" customHeight="1">
      <c r="A50" s="299" t="s">
        <v>725</v>
      </c>
      <c r="B50" s="300" t="s">
        <v>726</v>
      </c>
      <c r="C50" s="299" t="s">
        <v>639</v>
      </c>
      <c r="D50" s="301">
        <v>400606</v>
      </c>
      <c r="E50" s="301">
        <v>327548</v>
      </c>
      <c r="F50" s="301">
        <v>296658</v>
      </c>
      <c r="G50" s="301">
        <v>0</v>
      </c>
      <c r="H50" s="301">
        <v>296389</v>
      </c>
      <c r="I50" s="301">
        <v>202</v>
      </c>
      <c r="J50" s="301">
        <v>55</v>
      </c>
      <c r="K50" s="301">
        <v>0</v>
      </c>
      <c r="L50" s="301">
        <v>12</v>
      </c>
      <c r="M50" s="301">
        <v>30890</v>
      </c>
      <c r="N50" s="301">
        <v>0</v>
      </c>
      <c r="O50" s="301">
        <v>30843</v>
      </c>
      <c r="P50" s="301">
        <v>43</v>
      </c>
      <c r="Q50" s="301">
        <v>4</v>
      </c>
      <c r="R50" s="301">
        <v>0</v>
      </c>
      <c r="S50" s="301">
        <v>0</v>
      </c>
      <c r="T50" s="301">
        <v>10132</v>
      </c>
      <c r="U50" s="301">
        <v>5058</v>
      </c>
      <c r="V50" s="301">
        <v>0</v>
      </c>
      <c r="W50" s="301">
        <v>0</v>
      </c>
      <c r="X50" s="301">
        <v>3223</v>
      </c>
      <c r="Y50" s="301">
        <v>0</v>
      </c>
      <c r="Z50" s="301">
        <v>0</v>
      </c>
      <c r="AA50" s="301">
        <v>1835</v>
      </c>
      <c r="AB50" s="301">
        <v>5074</v>
      </c>
      <c r="AC50" s="301">
        <v>0</v>
      </c>
      <c r="AD50" s="301">
        <v>0</v>
      </c>
      <c r="AE50" s="301">
        <v>291</v>
      </c>
      <c r="AF50" s="301">
        <v>0</v>
      </c>
      <c r="AG50" s="301">
        <v>0</v>
      </c>
      <c r="AH50" s="301">
        <v>4783</v>
      </c>
      <c r="AI50" s="301">
        <v>494</v>
      </c>
      <c r="AJ50" s="301">
        <v>0</v>
      </c>
      <c r="AK50" s="301">
        <v>0</v>
      </c>
      <c r="AL50" s="301">
        <v>0</v>
      </c>
      <c r="AM50" s="301">
        <v>0</v>
      </c>
      <c r="AN50" s="301">
        <v>0</v>
      </c>
      <c r="AO50" s="301">
        <v>0</v>
      </c>
      <c r="AP50" s="301">
        <v>0</v>
      </c>
      <c r="AQ50" s="301">
        <v>494</v>
      </c>
      <c r="AR50" s="301">
        <v>0</v>
      </c>
      <c r="AS50" s="301">
        <v>0</v>
      </c>
      <c r="AT50" s="301">
        <v>494</v>
      </c>
      <c r="AU50" s="301">
        <v>0</v>
      </c>
      <c r="AV50" s="301">
        <v>0</v>
      </c>
      <c r="AW50" s="301">
        <v>0</v>
      </c>
      <c r="AX50" s="301">
        <v>0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>
        <v>0</v>
      </c>
      <c r="BF50" s="301">
        <v>0</v>
      </c>
      <c r="BG50" s="301">
        <v>0</v>
      </c>
      <c r="BH50" s="301">
        <v>0</v>
      </c>
      <c r="BI50" s="301">
        <v>0</v>
      </c>
      <c r="BJ50" s="301">
        <v>0</v>
      </c>
      <c r="BK50" s="301">
        <v>0</v>
      </c>
      <c r="BL50" s="301">
        <v>0</v>
      </c>
      <c r="BM50" s="301">
        <v>3564</v>
      </c>
      <c r="BN50" s="301">
        <v>3561</v>
      </c>
      <c r="BO50" s="301">
        <v>0</v>
      </c>
      <c r="BP50" s="301">
        <v>0</v>
      </c>
      <c r="BQ50" s="301">
        <v>0</v>
      </c>
      <c r="BR50" s="301">
        <v>3561</v>
      </c>
      <c r="BS50" s="301">
        <v>0</v>
      </c>
      <c r="BT50" s="301">
        <v>0</v>
      </c>
      <c r="BU50" s="301">
        <v>3</v>
      </c>
      <c r="BV50" s="301">
        <v>0</v>
      </c>
      <c r="BW50" s="301">
        <v>0</v>
      </c>
      <c r="BX50" s="301">
        <v>0</v>
      </c>
      <c r="BY50" s="301">
        <v>3</v>
      </c>
      <c r="BZ50" s="301">
        <v>0</v>
      </c>
      <c r="CA50" s="301">
        <v>0</v>
      </c>
      <c r="CB50" s="301">
        <v>4097</v>
      </c>
      <c r="CC50" s="301">
        <v>4085</v>
      </c>
      <c r="CD50" s="301">
        <v>0</v>
      </c>
      <c r="CE50" s="301">
        <v>4085</v>
      </c>
      <c r="CF50" s="301">
        <v>0</v>
      </c>
      <c r="CG50" s="301">
        <v>0</v>
      </c>
      <c r="CH50" s="301">
        <v>0</v>
      </c>
      <c r="CI50" s="301">
        <v>0</v>
      </c>
      <c r="CJ50" s="301">
        <v>12</v>
      </c>
      <c r="CK50" s="301">
        <v>0</v>
      </c>
      <c r="CL50" s="301">
        <v>12</v>
      </c>
      <c r="CM50" s="301">
        <v>0</v>
      </c>
      <c r="CN50" s="301">
        <v>0</v>
      </c>
      <c r="CO50" s="301">
        <v>0</v>
      </c>
      <c r="CP50" s="301">
        <v>0</v>
      </c>
      <c r="CQ50" s="301">
        <v>43262</v>
      </c>
      <c r="CR50" s="301">
        <v>38452</v>
      </c>
      <c r="CS50" s="301">
        <v>0</v>
      </c>
      <c r="CT50" s="301">
        <v>0</v>
      </c>
      <c r="CU50" s="301">
        <v>7115</v>
      </c>
      <c r="CV50" s="301">
        <v>30361</v>
      </c>
      <c r="CW50" s="301">
        <v>17</v>
      </c>
      <c r="CX50" s="301">
        <v>959</v>
      </c>
      <c r="CY50" s="301">
        <v>4810</v>
      </c>
      <c r="CZ50" s="301">
        <v>0</v>
      </c>
      <c r="DA50" s="301">
        <v>0</v>
      </c>
      <c r="DB50" s="301">
        <v>2409</v>
      </c>
      <c r="DC50" s="301">
        <v>1849</v>
      </c>
      <c r="DD50" s="301">
        <v>0</v>
      </c>
      <c r="DE50" s="301">
        <v>552</v>
      </c>
      <c r="DF50" s="301">
        <v>0</v>
      </c>
      <c r="DG50" s="301">
        <v>0</v>
      </c>
      <c r="DH50" s="301">
        <v>0</v>
      </c>
      <c r="DI50" s="301">
        <v>0</v>
      </c>
      <c r="DJ50" s="301">
        <v>0</v>
      </c>
      <c r="DK50" s="301">
        <v>0</v>
      </c>
      <c r="DL50" s="301">
        <v>0</v>
      </c>
      <c r="DM50" s="301">
        <v>0</v>
      </c>
      <c r="DN50" s="301">
        <v>0</v>
      </c>
      <c r="DO50" s="301">
        <v>0</v>
      </c>
      <c r="DP50" s="301">
        <v>0</v>
      </c>
      <c r="DQ50" s="301">
        <v>0</v>
      </c>
      <c r="DR50" s="301">
        <v>0</v>
      </c>
      <c r="DS50" s="301">
        <v>0</v>
      </c>
      <c r="DT50" s="301">
        <v>0</v>
      </c>
      <c r="DU50" s="301">
        <v>8696</v>
      </c>
      <c r="DV50" s="301">
        <v>8176</v>
      </c>
      <c r="DW50" s="301">
        <v>0</v>
      </c>
      <c r="DX50" s="301">
        <v>520</v>
      </c>
      <c r="DY50" s="301">
        <v>0</v>
      </c>
      <c r="DZ50" s="301">
        <v>2813</v>
      </c>
      <c r="EA50" s="301">
        <v>1364</v>
      </c>
      <c r="EB50" s="301">
        <v>0</v>
      </c>
      <c r="EC50" s="301">
        <v>0</v>
      </c>
      <c r="ED50" s="301">
        <v>1328</v>
      </c>
      <c r="EE50" s="301">
        <v>0</v>
      </c>
      <c r="EF50" s="301">
        <v>0</v>
      </c>
      <c r="EG50" s="301">
        <v>36</v>
      </c>
      <c r="EH50" s="301">
        <v>1449</v>
      </c>
      <c r="EI50" s="301">
        <v>0</v>
      </c>
      <c r="EJ50" s="301">
        <v>0</v>
      </c>
      <c r="EK50" s="301">
        <v>1424</v>
      </c>
      <c r="EL50" s="301">
        <v>0</v>
      </c>
      <c r="EM50" s="301">
        <v>25</v>
      </c>
      <c r="EN50" s="301">
        <v>0</v>
      </c>
    </row>
    <row r="51" spans="1:144" s="303" customFormat="1" ht="13.5" customHeight="1">
      <c r="A51" s="299" t="s">
        <v>727</v>
      </c>
      <c r="B51" s="300" t="s">
        <v>728</v>
      </c>
      <c r="C51" s="299" t="s">
        <v>639</v>
      </c>
      <c r="D51" s="301">
        <v>390478</v>
      </c>
      <c r="E51" s="301">
        <v>296671</v>
      </c>
      <c r="F51" s="301">
        <v>256300</v>
      </c>
      <c r="G51" s="301">
        <v>3404</v>
      </c>
      <c r="H51" s="301">
        <v>252165</v>
      </c>
      <c r="I51" s="301">
        <v>201</v>
      </c>
      <c r="J51" s="301">
        <v>10</v>
      </c>
      <c r="K51" s="301">
        <v>1</v>
      </c>
      <c r="L51" s="301">
        <v>519</v>
      </c>
      <c r="M51" s="301">
        <v>40371</v>
      </c>
      <c r="N51" s="301">
        <v>0</v>
      </c>
      <c r="O51" s="301">
        <v>36379</v>
      </c>
      <c r="P51" s="301">
        <v>0</v>
      </c>
      <c r="Q51" s="301">
        <v>568</v>
      </c>
      <c r="R51" s="301">
        <v>0</v>
      </c>
      <c r="S51" s="301">
        <v>3424</v>
      </c>
      <c r="T51" s="301">
        <v>3909</v>
      </c>
      <c r="U51" s="301">
        <v>2078</v>
      </c>
      <c r="V51" s="301">
        <v>0</v>
      </c>
      <c r="W51" s="301">
        <v>0</v>
      </c>
      <c r="X51" s="301">
        <v>1694</v>
      </c>
      <c r="Y51" s="301">
        <v>0</v>
      </c>
      <c r="Z51" s="301">
        <v>0</v>
      </c>
      <c r="AA51" s="301">
        <v>384</v>
      </c>
      <c r="AB51" s="301">
        <v>1831</v>
      </c>
      <c r="AC51" s="301">
        <v>0</v>
      </c>
      <c r="AD51" s="301">
        <v>0</v>
      </c>
      <c r="AE51" s="301">
        <v>1124</v>
      </c>
      <c r="AF51" s="301">
        <v>0</v>
      </c>
      <c r="AG51" s="301">
        <v>0</v>
      </c>
      <c r="AH51" s="301">
        <v>707</v>
      </c>
      <c r="AI51" s="301">
        <v>3671</v>
      </c>
      <c r="AJ51" s="301">
        <v>3482</v>
      </c>
      <c r="AK51" s="301">
        <v>0</v>
      </c>
      <c r="AL51" s="301">
        <v>0</v>
      </c>
      <c r="AM51" s="301">
        <v>0</v>
      </c>
      <c r="AN51" s="301">
        <v>3482</v>
      </c>
      <c r="AO51" s="301">
        <v>0</v>
      </c>
      <c r="AP51" s="301">
        <v>0</v>
      </c>
      <c r="AQ51" s="301">
        <v>189</v>
      </c>
      <c r="AR51" s="301">
        <v>0</v>
      </c>
      <c r="AS51" s="301">
        <v>0</v>
      </c>
      <c r="AT51" s="301">
        <v>0</v>
      </c>
      <c r="AU51" s="301">
        <v>66</v>
      </c>
      <c r="AV51" s="301">
        <v>0</v>
      </c>
      <c r="AW51" s="301">
        <v>123</v>
      </c>
      <c r="AX51" s="301">
        <v>200</v>
      </c>
      <c r="AY51" s="301">
        <v>200</v>
      </c>
      <c r="AZ51" s="301">
        <v>0</v>
      </c>
      <c r="BA51" s="301">
        <v>0</v>
      </c>
      <c r="BB51" s="301">
        <v>0</v>
      </c>
      <c r="BC51" s="301">
        <v>200</v>
      </c>
      <c r="BD51" s="301">
        <v>0</v>
      </c>
      <c r="BE51" s="301">
        <v>0</v>
      </c>
      <c r="BF51" s="301">
        <v>0</v>
      </c>
      <c r="BG51" s="301">
        <v>0</v>
      </c>
      <c r="BH51" s="301">
        <v>0</v>
      </c>
      <c r="BI51" s="301">
        <v>0</v>
      </c>
      <c r="BJ51" s="301">
        <v>0</v>
      </c>
      <c r="BK51" s="301">
        <v>0</v>
      </c>
      <c r="BL51" s="301">
        <v>0</v>
      </c>
      <c r="BM51" s="301">
        <v>0</v>
      </c>
      <c r="BN51" s="301">
        <v>0</v>
      </c>
      <c r="BO51" s="301">
        <v>0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0</v>
      </c>
      <c r="CA51" s="301">
        <v>0</v>
      </c>
      <c r="CB51" s="301">
        <v>332</v>
      </c>
      <c r="CC51" s="301">
        <v>139</v>
      </c>
      <c r="CD51" s="301">
        <v>0</v>
      </c>
      <c r="CE51" s="301">
        <v>0</v>
      </c>
      <c r="CF51" s="301">
        <v>0</v>
      </c>
      <c r="CG51" s="301">
        <v>139</v>
      </c>
      <c r="CH51" s="301">
        <v>0</v>
      </c>
      <c r="CI51" s="301">
        <v>0</v>
      </c>
      <c r="CJ51" s="301">
        <v>193</v>
      </c>
      <c r="CK51" s="301">
        <v>0</v>
      </c>
      <c r="CL51" s="301">
        <v>0</v>
      </c>
      <c r="CM51" s="301">
        <v>0</v>
      </c>
      <c r="CN51" s="301">
        <v>0</v>
      </c>
      <c r="CO51" s="301">
        <v>0</v>
      </c>
      <c r="CP51" s="301">
        <v>193</v>
      </c>
      <c r="CQ51" s="301">
        <v>41037</v>
      </c>
      <c r="CR51" s="301">
        <v>31700</v>
      </c>
      <c r="CS51" s="301">
        <v>0</v>
      </c>
      <c r="CT51" s="301">
        <v>0</v>
      </c>
      <c r="CU51" s="301">
        <v>6123</v>
      </c>
      <c r="CV51" s="301">
        <v>24898</v>
      </c>
      <c r="CW51" s="301">
        <v>88</v>
      </c>
      <c r="CX51" s="301">
        <v>591</v>
      </c>
      <c r="CY51" s="301">
        <v>9337</v>
      </c>
      <c r="CZ51" s="301">
        <v>0</v>
      </c>
      <c r="DA51" s="301">
        <v>0</v>
      </c>
      <c r="DB51" s="301">
        <v>4054</v>
      </c>
      <c r="DC51" s="301">
        <v>3092</v>
      </c>
      <c r="DD51" s="301">
        <v>9</v>
      </c>
      <c r="DE51" s="301">
        <v>2182</v>
      </c>
      <c r="DF51" s="301">
        <v>11781</v>
      </c>
      <c r="DG51" s="301">
        <v>10000</v>
      </c>
      <c r="DH51" s="301">
        <v>0</v>
      </c>
      <c r="DI51" s="301">
        <v>8963</v>
      </c>
      <c r="DJ51" s="301">
        <v>229</v>
      </c>
      <c r="DK51" s="301">
        <v>770</v>
      </c>
      <c r="DL51" s="301">
        <v>2</v>
      </c>
      <c r="DM51" s="301">
        <v>36</v>
      </c>
      <c r="DN51" s="301">
        <v>1781</v>
      </c>
      <c r="DO51" s="301">
        <v>0</v>
      </c>
      <c r="DP51" s="301">
        <v>1222</v>
      </c>
      <c r="DQ51" s="301">
        <v>370</v>
      </c>
      <c r="DR51" s="301">
        <v>147</v>
      </c>
      <c r="DS51" s="301">
        <v>2</v>
      </c>
      <c r="DT51" s="301">
        <v>40</v>
      </c>
      <c r="DU51" s="301">
        <v>29608</v>
      </c>
      <c r="DV51" s="301">
        <v>28853</v>
      </c>
      <c r="DW51" s="301">
        <v>0</v>
      </c>
      <c r="DX51" s="301">
        <v>755</v>
      </c>
      <c r="DY51" s="301">
        <v>0</v>
      </c>
      <c r="DZ51" s="301">
        <v>3269</v>
      </c>
      <c r="EA51" s="301">
        <v>745</v>
      </c>
      <c r="EB51" s="301">
        <v>20</v>
      </c>
      <c r="EC51" s="301">
        <v>0</v>
      </c>
      <c r="ED51" s="301">
        <v>705</v>
      </c>
      <c r="EE51" s="301">
        <v>0</v>
      </c>
      <c r="EF51" s="301">
        <v>20</v>
      </c>
      <c r="EG51" s="301">
        <v>0</v>
      </c>
      <c r="EH51" s="301">
        <v>2524</v>
      </c>
      <c r="EI51" s="301">
        <v>0</v>
      </c>
      <c r="EJ51" s="301">
        <v>0</v>
      </c>
      <c r="EK51" s="301">
        <v>1492</v>
      </c>
      <c r="EL51" s="301">
        <v>0</v>
      </c>
      <c r="EM51" s="301">
        <v>1032</v>
      </c>
      <c r="EN51" s="301">
        <v>0</v>
      </c>
    </row>
    <row r="52" spans="1:144" s="303" customFormat="1" ht="13.5" customHeight="1">
      <c r="A52" s="299" t="s">
        <v>729</v>
      </c>
      <c r="B52" s="300" t="s">
        <v>730</v>
      </c>
      <c r="C52" s="299" t="s">
        <v>639</v>
      </c>
      <c r="D52" s="301">
        <v>549926</v>
      </c>
      <c r="E52" s="301">
        <v>436879</v>
      </c>
      <c r="F52" s="301">
        <v>395422</v>
      </c>
      <c r="G52" s="301">
        <v>4036</v>
      </c>
      <c r="H52" s="301">
        <v>390212</v>
      </c>
      <c r="I52" s="301">
        <v>275</v>
      </c>
      <c r="J52" s="301">
        <v>478</v>
      </c>
      <c r="K52" s="301">
        <v>0</v>
      </c>
      <c r="L52" s="301">
        <v>421</v>
      </c>
      <c r="M52" s="301">
        <v>41457</v>
      </c>
      <c r="N52" s="301">
        <v>5738</v>
      </c>
      <c r="O52" s="301">
        <v>33023</v>
      </c>
      <c r="P52" s="301">
        <v>50</v>
      </c>
      <c r="Q52" s="301">
        <v>0</v>
      </c>
      <c r="R52" s="301">
        <v>221</v>
      </c>
      <c r="S52" s="301">
        <v>2425</v>
      </c>
      <c r="T52" s="301">
        <v>26323</v>
      </c>
      <c r="U52" s="301">
        <v>10920</v>
      </c>
      <c r="V52" s="301">
        <v>0</v>
      </c>
      <c r="W52" s="301">
        <v>0</v>
      </c>
      <c r="X52" s="301">
        <v>5730</v>
      </c>
      <c r="Y52" s="301">
        <v>386</v>
      </c>
      <c r="Z52" s="301">
        <v>0</v>
      </c>
      <c r="AA52" s="301">
        <v>4804</v>
      </c>
      <c r="AB52" s="301">
        <v>15403</v>
      </c>
      <c r="AC52" s="301">
        <v>133</v>
      </c>
      <c r="AD52" s="301">
        <v>0</v>
      </c>
      <c r="AE52" s="301">
        <v>5174</v>
      </c>
      <c r="AF52" s="301">
        <v>217</v>
      </c>
      <c r="AG52" s="301">
        <v>0</v>
      </c>
      <c r="AH52" s="301">
        <v>9879</v>
      </c>
      <c r="AI52" s="301">
        <v>11091</v>
      </c>
      <c r="AJ52" s="301">
        <v>9242</v>
      </c>
      <c r="AK52" s="301">
        <v>0</v>
      </c>
      <c r="AL52" s="301">
        <v>22</v>
      </c>
      <c r="AM52" s="301">
        <v>0</v>
      </c>
      <c r="AN52" s="301">
        <v>9220</v>
      </c>
      <c r="AO52" s="301">
        <v>0</v>
      </c>
      <c r="AP52" s="301">
        <v>0</v>
      </c>
      <c r="AQ52" s="301">
        <v>1849</v>
      </c>
      <c r="AR52" s="301">
        <v>0</v>
      </c>
      <c r="AS52" s="301">
        <v>0</v>
      </c>
      <c r="AT52" s="301">
        <v>0</v>
      </c>
      <c r="AU52" s="301">
        <v>1849</v>
      </c>
      <c r="AV52" s="301">
        <v>0</v>
      </c>
      <c r="AW52" s="301">
        <v>0</v>
      </c>
      <c r="AX52" s="301">
        <v>0</v>
      </c>
      <c r="AY52" s="301">
        <v>0</v>
      </c>
      <c r="AZ52" s="301">
        <v>0</v>
      </c>
      <c r="BA52" s="301">
        <v>0</v>
      </c>
      <c r="BB52" s="301">
        <v>0</v>
      </c>
      <c r="BC52" s="301">
        <v>0</v>
      </c>
      <c r="BD52" s="301">
        <v>0</v>
      </c>
      <c r="BE52" s="301">
        <v>0</v>
      </c>
      <c r="BF52" s="301">
        <v>0</v>
      </c>
      <c r="BG52" s="301">
        <v>0</v>
      </c>
      <c r="BH52" s="301">
        <v>0</v>
      </c>
      <c r="BI52" s="301">
        <v>0</v>
      </c>
      <c r="BJ52" s="301">
        <v>0</v>
      </c>
      <c r="BK52" s="301">
        <v>0</v>
      </c>
      <c r="BL52" s="301">
        <v>0</v>
      </c>
      <c r="BM52" s="301">
        <v>0</v>
      </c>
      <c r="BN52" s="301">
        <v>0</v>
      </c>
      <c r="BO52" s="301">
        <v>0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0</v>
      </c>
      <c r="CA52" s="301">
        <v>0</v>
      </c>
      <c r="CB52" s="301">
        <v>874</v>
      </c>
      <c r="CC52" s="301">
        <v>479</v>
      </c>
      <c r="CD52" s="301">
        <v>0</v>
      </c>
      <c r="CE52" s="301">
        <v>0</v>
      </c>
      <c r="CF52" s="301">
        <v>67</v>
      </c>
      <c r="CG52" s="301">
        <v>106</v>
      </c>
      <c r="CH52" s="301">
        <v>0</v>
      </c>
      <c r="CI52" s="301">
        <v>306</v>
      </c>
      <c r="CJ52" s="301">
        <v>395</v>
      </c>
      <c r="CK52" s="301">
        <v>0</v>
      </c>
      <c r="CL52" s="301">
        <v>0</v>
      </c>
      <c r="CM52" s="301">
        <v>76</v>
      </c>
      <c r="CN52" s="301">
        <v>46</v>
      </c>
      <c r="CO52" s="301">
        <v>0</v>
      </c>
      <c r="CP52" s="301">
        <v>273</v>
      </c>
      <c r="CQ52" s="301">
        <v>32678</v>
      </c>
      <c r="CR52" s="301">
        <v>28934</v>
      </c>
      <c r="CS52" s="301">
        <v>0</v>
      </c>
      <c r="CT52" s="301">
        <v>0</v>
      </c>
      <c r="CU52" s="301">
        <v>1579</v>
      </c>
      <c r="CV52" s="301">
        <v>25649</v>
      </c>
      <c r="CW52" s="301">
        <v>0</v>
      </c>
      <c r="CX52" s="301">
        <v>1706</v>
      </c>
      <c r="CY52" s="301">
        <v>3744</v>
      </c>
      <c r="CZ52" s="301">
        <v>0</v>
      </c>
      <c r="DA52" s="301">
        <v>0</v>
      </c>
      <c r="DB52" s="301">
        <v>801</v>
      </c>
      <c r="DC52" s="301">
        <v>2426</v>
      </c>
      <c r="DD52" s="301">
        <v>0</v>
      </c>
      <c r="DE52" s="301">
        <v>517</v>
      </c>
      <c r="DF52" s="301">
        <v>3144</v>
      </c>
      <c r="DG52" s="301">
        <v>2143</v>
      </c>
      <c r="DH52" s="301">
        <v>0</v>
      </c>
      <c r="DI52" s="301">
        <v>97</v>
      </c>
      <c r="DJ52" s="301">
        <v>638</v>
      </c>
      <c r="DK52" s="301">
        <v>1403</v>
      </c>
      <c r="DL52" s="301">
        <v>0</v>
      </c>
      <c r="DM52" s="301">
        <v>5</v>
      </c>
      <c r="DN52" s="301">
        <v>1001</v>
      </c>
      <c r="DO52" s="301">
        <v>0</v>
      </c>
      <c r="DP52" s="301">
        <v>0</v>
      </c>
      <c r="DQ52" s="301">
        <v>472</v>
      </c>
      <c r="DR52" s="301">
        <v>310</v>
      </c>
      <c r="DS52" s="301">
        <v>0</v>
      </c>
      <c r="DT52" s="301">
        <v>219</v>
      </c>
      <c r="DU52" s="301">
        <v>27502</v>
      </c>
      <c r="DV52" s="301">
        <v>25365</v>
      </c>
      <c r="DW52" s="301">
        <v>92</v>
      </c>
      <c r="DX52" s="301">
        <v>1962</v>
      </c>
      <c r="DY52" s="301">
        <v>83</v>
      </c>
      <c r="DZ52" s="301">
        <v>11435</v>
      </c>
      <c r="EA52" s="301">
        <v>6901</v>
      </c>
      <c r="EB52" s="301">
        <v>607</v>
      </c>
      <c r="EC52" s="301">
        <v>1377</v>
      </c>
      <c r="ED52" s="301">
        <v>4797</v>
      </c>
      <c r="EE52" s="301">
        <v>27</v>
      </c>
      <c r="EF52" s="301">
        <v>93</v>
      </c>
      <c r="EG52" s="301">
        <v>0</v>
      </c>
      <c r="EH52" s="301">
        <v>4534</v>
      </c>
      <c r="EI52" s="301">
        <v>125</v>
      </c>
      <c r="EJ52" s="301">
        <v>891</v>
      </c>
      <c r="EK52" s="301">
        <v>3402</v>
      </c>
      <c r="EL52" s="301">
        <v>0</v>
      </c>
      <c r="EM52" s="301">
        <v>116</v>
      </c>
      <c r="EN52" s="301">
        <v>0</v>
      </c>
    </row>
    <row r="53" spans="1:144" s="303" customFormat="1" ht="13.5" customHeight="1">
      <c r="A53" s="299" t="s">
        <v>731</v>
      </c>
      <c r="B53" s="300" t="s">
        <v>732</v>
      </c>
      <c r="C53" s="299" t="s">
        <v>639</v>
      </c>
      <c r="D53" s="301">
        <v>480563</v>
      </c>
      <c r="E53" s="301">
        <v>408649</v>
      </c>
      <c r="F53" s="301">
        <v>392999</v>
      </c>
      <c r="G53" s="301">
        <v>0</v>
      </c>
      <c r="H53" s="301">
        <v>390151</v>
      </c>
      <c r="I53" s="301">
        <v>262</v>
      </c>
      <c r="J53" s="301">
        <v>58</v>
      </c>
      <c r="K53" s="301">
        <v>1030</v>
      </c>
      <c r="L53" s="301">
        <v>1498</v>
      </c>
      <c r="M53" s="301">
        <v>15650</v>
      </c>
      <c r="N53" s="301">
        <v>0</v>
      </c>
      <c r="O53" s="301">
        <v>14211</v>
      </c>
      <c r="P53" s="301">
        <v>8</v>
      </c>
      <c r="Q53" s="301">
        <v>0</v>
      </c>
      <c r="R53" s="301">
        <v>107</v>
      </c>
      <c r="S53" s="301">
        <v>1324</v>
      </c>
      <c r="T53" s="301">
        <v>13718</v>
      </c>
      <c r="U53" s="301">
        <v>9921</v>
      </c>
      <c r="V53" s="301">
        <v>0</v>
      </c>
      <c r="W53" s="301">
        <v>0</v>
      </c>
      <c r="X53" s="301">
        <v>5344</v>
      </c>
      <c r="Y53" s="301">
        <v>328</v>
      </c>
      <c r="Z53" s="301">
        <v>0</v>
      </c>
      <c r="AA53" s="301">
        <v>4249</v>
      </c>
      <c r="AB53" s="301">
        <v>3797</v>
      </c>
      <c r="AC53" s="301">
        <v>0</v>
      </c>
      <c r="AD53" s="301">
        <v>0</v>
      </c>
      <c r="AE53" s="301">
        <v>718</v>
      </c>
      <c r="AF53" s="301">
        <v>97</v>
      </c>
      <c r="AG53" s="301">
        <v>0</v>
      </c>
      <c r="AH53" s="301">
        <v>2982</v>
      </c>
      <c r="AI53" s="301">
        <v>5111</v>
      </c>
      <c r="AJ53" s="301">
        <v>4574</v>
      </c>
      <c r="AK53" s="301">
        <v>0</v>
      </c>
      <c r="AL53" s="301">
        <v>0</v>
      </c>
      <c r="AM53" s="301">
        <v>0</v>
      </c>
      <c r="AN53" s="301">
        <v>4567</v>
      </c>
      <c r="AO53" s="301">
        <v>7</v>
      </c>
      <c r="AP53" s="301">
        <v>0</v>
      </c>
      <c r="AQ53" s="301">
        <v>537</v>
      </c>
      <c r="AR53" s="301">
        <v>0</v>
      </c>
      <c r="AS53" s="301">
        <v>0</v>
      </c>
      <c r="AT53" s="301">
        <v>0</v>
      </c>
      <c r="AU53" s="301">
        <v>404</v>
      </c>
      <c r="AV53" s="301">
        <v>113</v>
      </c>
      <c r="AW53" s="301">
        <v>20</v>
      </c>
      <c r="AX53" s="301">
        <v>295</v>
      </c>
      <c r="AY53" s="301">
        <v>295</v>
      </c>
      <c r="AZ53" s="301">
        <v>0</v>
      </c>
      <c r="BA53" s="301">
        <v>0</v>
      </c>
      <c r="BB53" s="301">
        <v>0</v>
      </c>
      <c r="BC53" s="301">
        <v>295</v>
      </c>
      <c r="BD53" s="301">
        <v>0</v>
      </c>
      <c r="BE53" s="301">
        <v>0</v>
      </c>
      <c r="BF53" s="301">
        <v>0</v>
      </c>
      <c r="BG53" s="301">
        <v>0</v>
      </c>
      <c r="BH53" s="301">
        <v>0</v>
      </c>
      <c r="BI53" s="301">
        <v>0</v>
      </c>
      <c r="BJ53" s="301">
        <v>0</v>
      </c>
      <c r="BK53" s="301">
        <v>0</v>
      </c>
      <c r="BL53" s="301">
        <v>0</v>
      </c>
      <c r="BM53" s="301">
        <v>0</v>
      </c>
      <c r="BN53" s="301">
        <v>0</v>
      </c>
      <c r="BO53" s="301">
        <v>0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0</v>
      </c>
      <c r="CA53" s="301">
        <v>0</v>
      </c>
      <c r="CB53" s="301">
        <v>0</v>
      </c>
      <c r="CC53" s="301">
        <v>0</v>
      </c>
      <c r="CD53" s="301">
        <v>0</v>
      </c>
      <c r="CE53" s="301">
        <v>0</v>
      </c>
      <c r="CF53" s="301">
        <v>0</v>
      </c>
      <c r="CG53" s="301">
        <v>0</v>
      </c>
      <c r="CH53" s="301">
        <v>0</v>
      </c>
      <c r="CI53" s="301">
        <v>0</v>
      </c>
      <c r="CJ53" s="301">
        <v>0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36152</v>
      </c>
      <c r="CR53" s="301">
        <v>34917</v>
      </c>
      <c r="CS53" s="301">
        <v>0</v>
      </c>
      <c r="CT53" s="301">
        <v>0</v>
      </c>
      <c r="CU53" s="301">
        <v>2941</v>
      </c>
      <c r="CV53" s="301">
        <v>31067</v>
      </c>
      <c r="CW53" s="301">
        <v>203</v>
      </c>
      <c r="CX53" s="301">
        <v>706</v>
      </c>
      <c r="CY53" s="301">
        <v>1235</v>
      </c>
      <c r="CZ53" s="301">
        <v>0</v>
      </c>
      <c r="DA53" s="301">
        <v>0</v>
      </c>
      <c r="DB53" s="301">
        <v>66</v>
      </c>
      <c r="DC53" s="301">
        <v>1107</v>
      </c>
      <c r="DD53" s="301">
        <v>14</v>
      </c>
      <c r="DE53" s="301">
        <v>48</v>
      </c>
      <c r="DF53" s="301">
        <v>6353</v>
      </c>
      <c r="DG53" s="301">
        <v>5342</v>
      </c>
      <c r="DH53" s="301">
        <v>0</v>
      </c>
      <c r="DI53" s="301">
        <v>0</v>
      </c>
      <c r="DJ53" s="301">
        <v>1433</v>
      </c>
      <c r="DK53" s="301">
        <v>3698</v>
      </c>
      <c r="DL53" s="301">
        <v>42</v>
      </c>
      <c r="DM53" s="301">
        <v>169</v>
      </c>
      <c r="DN53" s="301">
        <v>1011</v>
      </c>
      <c r="DO53" s="301">
        <v>0</v>
      </c>
      <c r="DP53" s="301">
        <v>5</v>
      </c>
      <c r="DQ53" s="301">
        <v>578</v>
      </c>
      <c r="DR53" s="301">
        <v>226</v>
      </c>
      <c r="DS53" s="301">
        <v>0</v>
      </c>
      <c r="DT53" s="301">
        <v>202</v>
      </c>
      <c r="DU53" s="301">
        <v>8843</v>
      </c>
      <c r="DV53" s="301">
        <v>7200</v>
      </c>
      <c r="DW53" s="301">
        <v>128</v>
      </c>
      <c r="DX53" s="301">
        <v>1515</v>
      </c>
      <c r="DY53" s="301">
        <v>0</v>
      </c>
      <c r="DZ53" s="301">
        <v>1442</v>
      </c>
      <c r="EA53" s="301">
        <v>833</v>
      </c>
      <c r="EB53" s="301">
        <v>0</v>
      </c>
      <c r="EC53" s="301">
        <v>467</v>
      </c>
      <c r="ED53" s="301">
        <v>347</v>
      </c>
      <c r="EE53" s="301">
        <v>0</v>
      </c>
      <c r="EF53" s="301">
        <v>2</v>
      </c>
      <c r="EG53" s="301">
        <v>17</v>
      </c>
      <c r="EH53" s="301">
        <v>609</v>
      </c>
      <c r="EI53" s="301">
        <v>0</v>
      </c>
      <c r="EJ53" s="301">
        <v>53</v>
      </c>
      <c r="EK53" s="301">
        <v>194</v>
      </c>
      <c r="EL53" s="301">
        <v>18</v>
      </c>
      <c r="EM53" s="301">
        <v>6</v>
      </c>
      <c r="EN53" s="301">
        <v>338</v>
      </c>
    </row>
    <row r="54" spans="1:144" s="315" customFormat="1" ht="12" customHeight="1">
      <c r="A54" s="310" t="s">
        <v>735</v>
      </c>
      <c r="B54" s="311" t="s">
        <v>736</v>
      </c>
      <c r="C54" s="312" t="s">
        <v>737</v>
      </c>
      <c r="D54" s="314">
        <f t="shared" ref="D54:BO54" si="0">SUM(D7:D53)</f>
        <v>40835020</v>
      </c>
      <c r="E54" s="314">
        <f t="shared" si="0"/>
        <v>32975922</v>
      </c>
      <c r="F54" s="314">
        <f t="shared" si="0"/>
        <v>30571169</v>
      </c>
      <c r="G54" s="314">
        <f t="shared" si="0"/>
        <v>2537187</v>
      </c>
      <c r="H54" s="314">
        <f t="shared" si="0"/>
        <v>27902247</v>
      </c>
      <c r="I54" s="314">
        <f t="shared" si="0"/>
        <v>22759</v>
      </c>
      <c r="J54" s="314">
        <f t="shared" si="0"/>
        <v>14006</v>
      </c>
      <c r="K54" s="314">
        <f t="shared" si="0"/>
        <v>8592</v>
      </c>
      <c r="L54" s="314">
        <f t="shared" si="0"/>
        <v>86378</v>
      </c>
      <c r="M54" s="314">
        <f t="shared" si="0"/>
        <v>2404753</v>
      </c>
      <c r="N54" s="314">
        <f t="shared" si="0"/>
        <v>226501</v>
      </c>
      <c r="O54" s="314">
        <f t="shared" si="0"/>
        <v>2096134</v>
      </c>
      <c r="P54" s="314">
        <f t="shared" si="0"/>
        <v>5468</v>
      </c>
      <c r="Q54" s="314">
        <f t="shared" si="0"/>
        <v>2286</v>
      </c>
      <c r="R54" s="314">
        <f t="shared" si="0"/>
        <v>11342</v>
      </c>
      <c r="S54" s="314">
        <f t="shared" si="0"/>
        <v>63022</v>
      </c>
      <c r="T54" s="314">
        <f t="shared" si="0"/>
        <v>1812132</v>
      </c>
      <c r="U54" s="314">
        <f t="shared" si="0"/>
        <v>1201890</v>
      </c>
      <c r="V54" s="314">
        <f t="shared" si="0"/>
        <v>8146</v>
      </c>
      <c r="W54" s="314">
        <f t="shared" si="0"/>
        <v>14647</v>
      </c>
      <c r="X54" s="314">
        <f t="shared" si="0"/>
        <v>630532</v>
      </c>
      <c r="Y54" s="314">
        <f t="shared" si="0"/>
        <v>131047</v>
      </c>
      <c r="Z54" s="314">
        <f t="shared" si="0"/>
        <v>6119</v>
      </c>
      <c r="AA54" s="314">
        <f t="shared" si="0"/>
        <v>411399</v>
      </c>
      <c r="AB54" s="314">
        <f t="shared" si="0"/>
        <v>610242</v>
      </c>
      <c r="AC54" s="314">
        <f t="shared" si="0"/>
        <v>5356</v>
      </c>
      <c r="AD54" s="314">
        <f t="shared" si="0"/>
        <v>14170</v>
      </c>
      <c r="AE54" s="314">
        <f t="shared" si="0"/>
        <v>155779</v>
      </c>
      <c r="AF54" s="314">
        <f t="shared" si="0"/>
        <v>10276</v>
      </c>
      <c r="AG54" s="314">
        <f t="shared" si="0"/>
        <v>1269</v>
      </c>
      <c r="AH54" s="314">
        <f t="shared" si="0"/>
        <v>423392</v>
      </c>
      <c r="AI54" s="314">
        <f t="shared" si="0"/>
        <v>186523</v>
      </c>
      <c r="AJ54" s="314">
        <f t="shared" si="0"/>
        <v>109479</v>
      </c>
      <c r="AK54" s="314">
        <f t="shared" si="0"/>
        <v>0</v>
      </c>
      <c r="AL54" s="314">
        <f t="shared" si="0"/>
        <v>1368</v>
      </c>
      <c r="AM54" s="314">
        <f t="shared" si="0"/>
        <v>3222</v>
      </c>
      <c r="AN54" s="314">
        <f t="shared" si="0"/>
        <v>96146</v>
      </c>
      <c r="AO54" s="314">
        <f t="shared" si="0"/>
        <v>8730</v>
      </c>
      <c r="AP54" s="314">
        <f t="shared" si="0"/>
        <v>13</v>
      </c>
      <c r="AQ54" s="314">
        <f t="shared" si="0"/>
        <v>77044</v>
      </c>
      <c r="AR54" s="314">
        <f t="shared" si="0"/>
        <v>0</v>
      </c>
      <c r="AS54" s="314">
        <f t="shared" si="0"/>
        <v>1986</v>
      </c>
      <c r="AT54" s="314">
        <f t="shared" si="0"/>
        <v>643</v>
      </c>
      <c r="AU54" s="314">
        <f t="shared" si="0"/>
        <v>64639</v>
      </c>
      <c r="AV54" s="314">
        <f t="shared" si="0"/>
        <v>2797</v>
      </c>
      <c r="AW54" s="314">
        <f t="shared" si="0"/>
        <v>6979</v>
      </c>
      <c r="AX54" s="314">
        <f t="shared" si="0"/>
        <v>9943</v>
      </c>
      <c r="AY54" s="314">
        <f t="shared" si="0"/>
        <v>6723</v>
      </c>
      <c r="AZ54" s="314">
        <f t="shared" si="0"/>
        <v>0</v>
      </c>
      <c r="BA54" s="314">
        <f t="shared" si="0"/>
        <v>0</v>
      </c>
      <c r="BB54" s="314">
        <f t="shared" si="0"/>
        <v>0</v>
      </c>
      <c r="BC54" s="314">
        <f t="shared" si="0"/>
        <v>6723</v>
      </c>
      <c r="BD54" s="314">
        <f t="shared" si="0"/>
        <v>0</v>
      </c>
      <c r="BE54" s="314">
        <f t="shared" si="0"/>
        <v>0</v>
      </c>
      <c r="BF54" s="314">
        <f t="shared" si="0"/>
        <v>3220</v>
      </c>
      <c r="BG54" s="314">
        <f t="shared" si="0"/>
        <v>0</v>
      </c>
      <c r="BH54" s="314">
        <f t="shared" si="0"/>
        <v>0</v>
      </c>
      <c r="BI54" s="314">
        <f t="shared" si="0"/>
        <v>0</v>
      </c>
      <c r="BJ54" s="314">
        <f t="shared" si="0"/>
        <v>3220</v>
      </c>
      <c r="BK54" s="314">
        <f t="shared" si="0"/>
        <v>0</v>
      </c>
      <c r="BL54" s="314">
        <f t="shared" si="0"/>
        <v>0</v>
      </c>
      <c r="BM54" s="314">
        <f t="shared" si="0"/>
        <v>90100</v>
      </c>
      <c r="BN54" s="314">
        <f t="shared" si="0"/>
        <v>81484</v>
      </c>
      <c r="BO54" s="314">
        <f t="shared" si="0"/>
        <v>8202</v>
      </c>
      <c r="BP54" s="314">
        <f t="shared" ref="BP54:EA54" si="1">SUM(BP7:BP53)</f>
        <v>11625</v>
      </c>
      <c r="BQ54" s="314">
        <f t="shared" si="1"/>
        <v>7</v>
      </c>
      <c r="BR54" s="314">
        <f t="shared" si="1"/>
        <v>58610</v>
      </c>
      <c r="BS54" s="314">
        <f t="shared" si="1"/>
        <v>3040</v>
      </c>
      <c r="BT54" s="314">
        <f t="shared" si="1"/>
        <v>0</v>
      </c>
      <c r="BU54" s="314">
        <f t="shared" si="1"/>
        <v>8616</v>
      </c>
      <c r="BV54" s="314">
        <f t="shared" si="1"/>
        <v>0</v>
      </c>
      <c r="BW54" s="314">
        <f t="shared" si="1"/>
        <v>822</v>
      </c>
      <c r="BX54" s="314">
        <f t="shared" si="1"/>
        <v>0</v>
      </c>
      <c r="BY54" s="314">
        <f t="shared" si="1"/>
        <v>7129</v>
      </c>
      <c r="BZ54" s="314">
        <f t="shared" si="1"/>
        <v>665</v>
      </c>
      <c r="CA54" s="314">
        <f t="shared" si="1"/>
        <v>0</v>
      </c>
      <c r="CB54" s="314">
        <f t="shared" si="1"/>
        <v>564137</v>
      </c>
      <c r="CC54" s="314">
        <f t="shared" si="1"/>
        <v>495558</v>
      </c>
      <c r="CD54" s="314">
        <f t="shared" si="1"/>
        <v>1412</v>
      </c>
      <c r="CE54" s="314">
        <f t="shared" si="1"/>
        <v>461174</v>
      </c>
      <c r="CF54" s="314">
        <f t="shared" si="1"/>
        <v>3126</v>
      </c>
      <c r="CG54" s="314">
        <f t="shared" si="1"/>
        <v>24621</v>
      </c>
      <c r="CH54" s="314">
        <f t="shared" si="1"/>
        <v>101</v>
      </c>
      <c r="CI54" s="314">
        <f t="shared" si="1"/>
        <v>5124</v>
      </c>
      <c r="CJ54" s="314">
        <f t="shared" si="1"/>
        <v>68579</v>
      </c>
      <c r="CK54" s="314">
        <f t="shared" si="1"/>
        <v>153</v>
      </c>
      <c r="CL54" s="314">
        <f t="shared" si="1"/>
        <v>31211</v>
      </c>
      <c r="CM54" s="314">
        <f t="shared" si="1"/>
        <v>286</v>
      </c>
      <c r="CN54" s="314">
        <f t="shared" si="1"/>
        <v>28868</v>
      </c>
      <c r="CO54" s="314">
        <f t="shared" si="1"/>
        <v>287</v>
      </c>
      <c r="CP54" s="314">
        <f t="shared" si="1"/>
        <v>7774</v>
      </c>
      <c r="CQ54" s="314">
        <f t="shared" si="1"/>
        <v>2881842</v>
      </c>
      <c r="CR54" s="314">
        <f t="shared" si="1"/>
        <v>2597269</v>
      </c>
      <c r="CS54" s="314">
        <f t="shared" si="1"/>
        <v>12597</v>
      </c>
      <c r="CT54" s="314">
        <f t="shared" si="1"/>
        <v>5569</v>
      </c>
      <c r="CU54" s="314">
        <f t="shared" si="1"/>
        <v>258377</v>
      </c>
      <c r="CV54" s="314">
        <f t="shared" si="1"/>
        <v>2255457</v>
      </c>
      <c r="CW54" s="314">
        <f t="shared" si="1"/>
        <v>13196</v>
      </c>
      <c r="CX54" s="314">
        <f t="shared" si="1"/>
        <v>52073</v>
      </c>
      <c r="CY54" s="314">
        <f t="shared" si="1"/>
        <v>284573</v>
      </c>
      <c r="CZ54" s="314">
        <f t="shared" si="1"/>
        <v>1260</v>
      </c>
      <c r="DA54" s="314">
        <f t="shared" si="1"/>
        <v>6715</v>
      </c>
      <c r="DB54" s="314">
        <f t="shared" si="1"/>
        <v>63145</v>
      </c>
      <c r="DC54" s="314">
        <f t="shared" si="1"/>
        <v>137448</v>
      </c>
      <c r="DD54" s="314">
        <f t="shared" si="1"/>
        <v>7347</v>
      </c>
      <c r="DE54" s="314">
        <f t="shared" si="1"/>
        <v>68658</v>
      </c>
      <c r="DF54" s="314">
        <f t="shared" si="1"/>
        <v>111517</v>
      </c>
      <c r="DG54" s="314">
        <f t="shared" si="1"/>
        <v>84646</v>
      </c>
      <c r="DH54" s="314">
        <f t="shared" si="1"/>
        <v>172</v>
      </c>
      <c r="DI54" s="314">
        <f t="shared" si="1"/>
        <v>10679</v>
      </c>
      <c r="DJ54" s="314">
        <f t="shared" si="1"/>
        <v>25579</v>
      </c>
      <c r="DK54" s="314">
        <f t="shared" si="1"/>
        <v>38573</v>
      </c>
      <c r="DL54" s="314">
        <f t="shared" si="1"/>
        <v>6967</v>
      </c>
      <c r="DM54" s="314">
        <f t="shared" si="1"/>
        <v>2676</v>
      </c>
      <c r="DN54" s="314">
        <f t="shared" si="1"/>
        <v>26871</v>
      </c>
      <c r="DO54" s="314">
        <f t="shared" si="1"/>
        <v>85</v>
      </c>
      <c r="DP54" s="314">
        <f t="shared" si="1"/>
        <v>1401</v>
      </c>
      <c r="DQ54" s="314">
        <f t="shared" si="1"/>
        <v>6900</v>
      </c>
      <c r="DR54" s="314">
        <f t="shared" si="1"/>
        <v>5120</v>
      </c>
      <c r="DS54" s="314">
        <f t="shared" si="1"/>
        <v>7063</v>
      </c>
      <c r="DT54" s="314">
        <f t="shared" si="1"/>
        <v>6302</v>
      </c>
      <c r="DU54" s="314">
        <f t="shared" si="1"/>
        <v>1794672</v>
      </c>
      <c r="DV54" s="314">
        <f t="shared" si="1"/>
        <v>1652387</v>
      </c>
      <c r="DW54" s="314">
        <f t="shared" si="1"/>
        <v>3914</v>
      </c>
      <c r="DX54" s="314">
        <f t="shared" si="1"/>
        <v>135851</v>
      </c>
      <c r="DY54" s="314">
        <f t="shared" si="1"/>
        <v>2520</v>
      </c>
      <c r="DZ54" s="314">
        <f t="shared" si="1"/>
        <v>408232</v>
      </c>
      <c r="EA54" s="314">
        <f t="shared" si="1"/>
        <v>219289</v>
      </c>
      <c r="EB54" s="314">
        <f t="shared" ref="EB54:EN54" si="2">SUM(EB7:EB53)</f>
        <v>33013</v>
      </c>
      <c r="EC54" s="314">
        <f t="shared" si="2"/>
        <v>10694</v>
      </c>
      <c r="ED54" s="314">
        <f t="shared" si="2"/>
        <v>159351</v>
      </c>
      <c r="EE54" s="314">
        <f t="shared" si="2"/>
        <v>1149</v>
      </c>
      <c r="EF54" s="314">
        <f t="shared" si="2"/>
        <v>10421</v>
      </c>
      <c r="EG54" s="314">
        <f t="shared" si="2"/>
        <v>4661</v>
      </c>
      <c r="EH54" s="314">
        <f t="shared" si="2"/>
        <v>188943</v>
      </c>
      <c r="EI54" s="314">
        <f t="shared" si="2"/>
        <v>14221</v>
      </c>
      <c r="EJ54" s="314">
        <f t="shared" si="2"/>
        <v>7912</v>
      </c>
      <c r="EK54" s="314">
        <f t="shared" si="2"/>
        <v>140999</v>
      </c>
      <c r="EL54" s="314">
        <f t="shared" si="2"/>
        <v>441</v>
      </c>
      <c r="EM54" s="314">
        <f t="shared" si="2"/>
        <v>18039</v>
      </c>
      <c r="EN54" s="314">
        <f t="shared" si="2"/>
        <v>7331</v>
      </c>
    </row>
  </sheetData>
  <mergeCells count="3">
    <mergeCell ref="B2:B6"/>
    <mergeCell ref="C2:C6"/>
    <mergeCell ref="A2:A6"/>
  </mergeCells>
  <phoneticPr fontId="2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&amp;L処理施設別ごみ搬入量の状況（令和元年度実績）</oddHeader>
  </headerFooter>
  <colBreaks count="8" manualBreakCount="8">
    <brk id="19" min="1" max="23" man="1"/>
    <brk id="34" min="1" max="23" man="1"/>
    <brk id="49" min="1" max="23" man="1"/>
    <brk id="64" min="1" max="23" man="1"/>
    <brk id="79" min="1" max="23" man="1"/>
    <brk id="94" min="1" max="23" man="1"/>
    <brk id="109" min="1" max="23" man="1"/>
    <brk id="124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6" width="10.625" style="160" customWidth="1"/>
    <col min="37" max="16384" width="9" style="56"/>
  </cols>
  <sheetData>
    <row r="1" spans="1:45" s="135" customFormat="1" ht="17.25">
      <c r="A1" s="59" t="s">
        <v>628</v>
      </c>
      <c r="B1" s="134"/>
      <c r="C1" s="134"/>
      <c r="E1" s="136"/>
      <c r="M1" s="138"/>
      <c r="P1" s="136"/>
      <c r="Q1" s="136"/>
      <c r="R1" s="136"/>
      <c r="Y1" s="138"/>
      <c r="AJ1" s="138"/>
    </row>
    <row r="2" spans="1:45" ht="25.5" customHeight="1">
      <c r="A2" s="345" t="s">
        <v>102</v>
      </c>
      <c r="B2" s="319" t="s">
        <v>1</v>
      </c>
      <c r="C2" s="321" t="s">
        <v>2</v>
      </c>
      <c r="D2" s="92" t="s">
        <v>36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2" t="s">
        <v>37</v>
      </c>
      <c r="Q2" s="93"/>
      <c r="R2" s="93"/>
      <c r="S2" s="93"/>
      <c r="T2" s="93"/>
      <c r="U2" s="93"/>
      <c r="V2" s="93"/>
      <c r="W2" s="93"/>
      <c r="X2" s="93"/>
      <c r="Y2" s="94"/>
      <c r="Z2" s="92" t="s">
        <v>38</v>
      </c>
      <c r="AA2" s="93"/>
      <c r="AB2" s="93"/>
      <c r="AC2" s="93"/>
      <c r="AD2" s="93"/>
      <c r="AE2" s="93"/>
      <c r="AF2" s="93"/>
      <c r="AG2" s="93"/>
      <c r="AH2" s="93"/>
      <c r="AI2" s="93"/>
      <c r="AJ2" s="94"/>
      <c r="AK2" s="95" t="s">
        <v>39</v>
      </c>
      <c r="AL2" s="93"/>
      <c r="AM2" s="93"/>
      <c r="AN2" s="93"/>
      <c r="AO2" s="93"/>
      <c r="AP2" s="93"/>
      <c r="AQ2" s="93"/>
      <c r="AR2" s="93"/>
      <c r="AS2" s="94"/>
    </row>
    <row r="3" spans="1:45" ht="25.5" customHeight="1">
      <c r="A3" s="346"/>
      <c r="B3" s="320"/>
      <c r="C3" s="322"/>
      <c r="D3" s="349" t="s">
        <v>0</v>
      </c>
      <c r="E3" s="321" t="s">
        <v>3</v>
      </c>
      <c r="F3" s="350" t="s">
        <v>40</v>
      </c>
      <c r="G3" s="353"/>
      <c r="H3" s="353"/>
      <c r="I3" s="353"/>
      <c r="J3" s="353"/>
      <c r="K3" s="353"/>
      <c r="L3" s="353"/>
      <c r="M3" s="354"/>
      <c r="N3" s="321" t="s">
        <v>41</v>
      </c>
      <c r="O3" s="321" t="s">
        <v>42</v>
      </c>
      <c r="P3" s="349" t="s">
        <v>0</v>
      </c>
      <c r="Q3" s="321" t="s">
        <v>3</v>
      </c>
      <c r="R3" s="356" t="s">
        <v>43</v>
      </c>
      <c r="S3" s="357"/>
      <c r="T3" s="357"/>
      <c r="U3" s="357"/>
      <c r="V3" s="357"/>
      <c r="W3" s="357"/>
      <c r="X3" s="357"/>
      <c r="Y3" s="358"/>
      <c r="Z3" s="349" t="s">
        <v>0</v>
      </c>
      <c r="AA3" s="321" t="s">
        <v>4</v>
      </c>
      <c r="AB3" s="321" t="s">
        <v>12</v>
      </c>
      <c r="AC3" s="129" t="s">
        <v>44</v>
      </c>
      <c r="AD3" s="93"/>
      <c r="AE3" s="93"/>
      <c r="AF3" s="93"/>
      <c r="AG3" s="93"/>
      <c r="AH3" s="93"/>
      <c r="AI3" s="93"/>
      <c r="AJ3" s="94"/>
      <c r="AK3" s="349" t="s">
        <v>0</v>
      </c>
      <c r="AL3" s="319" t="s">
        <v>45</v>
      </c>
      <c r="AM3" s="319" t="s">
        <v>6</v>
      </c>
      <c r="AN3" s="319" t="s">
        <v>7</v>
      </c>
      <c r="AO3" s="319" t="s">
        <v>8</v>
      </c>
      <c r="AP3" s="319" t="s">
        <v>9</v>
      </c>
      <c r="AQ3" s="319" t="s">
        <v>13</v>
      </c>
      <c r="AR3" s="319" t="s">
        <v>11</v>
      </c>
      <c r="AS3" s="319" t="s">
        <v>14</v>
      </c>
    </row>
    <row r="4" spans="1:45" ht="25.5" customHeight="1">
      <c r="A4" s="346"/>
      <c r="B4" s="320"/>
      <c r="C4" s="322"/>
      <c r="D4" s="349"/>
      <c r="E4" s="322"/>
      <c r="F4" s="349" t="s">
        <v>0</v>
      </c>
      <c r="G4" s="321" t="s">
        <v>6</v>
      </c>
      <c r="H4" s="319" t="s">
        <v>7</v>
      </c>
      <c r="I4" s="319" t="s">
        <v>8</v>
      </c>
      <c r="J4" s="319" t="s">
        <v>9</v>
      </c>
      <c r="K4" s="319" t="s">
        <v>13</v>
      </c>
      <c r="L4" s="319" t="s">
        <v>11</v>
      </c>
      <c r="M4" s="321" t="s">
        <v>14</v>
      </c>
      <c r="N4" s="322"/>
      <c r="O4" s="355"/>
      <c r="P4" s="349"/>
      <c r="Q4" s="322"/>
      <c r="R4" s="320" t="s">
        <v>0</v>
      </c>
      <c r="S4" s="321" t="s">
        <v>6</v>
      </c>
      <c r="T4" s="319" t="s">
        <v>7</v>
      </c>
      <c r="U4" s="319" t="s">
        <v>8</v>
      </c>
      <c r="V4" s="319" t="s">
        <v>9</v>
      </c>
      <c r="W4" s="319" t="s">
        <v>13</v>
      </c>
      <c r="X4" s="319" t="s">
        <v>11</v>
      </c>
      <c r="Y4" s="321" t="s">
        <v>14</v>
      </c>
      <c r="Z4" s="349"/>
      <c r="AA4" s="322"/>
      <c r="AB4" s="322"/>
      <c r="AC4" s="349" t="s">
        <v>0</v>
      </c>
      <c r="AD4" s="321" t="s">
        <v>6</v>
      </c>
      <c r="AE4" s="319" t="s">
        <v>7</v>
      </c>
      <c r="AF4" s="319" t="s">
        <v>8</v>
      </c>
      <c r="AG4" s="319" t="s">
        <v>9</v>
      </c>
      <c r="AH4" s="319" t="s">
        <v>13</v>
      </c>
      <c r="AI4" s="319" t="s">
        <v>11</v>
      </c>
      <c r="AJ4" s="321" t="s">
        <v>14</v>
      </c>
      <c r="AK4" s="349"/>
      <c r="AL4" s="320"/>
      <c r="AM4" s="320"/>
      <c r="AN4" s="320"/>
      <c r="AO4" s="320"/>
      <c r="AP4" s="320"/>
      <c r="AQ4" s="320"/>
      <c r="AR4" s="320"/>
      <c r="AS4" s="320"/>
    </row>
    <row r="5" spans="1:45" ht="22.5" customHeight="1">
      <c r="A5" s="346"/>
      <c r="B5" s="320"/>
      <c r="C5" s="322"/>
      <c r="D5" s="349"/>
      <c r="E5" s="322"/>
      <c r="F5" s="349"/>
      <c r="G5" s="322"/>
      <c r="H5" s="320"/>
      <c r="I5" s="320"/>
      <c r="J5" s="320"/>
      <c r="K5" s="320"/>
      <c r="L5" s="320"/>
      <c r="M5" s="322"/>
      <c r="N5" s="320"/>
      <c r="O5" s="355"/>
      <c r="P5" s="349"/>
      <c r="Q5" s="320"/>
      <c r="R5" s="322"/>
      <c r="S5" s="322"/>
      <c r="T5" s="320"/>
      <c r="U5" s="320"/>
      <c r="V5" s="320"/>
      <c r="W5" s="320"/>
      <c r="X5" s="320"/>
      <c r="Y5" s="322"/>
      <c r="Z5" s="349"/>
      <c r="AA5" s="320"/>
      <c r="AB5" s="320"/>
      <c r="AC5" s="349"/>
      <c r="AD5" s="322"/>
      <c r="AE5" s="320"/>
      <c r="AF5" s="320"/>
      <c r="AG5" s="320"/>
      <c r="AH5" s="320"/>
      <c r="AI5" s="320"/>
      <c r="AJ5" s="322"/>
      <c r="AK5" s="349"/>
      <c r="AL5" s="320"/>
      <c r="AM5" s="320"/>
      <c r="AN5" s="320"/>
      <c r="AO5" s="320"/>
      <c r="AP5" s="320"/>
      <c r="AQ5" s="320"/>
      <c r="AR5" s="320"/>
      <c r="AS5" s="320"/>
    </row>
    <row r="6" spans="1:45" s="57" customFormat="1" ht="13.5" customHeight="1">
      <c r="A6" s="347"/>
      <c r="B6" s="320"/>
      <c r="C6" s="322"/>
      <c r="D6" s="96" t="s">
        <v>15</v>
      </c>
      <c r="E6" s="96" t="s">
        <v>15</v>
      </c>
      <c r="F6" s="96" t="s">
        <v>15</v>
      </c>
      <c r="G6" s="97" t="s">
        <v>15</v>
      </c>
      <c r="H6" s="97" t="s">
        <v>15</v>
      </c>
      <c r="I6" s="97" t="s">
        <v>15</v>
      </c>
      <c r="J6" s="97" t="s">
        <v>15</v>
      </c>
      <c r="K6" s="97" t="s">
        <v>15</v>
      </c>
      <c r="L6" s="97" t="s">
        <v>15</v>
      </c>
      <c r="M6" s="97" t="s">
        <v>15</v>
      </c>
      <c r="N6" s="98" t="s">
        <v>15</v>
      </c>
      <c r="O6" s="96" t="s">
        <v>15</v>
      </c>
      <c r="P6" s="96" t="s">
        <v>15</v>
      </c>
      <c r="Q6" s="98" t="s">
        <v>15</v>
      </c>
      <c r="R6" s="98" t="s">
        <v>15</v>
      </c>
      <c r="S6" s="97" t="s">
        <v>15</v>
      </c>
      <c r="T6" s="97" t="s">
        <v>15</v>
      </c>
      <c r="U6" s="97" t="s">
        <v>15</v>
      </c>
      <c r="V6" s="97" t="s">
        <v>15</v>
      </c>
      <c r="W6" s="97" t="s">
        <v>15</v>
      </c>
      <c r="X6" s="97" t="s">
        <v>15</v>
      </c>
      <c r="Y6" s="97" t="s">
        <v>15</v>
      </c>
      <c r="Z6" s="96" t="s">
        <v>15</v>
      </c>
      <c r="AA6" s="98" t="s">
        <v>15</v>
      </c>
      <c r="AB6" s="98" t="s">
        <v>15</v>
      </c>
      <c r="AC6" s="96" t="s">
        <v>15</v>
      </c>
      <c r="AD6" s="98" t="s">
        <v>15</v>
      </c>
      <c r="AE6" s="98" t="s">
        <v>15</v>
      </c>
      <c r="AF6" s="98" t="s">
        <v>15</v>
      </c>
      <c r="AG6" s="98" t="s">
        <v>15</v>
      </c>
      <c r="AH6" s="98" t="s">
        <v>15</v>
      </c>
      <c r="AI6" s="98" t="s">
        <v>15</v>
      </c>
      <c r="AJ6" s="98" t="s">
        <v>15</v>
      </c>
      <c r="AK6" s="96" t="s">
        <v>15</v>
      </c>
      <c r="AL6" s="96" t="s">
        <v>15</v>
      </c>
      <c r="AM6" s="98" t="s">
        <v>15</v>
      </c>
      <c r="AN6" s="98" t="s">
        <v>15</v>
      </c>
      <c r="AO6" s="98" t="s">
        <v>15</v>
      </c>
      <c r="AP6" s="98" t="s">
        <v>15</v>
      </c>
      <c r="AQ6" s="98" t="s">
        <v>15</v>
      </c>
      <c r="AR6" s="98" t="s">
        <v>15</v>
      </c>
      <c r="AS6" s="98" t="s">
        <v>15</v>
      </c>
    </row>
    <row r="7" spans="1:45" s="303" customFormat="1" ht="13.5" customHeight="1">
      <c r="A7" s="299" t="s">
        <v>637</v>
      </c>
      <c r="B7" s="300" t="s">
        <v>638</v>
      </c>
      <c r="C7" s="299" t="s">
        <v>639</v>
      </c>
      <c r="D7" s="301">
        <v>1731477</v>
      </c>
      <c r="E7" s="301">
        <v>1112778</v>
      </c>
      <c r="F7" s="301">
        <v>445314</v>
      </c>
      <c r="G7" s="301">
        <v>122609</v>
      </c>
      <c r="H7" s="301">
        <v>30361</v>
      </c>
      <c r="I7" s="301">
        <v>0</v>
      </c>
      <c r="J7" s="301">
        <v>16074</v>
      </c>
      <c r="K7" s="301">
        <v>28699</v>
      </c>
      <c r="L7" s="301">
        <v>242385</v>
      </c>
      <c r="M7" s="301">
        <v>5186</v>
      </c>
      <c r="N7" s="301">
        <v>138858</v>
      </c>
      <c r="O7" s="301">
        <v>34527</v>
      </c>
      <c r="P7" s="301">
        <v>1196692</v>
      </c>
      <c r="Q7" s="301">
        <v>1112778</v>
      </c>
      <c r="R7" s="301">
        <v>83914</v>
      </c>
      <c r="S7" s="301">
        <v>68410</v>
      </c>
      <c r="T7" s="301">
        <v>204</v>
      </c>
      <c r="U7" s="301">
        <v>0</v>
      </c>
      <c r="V7" s="301">
        <v>969</v>
      </c>
      <c r="W7" s="301">
        <v>2152</v>
      </c>
      <c r="X7" s="301">
        <v>12043</v>
      </c>
      <c r="Y7" s="301">
        <v>136</v>
      </c>
      <c r="Z7" s="301">
        <v>310893</v>
      </c>
      <c r="AA7" s="301">
        <v>138858</v>
      </c>
      <c r="AB7" s="301">
        <v>122586</v>
      </c>
      <c r="AC7" s="301">
        <v>49449</v>
      </c>
      <c r="AD7" s="301">
        <v>31026</v>
      </c>
      <c r="AE7" s="301">
        <v>2411</v>
      </c>
      <c r="AF7" s="301">
        <v>0</v>
      </c>
      <c r="AG7" s="301">
        <v>1360</v>
      </c>
      <c r="AH7" s="301">
        <v>180</v>
      </c>
      <c r="AI7" s="301">
        <v>11581</v>
      </c>
      <c r="AJ7" s="301">
        <v>2891</v>
      </c>
      <c r="AK7" s="299">
        <v>665</v>
      </c>
      <c r="AL7" s="299">
        <v>513</v>
      </c>
      <c r="AM7" s="299">
        <v>69</v>
      </c>
      <c r="AN7" s="299">
        <v>83</v>
      </c>
      <c r="AO7" s="299">
        <v>0</v>
      </c>
      <c r="AP7" s="299">
        <v>0</v>
      </c>
      <c r="AQ7" s="299">
        <v>0</v>
      </c>
      <c r="AR7" s="299">
        <v>0</v>
      </c>
      <c r="AS7" s="299">
        <v>0</v>
      </c>
    </row>
    <row r="8" spans="1:45" s="303" customFormat="1" ht="13.5" customHeight="1">
      <c r="A8" s="299" t="s">
        <v>641</v>
      </c>
      <c r="B8" s="300" t="s">
        <v>642</v>
      </c>
      <c r="C8" s="299" t="s">
        <v>639</v>
      </c>
      <c r="D8" s="301">
        <v>459721</v>
      </c>
      <c r="E8" s="301">
        <v>382064</v>
      </c>
      <c r="F8" s="301">
        <v>54228</v>
      </c>
      <c r="G8" s="301">
        <v>18178</v>
      </c>
      <c r="H8" s="301">
        <v>431</v>
      </c>
      <c r="I8" s="301">
        <v>0</v>
      </c>
      <c r="J8" s="301">
        <v>0</v>
      </c>
      <c r="K8" s="301">
        <v>36</v>
      </c>
      <c r="L8" s="301">
        <v>35436</v>
      </c>
      <c r="M8" s="301">
        <v>147</v>
      </c>
      <c r="N8" s="301">
        <v>13452</v>
      </c>
      <c r="O8" s="301">
        <v>9977</v>
      </c>
      <c r="P8" s="301">
        <v>397590</v>
      </c>
      <c r="Q8" s="301">
        <v>382064</v>
      </c>
      <c r="R8" s="301">
        <v>15526</v>
      </c>
      <c r="S8" s="301">
        <v>10530</v>
      </c>
      <c r="T8" s="301">
        <v>0</v>
      </c>
      <c r="U8" s="301">
        <v>0</v>
      </c>
      <c r="V8" s="301">
        <v>0</v>
      </c>
      <c r="W8" s="301">
        <v>0</v>
      </c>
      <c r="X8" s="301">
        <v>4965</v>
      </c>
      <c r="Y8" s="301">
        <v>31</v>
      </c>
      <c r="Z8" s="301">
        <v>50706</v>
      </c>
      <c r="AA8" s="301">
        <v>13452</v>
      </c>
      <c r="AB8" s="301">
        <v>30888</v>
      </c>
      <c r="AC8" s="301">
        <v>6366</v>
      </c>
      <c r="AD8" s="301">
        <v>3160</v>
      </c>
      <c r="AE8" s="301">
        <v>0</v>
      </c>
      <c r="AF8" s="301">
        <v>0</v>
      </c>
      <c r="AG8" s="301">
        <v>0</v>
      </c>
      <c r="AH8" s="301">
        <v>0</v>
      </c>
      <c r="AI8" s="301">
        <v>3107</v>
      </c>
      <c r="AJ8" s="301">
        <v>99</v>
      </c>
      <c r="AK8" s="299">
        <v>0</v>
      </c>
      <c r="AL8" s="299">
        <v>0</v>
      </c>
      <c r="AM8" s="299">
        <v>0</v>
      </c>
      <c r="AN8" s="299">
        <v>0</v>
      </c>
      <c r="AO8" s="299">
        <v>0</v>
      </c>
      <c r="AP8" s="299">
        <v>0</v>
      </c>
      <c r="AQ8" s="299">
        <v>0</v>
      </c>
      <c r="AR8" s="299">
        <v>0</v>
      </c>
      <c r="AS8" s="299">
        <v>0</v>
      </c>
    </row>
    <row r="9" spans="1:45" s="303" customFormat="1" ht="13.5" customHeight="1">
      <c r="A9" s="299" t="s">
        <v>643</v>
      </c>
      <c r="B9" s="300" t="s">
        <v>644</v>
      </c>
      <c r="C9" s="299" t="s">
        <v>639</v>
      </c>
      <c r="D9" s="301">
        <v>402930</v>
      </c>
      <c r="E9" s="301">
        <v>336964</v>
      </c>
      <c r="F9" s="301">
        <v>49265</v>
      </c>
      <c r="G9" s="301">
        <v>17760</v>
      </c>
      <c r="H9" s="301">
        <v>3615</v>
      </c>
      <c r="I9" s="301">
        <v>0</v>
      </c>
      <c r="J9" s="301">
        <v>174</v>
      </c>
      <c r="K9" s="301">
        <v>13</v>
      </c>
      <c r="L9" s="301">
        <v>27649</v>
      </c>
      <c r="M9" s="301">
        <v>54</v>
      </c>
      <c r="N9" s="301">
        <v>1727</v>
      </c>
      <c r="O9" s="301">
        <v>14974</v>
      </c>
      <c r="P9" s="301">
        <v>349562</v>
      </c>
      <c r="Q9" s="301">
        <v>336964</v>
      </c>
      <c r="R9" s="301">
        <v>12598</v>
      </c>
      <c r="S9" s="301">
        <v>9016</v>
      </c>
      <c r="T9" s="301">
        <v>256</v>
      </c>
      <c r="U9" s="301">
        <v>0</v>
      </c>
      <c r="V9" s="301">
        <v>0</v>
      </c>
      <c r="W9" s="301">
        <v>0</v>
      </c>
      <c r="X9" s="301">
        <v>3326</v>
      </c>
      <c r="Y9" s="301">
        <v>0</v>
      </c>
      <c r="Z9" s="301">
        <v>41265</v>
      </c>
      <c r="AA9" s="301">
        <v>1727</v>
      </c>
      <c r="AB9" s="301">
        <v>33433</v>
      </c>
      <c r="AC9" s="301">
        <v>6105</v>
      </c>
      <c r="AD9" s="301">
        <v>4747</v>
      </c>
      <c r="AE9" s="301">
        <v>0</v>
      </c>
      <c r="AF9" s="301">
        <v>0</v>
      </c>
      <c r="AG9" s="301">
        <v>0</v>
      </c>
      <c r="AH9" s="301">
        <v>0</v>
      </c>
      <c r="AI9" s="301">
        <v>1304</v>
      </c>
      <c r="AJ9" s="301">
        <v>54</v>
      </c>
      <c r="AK9" s="299">
        <v>0</v>
      </c>
      <c r="AL9" s="299">
        <v>0</v>
      </c>
      <c r="AM9" s="299">
        <v>0</v>
      </c>
      <c r="AN9" s="299">
        <v>0</v>
      </c>
      <c r="AO9" s="299">
        <v>0</v>
      </c>
      <c r="AP9" s="299">
        <v>0</v>
      </c>
      <c r="AQ9" s="299">
        <v>0</v>
      </c>
      <c r="AR9" s="299">
        <v>0</v>
      </c>
      <c r="AS9" s="299">
        <v>0</v>
      </c>
    </row>
    <row r="10" spans="1:45" s="303" customFormat="1" ht="13.5" customHeight="1">
      <c r="A10" s="299" t="s">
        <v>645</v>
      </c>
      <c r="B10" s="300" t="s">
        <v>646</v>
      </c>
      <c r="C10" s="299" t="s">
        <v>639</v>
      </c>
      <c r="D10" s="301">
        <v>795392</v>
      </c>
      <c r="E10" s="301">
        <v>647401</v>
      </c>
      <c r="F10" s="301">
        <v>136816</v>
      </c>
      <c r="G10" s="301">
        <v>54523</v>
      </c>
      <c r="H10" s="301">
        <v>1193</v>
      </c>
      <c r="I10" s="301">
        <v>0</v>
      </c>
      <c r="J10" s="301">
        <v>0</v>
      </c>
      <c r="K10" s="301">
        <v>141</v>
      </c>
      <c r="L10" s="301">
        <v>80959</v>
      </c>
      <c r="M10" s="301">
        <v>0</v>
      </c>
      <c r="N10" s="301">
        <v>5713</v>
      </c>
      <c r="O10" s="301">
        <v>5462</v>
      </c>
      <c r="P10" s="301">
        <v>692188</v>
      </c>
      <c r="Q10" s="301">
        <v>647401</v>
      </c>
      <c r="R10" s="301">
        <v>44787</v>
      </c>
      <c r="S10" s="301">
        <v>36517</v>
      </c>
      <c r="T10" s="301">
        <v>0</v>
      </c>
      <c r="U10" s="301">
        <v>0</v>
      </c>
      <c r="V10" s="301">
        <v>0</v>
      </c>
      <c r="W10" s="301">
        <v>0</v>
      </c>
      <c r="X10" s="301">
        <v>8270</v>
      </c>
      <c r="Y10" s="301">
        <v>0</v>
      </c>
      <c r="Z10" s="301">
        <v>98274</v>
      </c>
      <c r="AA10" s="301">
        <v>5713</v>
      </c>
      <c r="AB10" s="301">
        <v>85324</v>
      </c>
      <c r="AC10" s="301">
        <v>7237</v>
      </c>
      <c r="AD10" s="301">
        <v>5031</v>
      </c>
      <c r="AE10" s="301">
        <v>0</v>
      </c>
      <c r="AF10" s="301">
        <v>0</v>
      </c>
      <c r="AG10" s="301">
        <v>0</v>
      </c>
      <c r="AH10" s="301">
        <v>0</v>
      </c>
      <c r="AI10" s="301">
        <v>2206</v>
      </c>
      <c r="AJ10" s="301">
        <v>0</v>
      </c>
      <c r="AK10" s="299">
        <v>4</v>
      </c>
      <c r="AL10" s="299">
        <v>0</v>
      </c>
      <c r="AM10" s="299">
        <v>4</v>
      </c>
      <c r="AN10" s="299">
        <v>0</v>
      </c>
      <c r="AO10" s="299">
        <v>0</v>
      </c>
      <c r="AP10" s="299">
        <v>0</v>
      </c>
      <c r="AQ10" s="299">
        <v>0</v>
      </c>
      <c r="AR10" s="299">
        <v>0</v>
      </c>
      <c r="AS10" s="299">
        <v>0</v>
      </c>
    </row>
    <row r="11" spans="1:45" s="303" customFormat="1" ht="13.5" customHeight="1">
      <c r="A11" s="299" t="s">
        <v>647</v>
      </c>
      <c r="B11" s="300" t="s">
        <v>648</v>
      </c>
      <c r="C11" s="299" t="s">
        <v>639</v>
      </c>
      <c r="D11" s="301">
        <v>354840</v>
      </c>
      <c r="E11" s="301">
        <v>299211</v>
      </c>
      <c r="F11" s="301">
        <v>38666</v>
      </c>
      <c r="G11" s="301">
        <v>13093</v>
      </c>
      <c r="H11" s="301">
        <v>932</v>
      </c>
      <c r="I11" s="301">
        <v>0</v>
      </c>
      <c r="J11" s="301">
        <v>0</v>
      </c>
      <c r="K11" s="301">
        <v>0</v>
      </c>
      <c r="L11" s="301">
        <v>24610</v>
      </c>
      <c r="M11" s="301">
        <v>31</v>
      </c>
      <c r="N11" s="301">
        <v>4180</v>
      </c>
      <c r="O11" s="301">
        <v>12783</v>
      </c>
      <c r="P11" s="301">
        <v>307618</v>
      </c>
      <c r="Q11" s="301">
        <v>299211</v>
      </c>
      <c r="R11" s="301">
        <v>8407</v>
      </c>
      <c r="S11" s="301">
        <v>6249</v>
      </c>
      <c r="T11" s="301">
        <v>0</v>
      </c>
      <c r="U11" s="301">
        <v>0</v>
      </c>
      <c r="V11" s="301">
        <v>0</v>
      </c>
      <c r="W11" s="301">
        <v>0</v>
      </c>
      <c r="X11" s="301">
        <v>2127</v>
      </c>
      <c r="Y11" s="301">
        <v>31</v>
      </c>
      <c r="Z11" s="301">
        <v>32277</v>
      </c>
      <c r="AA11" s="301">
        <v>4180</v>
      </c>
      <c r="AB11" s="301">
        <v>23204</v>
      </c>
      <c r="AC11" s="301">
        <v>4893</v>
      </c>
      <c r="AD11" s="301">
        <v>3931</v>
      </c>
      <c r="AE11" s="301">
        <v>0</v>
      </c>
      <c r="AF11" s="301">
        <v>0</v>
      </c>
      <c r="AG11" s="301">
        <v>0</v>
      </c>
      <c r="AH11" s="301">
        <v>0</v>
      </c>
      <c r="AI11" s="301">
        <v>962</v>
      </c>
      <c r="AJ11" s="301">
        <v>0</v>
      </c>
      <c r="AK11" s="299">
        <v>0</v>
      </c>
      <c r="AL11" s="299">
        <v>0</v>
      </c>
      <c r="AM11" s="299">
        <v>0</v>
      </c>
      <c r="AN11" s="299">
        <v>0</v>
      </c>
      <c r="AO11" s="299">
        <v>0</v>
      </c>
      <c r="AP11" s="299">
        <v>0</v>
      </c>
      <c r="AQ11" s="299">
        <v>0</v>
      </c>
      <c r="AR11" s="299">
        <v>0</v>
      </c>
      <c r="AS11" s="299">
        <v>0</v>
      </c>
    </row>
    <row r="12" spans="1:45" s="303" customFormat="1" ht="13.5" customHeight="1">
      <c r="A12" s="299" t="s">
        <v>649</v>
      </c>
      <c r="B12" s="300" t="s">
        <v>650</v>
      </c>
      <c r="C12" s="299" t="s">
        <v>639</v>
      </c>
      <c r="D12" s="301">
        <v>344529</v>
      </c>
      <c r="E12" s="301">
        <v>299268</v>
      </c>
      <c r="F12" s="301">
        <v>32252</v>
      </c>
      <c r="G12" s="301">
        <v>12804</v>
      </c>
      <c r="H12" s="301">
        <v>834</v>
      </c>
      <c r="I12" s="301">
        <v>0</v>
      </c>
      <c r="J12" s="301">
        <v>0</v>
      </c>
      <c r="K12" s="301">
        <v>0</v>
      </c>
      <c r="L12" s="301">
        <v>17930</v>
      </c>
      <c r="M12" s="301">
        <v>684</v>
      </c>
      <c r="N12" s="301">
        <v>2026</v>
      </c>
      <c r="O12" s="301">
        <v>10983</v>
      </c>
      <c r="P12" s="301">
        <v>308843</v>
      </c>
      <c r="Q12" s="301">
        <v>299268</v>
      </c>
      <c r="R12" s="301">
        <v>9575</v>
      </c>
      <c r="S12" s="301">
        <v>7159</v>
      </c>
      <c r="T12" s="301">
        <v>0</v>
      </c>
      <c r="U12" s="301">
        <v>0</v>
      </c>
      <c r="V12" s="301">
        <v>0</v>
      </c>
      <c r="W12" s="301">
        <v>0</v>
      </c>
      <c r="X12" s="301">
        <v>2416</v>
      </c>
      <c r="Y12" s="301">
        <v>0</v>
      </c>
      <c r="Z12" s="301">
        <v>35977</v>
      </c>
      <c r="AA12" s="301">
        <v>2026</v>
      </c>
      <c r="AB12" s="301">
        <v>28370</v>
      </c>
      <c r="AC12" s="301">
        <v>5581</v>
      </c>
      <c r="AD12" s="301">
        <v>2342</v>
      </c>
      <c r="AE12" s="301">
        <v>0</v>
      </c>
      <c r="AF12" s="301">
        <v>0</v>
      </c>
      <c r="AG12" s="301">
        <v>0</v>
      </c>
      <c r="AH12" s="301">
        <v>0</v>
      </c>
      <c r="AI12" s="301">
        <v>2555</v>
      </c>
      <c r="AJ12" s="301">
        <v>684</v>
      </c>
      <c r="AK12" s="299">
        <v>0</v>
      </c>
      <c r="AL12" s="299">
        <v>0</v>
      </c>
      <c r="AM12" s="299">
        <v>0</v>
      </c>
      <c r="AN12" s="299">
        <v>0</v>
      </c>
      <c r="AO12" s="299">
        <v>0</v>
      </c>
      <c r="AP12" s="299">
        <v>0</v>
      </c>
      <c r="AQ12" s="299">
        <v>0</v>
      </c>
      <c r="AR12" s="299">
        <v>0</v>
      </c>
      <c r="AS12" s="299">
        <v>0</v>
      </c>
    </row>
    <row r="13" spans="1:45" s="303" customFormat="1" ht="13.5" customHeight="1">
      <c r="A13" s="299" t="s">
        <v>651</v>
      </c>
      <c r="B13" s="300" t="s">
        <v>652</v>
      </c>
      <c r="C13" s="299" t="s">
        <v>639</v>
      </c>
      <c r="D13" s="301">
        <v>701588</v>
      </c>
      <c r="E13" s="301">
        <v>607764</v>
      </c>
      <c r="F13" s="301">
        <v>67849</v>
      </c>
      <c r="G13" s="301">
        <v>39101</v>
      </c>
      <c r="H13" s="301">
        <v>169</v>
      </c>
      <c r="I13" s="301">
        <v>0</v>
      </c>
      <c r="J13" s="301">
        <v>0</v>
      </c>
      <c r="K13" s="301">
        <v>61</v>
      </c>
      <c r="L13" s="301">
        <v>28518</v>
      </c>
      <c r="M13" s="301">
        <v>0</v>
      </c>
      <c r="N13" s="301">
        <v>3753</v>
      </c>
      <c r="O13" s="301">
        <v>22222</v>
      </c>
      <c r="P13" s="301">
        <v>621961</v>
      </c>
      <c r="Q13" s="301">
        <v>607764</v>
      </c>
      <c r="R13" s="301">
        <v>14197</v>
      </c>
      <c r="S13" s="301">
        <v>11652</v>
      </c>
      <c r="T13" s="301">
        <v>0</v>
      </c>
      <c r="U13" s="301">
        <v>0</v>
      </c>
      <c r="V13" s="301">
        <v>0</v>
      </c>
      <c r="W13" s="301">
        <v>0</v>
      </c>
      <c r="X13" s="301">
        <v>2545</v>
      </c>
      <c r="Y13" s="301">
        <v>0</v>
      </c>
      <c r="Z13" s="301">
        <v>90211</v>
      </c>
      <c r="AA13" s="301">
        <v>3753</v>
      </c>
      <c r="AB13" s="301">
        <v>72296</v>
      </c>
      <c r="AC13" s="301">
        <v>14162</v>
      </c>
      <c r="AD13" s="301">
        <v>11520</v>
      </c>
      <c r="AE13" s="301">
        <v>0</v>
      </c>
      <c r="AF13" s="301">
        <v>0</v>
      </c>
      <c r="AG13" s="301">
        <v>0</v>
      </c>
      <c r="AH13" s="301">
        <v>0</v>
      </c>
      <c r="AI13" s="301">
        <v>2642</v>
      </c>
      <c r="AJ13" s="301">
        <v>0</v>
      </c>
      <c r="AK13" s="299">
        <v>3044</v>
      </c>
      <c r="AL13" s="299">
        <v>3044</v>
      </c>
      <c r="AM13" s="299">
        <v>0</v>
      </c>
      <c r="AN13" s="299">
        <v>0</v>
      </c>
      <c r="AO13" s="299">
        <v>0</v>
      </c>
      <c r="AP13" s="299">
        <v>0</v>
      </c>
      <c r="AQ13" s="299">
        <v>0</v>
      </c>
      <c r="AR13" s="299">
        <v>0</v>
      </c>
      <c r="AS13" s="299">
        <v>0</v>
      </c>
    </row>
    <row r="14" spans="1:45" s="303" customFormat="1" ht="13.5" customHeight="1">
      <c r="A14" s="299" t="s">
        <v>653</v>
      </c>
      <c r="B14" s="300" t="s">
        <v>654</v>
      </c>
      <c r="C14" s="299" t="s">
        <v>639</v>
      </c>
      <c r="D14" s="301">
        <v>1034047</v>
      </c>
      <c r="E14" s="301">
        <v>793226</v>
      </c>
      <c r="F14" s="301">
        <v>158088</v>
      </c>
      <c r="G14" s="301">
        <v>46755</v>
      </c>
      <c r="H14" s="301">
        <v>3155</v>
      </c>
      <c r="I14" s="301">
        <v>0</v>
      </c>
      <c r="J14" s="301">
        <v>0</v>
      </c>
      <c r="K14" s="301">
        <v>40582</v>
      </c>
      <c r="L14" s="301">
        <v>66711</v>
      </c>
      <c r="M14" s="301">
        <v>885</v>
      </c>
      <c r="N14" s="301">
        <v>0</v>
      </c>
      <c r="O14" s="301">
        <v>82733</v>
      </c>
      <c r="P14" s="301">
        <v>826924</v>
      </c>
      <c r="Q14" s="301">
        <v>793226</v>
      </c>
      <c r="R14" s="301">
        <v>33698</v>
      </c>
      <c r="S14" s="301">
        <v>16728</v>
      </c>
      <c r="T14" s="301">
        <v>105</v>
      </c>
      <c r="U14" s="301">
        <v>0</v>
      </c>
      <c r="V14" s="301">
        <v>0</v>
      </c>
      <c r="W14" s="301">
        <v>0</v>
      </c>
      <c r="X14" s="301">
        <v>16271</v>
      </c>
      <c r="Y14" s="301">
        <v>594</v>
      </c>
      <c r="Z14" s="301">
        <v>82134</v>
      </c>
      <c r="AA14" s="301">
        <v>0</v>
      </c>
      <c r="AB14" s="301">
        <v>71034</v>
      </c>
      <c r="AC14" s="301">
        <v>11100</v>
      </c>
      <c r="AD14" s="301">
        <v>8997</v>
      </c>
      <c r="AE14" s="301">
        <v>0</v>
      </c>
      <c r="AF14" s="301">
        <v>0</v>
      </c>
      <c r="AG14" s="301">
        <v>0</v>
      </c>
      <c r="AH14" s="301">
        <v>0</v>
      </c>
      <c r="AI14" s="301">
        <v>1812</v>
      </c>
      <c r="AJ14" s="301">
        <v>291</v>
      </c>
      <c r="AK14" s="299">
        <v>34</v>
      </c>
      <c r="AL14" s="299">
        <v>34</v>
      </c>
      <c r="AM14" s="299">
        <v>0</v>
      </c>
      <c r="AN14" s="299">
        <v>0</v>
      </c>
      <c r="AO14" s="299">
        <v>0</v>
      </c>
      <c r="AP14" s="299">
        <v>0</v>
      </c>
      <c r="AQ14" s="299">
        <v>0</v>
      </c>
      <c r="AR14" s="299">
        <v>0</v>
      </c>
      <c r="AS14" s="299">
        <v>0</v>
      </c>
    </row>
    <row r="15" spans="1:45" s="303" customFormat="1" ht="13.5" customHeight="1">
      <c r="A15" s="299" t="s">
        <v>655</v>
      </c>
      <c r="B15" s="300" t="s">
        <v>656</v>
      </c>
      <c r="C15" s="299" t="s">
        <v>639</v>
      </c>
      <c r="D15" s="301">
        <v>645643</v>
      </c>
      <c r="E15" s="301">
        <v>535972</v>
      </c>
      <c r="F15" s="301">
        <v>84405</v>
      </c>
      <c r="G15" s="301">
        <v>25456</v>
      </c>
      <c r="H15" s="301">
        <v>5360</v>
      </c>
      <c r="I15" s="301">
        <v>0</v>
      </c>
      <c r="J15" s="301">
        <v>0</v>
      </c>
      <c r="K15" s="301">
        <v>4</v>
      </c>
      <c r="L15" s="301">
        <v>53585</v>
      </c>
      <c r="M15" s="301">
        <v>0</v>
      </c>
      <c r="N15" s="301">
        <v>0</v>
      </c>
      <c r="O15" s="301">
        <v>25266</v>
      </c>
      <c r="P15" s="301">
        <v>552293</v>
      </c>
      <c r="Q15" s="301">
        <v>535972</v>
      </c>
      <c r="R15" s="301">
        <v>16321</v>
      </c>
      <c r="S15" s="301">
        <v>7087</v>
      </c>
      <c r="T15" s="301">
        <v>318</v>
      </c>
      <c r="U15" s="301">
        <v>0</v>
      </c>
      <c r="V15" s="301">
        <v>0</v>
      </c>
      <c r="W15" s="301">
        <v>0</v>
      </c>
      <c r="X15" s="301">
        <v>8916</v>
      </c>
      <c r="Y15" s="301">
        <v>0</v>
      </c>
      <c r="Z15" s="301">
        <v>63181</v>
      </c>
      <c r="AA15" s="301">
        <v>0</v>
      </c>
      <c r="AB15" s="301">
        <v>48570</v>
      </c>
      <c r="AC15" s="301">
        <v>14611</v>
      </c>
      <c r="AD15" s="301">
        <v>6843</v>
      </c>
      <c r="AE15" s="301">
        <v>0</v>
      </c>
      <c r="AF15" s="301">
        <v>0</v>
      </c>
      <c r="AG15" s="301">
        <v>0</v>
      </c>
      <c r="AH15" s="301">
        <v>0</v>
      </c>
      <c r="AI15" s="301">
        <v>7768</v>
      </c>
      <c r="AJ15" s="301">
        <v>0</v>
      </c>
      <c r="AK15" s="299">
        <v>0</v>
      </c>
      <c r="AL15" s="299">
        <v>0</v>
      </c>
      <c r="AM15" s="299">
        <v>0</v>
      </c>
      <c r="AN15" s="299">
        <v>0</v>
      </c>
      <c r="AO15" s="299">
        <v>0</v>
      </c>
      <c r="AP15" s="299">
        <v>0</v>
      </c>
      <c r="AQ15" s="299">
        <v>0</v>
      </c>
      <c r="AR15" s="299">
        <v>0</v>
      </c>
      <c r="AS15" s="299">
        <v>0</v>
      </c>
    </row>
    <row r="16" spans="1:45" s="303" customFormat="1" ht="13.5" customHeight="1">
      <c r="A16" s="299" t="s">
        <v>657</v>
      </c>
      <c r="B16" s="300" t="s">
        <v>658</v>
      </c>
      <c r="C16" s="299" t="s">
        <v>639</v>
      </c>
      <c r="D16" s="301">
        <v>683256</v>
      </c>
      <c r="E16" s="301">
        <v>587460</v>
      </c>
      <c r="F16" s="301">
        <v>71377</v>
      </c>
      <c r="G16" s="301">
        <v>43789</v>
      </c>
      <c r="H16" s="301">
        <v>595</v>
      </c>
      <c r="I16" s="301">
        <v>20</v>
      </c>
      <c r="J16" s="301">
        <v>0</v>
      </c>
      <c r="K16" s="301">
        <v>4415</v>
      </c>
      <c r="L16" s="301">
        <v>22072</v>
      </c>
      <c r="M16" s="301">
        <v>486</v>
      </c>
      <c r="N16" s="301">
        <v>814</v>
      </c>
      <c r="O16" s="301">
        <v>23605</v>
      </c>
      <c r="P16" s="301">
        <v>604530</v>
      </c>
      <c r="Q16" s="301">
        <v>587460</v>
      </c>
      <c r="R16" s="301">
        <v>17070</v>
      </c>
      <c r="S16" s="301">
        <v>15370</v>
      </c>
      <c r="T16" s="301">
        <v>264</v>
      </c>
      <c r="U16" s="301">
        <v>0</v>
      </c>
      <c r="V16" s="301">
        <v>0</v>
      </c>
      <c r="W16" s="301">
        <v>0</v>
      </c>
      <c r="X16" s="301">
        <v>1436</v>
      </c>
      <c r="Y16" s="301">
        <v>0</v>
      </c>
      <c r="Z16" s="301">
        <v>71290</v>
      </c>
      <c r="AA16" s="301">
        <v>814</v>
      </c>
      <c r="AB16" s="301">
        <v>58932</v>
      </c>
      <c r="AC16" s="301">
        <v>11544</v>
      </c>
      <c r="AD16" s="301">
        <v>10578</v>
      </c>
      <c r="AE16" s="301">
        <v>0</v>
      </c>
      <c r="AF16" s="301">
        <v>0</v>
      </c>
      <c r="AG16" s="301">
        <v>0</v>
      </c>
      <c r="AH16" s="301">
        <v>13</v>
      </c>
      <c r="AI16" s="301">
        <v>467</v>
      </c>
      <c r="AJ16" s="301">
        <v>486</v>
      </c>
      <c r="AK16" s="299">
        <v>2</v>
      </c>
      <c r="AL16" s="299">
        <v>0</v>
      </c>
      <c r="AM16" s="299">
        <v>0</v>
      </c>
      <c r="AN16" s="299">
        <v>2</v>
      </c>
      <c r="AO16" s="299">
        <v>0</v>
      </c>
      <c r="AP16" s="299">
        <v>0</v>
      </c>
      <c r="AQ16" s="299">
        <v>0</v>
      </c>
      <c r="AR16" s="299">
        <v>0</v>
      </c>
      <c r="AS16" s="299">
        <v>0</v>
      </c>
    </row>
    <row r="17" spans="1:45" s="303" customFormat="1" ht="13.5" customHeight="1">
      <c r="A17" s="299" t="s">
        <v>659</v>
      </c>
      <c r="B17" s="300" t="s">
        <v>660</v>
      </c>
      <c r="C17" s="299" t="s">
        <v>639</v>
      </c>
      <c r="D17" s="301">
        <v>2231939</v>
      </c>
      <c r="E17" s="301">
        <v>1816172</v>
      </c>
      <c r="F17" s="301">
        <v>278844</v>
      </c>
      <c r="G17" s="301">
        <v>95048</v>
      </c>
      <c r="H17" s="301">
        <v>1885</v>
      </c>
      <c r="I17" s="301">
        <v>0</v>
      </c>
      <c r="J17" s="301">
        <v>0</v>
      </c>
      <c r="K17" s="301">
        <v>200</v>
      </c>
      <c r="L17" s="301">
        <v>178513</v>
      </c>
      <c r="M17" s="301">
        <v>3198</v>
      </c>
      <c r="N17" s="301">
        <v>1302</v>
      </c>
      <c r="O17" s="301">
        <v>135621</v>
      </c>
      <c r="P17" s="301">
        <v>1896945</v>
      </c>
      <c r="Q17" s="301">
        <v>1816172</v>
      </c>
      <c r="R17" s="301">
        <v>80773</v>
      </c>
      <c r="S17" s="301">
        <v>57539</v>
      </c>
      <c r="T17" s="301">
        <v>0</v>
      </c>
      <c r="U17" s="301">
        <v>0</v>
      </c>
      <c r="V17" s="301">
        <v>0</v>
      </c>
      <c r="W17" s="301">
        <v>0</v>
      </c>
      <c r="X17" s="301">
        <v>20677</v>
      </c>
      <c r="Y17" s="301">
        <v>2557</v>
      </c>
      <c r="Z17" s="301">
        <v>91063</v>
      </c>
      <c r="AA17" s="301">
        <v>1302</v>
      </c>
      <c r="AB17" s="301">
        <v>71297</v>
      </c>
      <c r="AC17" s="301">
        <v>18464</v>
      </c>
      <c r="AD17" s="301">
        <v>8520</v>
      </c>
      <c r="AE17" s="301">
        <v>0</v>
      </c>
      <c r="AF17" s="301">
        <v>0</v>
      </c>
      <c r="AG17" s="301">
        <v>0</v>
      </c>
      <c r="AH17" s="301">
        <v>0</v>
      </c>
      <c r="AI17" s="301">
        <v>9566</v>
      </c>
      <c r="AJ17" s="301">
        <v>378</v>
      </c>
      <c r="AK17" s="299">
        <v>0</v>
      </c>
      <c r="AL17" s="299">
        <v>0</v>
      </c>
      <c r="AM17" s="299">
        <v>0</v>
      </c>
      <c r="AN17" s="299">
        <v>0</v>
      </c>
      <c r="AO17" s="299">
        <v>0</v>
      </c>
      <c r="AP17" s="299">
        <v>0</v>
      </c>
      <c r="AQ17" s="299">
        <v>0</v>
      </c>
      <c r="AR17" s="299">
        <v>0</v>
      </c>
      <c r="AS17" s="299">
        <v>0</v>
      </c>
    </row>
    <row r="18" spans="1:45" s="303" customFormat="1" ht="13.5" customHeight="1">
      <c r="A18" s="299" t="s">
        <v>661</v>
      </c>
      <c r="B18" s="300" t="s">
        <v>662</v>
      </c>
      <c r="C18" s="299" t="s">
        <v>639</v>
      </c>
      <c r="D18" s="301">
        <v>2017599</v>
      </c>
      <c r="E18" s="301">
        <v>1598856</v>
      </c>
      <c r="F18" s="301">
        <v>286330</v>
      </c>
      <c r="G18" s="301">
        <v>119514</v>
      </c>
      <c r="H18" s="301">
        <v>5513</v>
      </c>
      <c r="I18" s="301">
        <v>672</v>
      </c>
      <c r="J18" s="301">
        <v>267</v>
      </c>
      <c r="K18" s="301">
        <v>61</v>
      </c>
      <c r="L18" s="301">
        <v>146523</v>
      </c>
      <c r="M18" s="301">
        <v>13780</v>
      </c>
      <c r="N18" s="301">
        <v>4418</v>
      </c>
      <c r="O18" s="301">
        <v>127995</v>
      </c>
      <c r="P18" s="301">
        <v>1678322</v>
      </c>
      <c r="Q18" s="301">
        <v>1598856</v>
      </c>
      <c r="R18" s="301">
        <v>79466</v>
      </c>
      <c r="S18" s="301">
        <v>62850</v>
      </c>
      <c r="T18" s="301">
        <v>0</v>
      </c>
      <c r="U18" s="301">
        <v>0</v>
      </c>
      <c r="V18" s="301">
        <v>0</v>
      </c>
      <c r="W18" s="301">
        <v>0</v>
      </c>
      <c r="X18" s="301">
        <v>14239</v>
      </c>
      <c r="Y18" s="301">
        <v>2377</v>
      </c>
      <c r="Z18" s="301">
        <v>141119</v>
      </c>
      <c r="AA18" s="301">
        <v>4418</v>
      </c>
      <c r="AB18" s="301">
        <v>122292</v>
      </c>
      <c r="AC18" s="301">
        <v>14409</v>
      </c>
      <c r="AD18" s="301">
        <v>6942</v>
      </c>
      <c r="AE18" s="301">
        <v>0</v>
      </c>
      <c r="AF18" s="301">
        <v>0</v>
      </c>
      <c r="AG18" s="301">
        <v>0</v>
      </c>
      <c r="AH18" s="301">
        <v>0</v>
      </c>
      <c r="AI18" s="301">
        <v>4496</v>
      </c>
      <c r="AJ18" s="301">
        <v>2971</v>
      </c>
      <c r="AK18" s="299">
        <v>2006</v>
      </c>
      <c r="AL18" s="299">
        <v>68</v>
      </c>
      <c r="AM18" s="299">
        <v>0</v>
      </c>
      <c r="AN18" s="299">
        <v>0</v>
      </c>
      <c r="AO18" s="299">
        <v>0</v>
      </c>
      <c r="AP18" s="299">
        <v>0</v>
      </c>
      <c r="AQ18" s="299">
        <v>0</v>
      </c>
      <c r="AR18" s="299">
        <v>0</v>
      </c>
      <c r="AS18" s="299">
        <v>1938</v>
      </c>
    </row>
    <row r="19" spans="1:45" s="303" customFormat="1" ht="13.5" customHeight="1">
      <c r="A19" s="299" t="s">
        <v>663</v>
      </c>
      <c r="B19" s="300" t="s">
        <v>664</v>
      </c>
      <c r="C19" s="299" t="s">
        <v>639</v>
      </c>
      <c r="D19" s="301">
        <v>4195503</v>
      </c>
      <c r="E19" s="301">
        <v>3380536</v>
      </c>
      <c r="F19" s="301">
        <v>383660</v>
      </c>
      <c r="G19" s="301">
        <v>182370</v>
      </c>
      <c r="H19" s="301">
        <v>3509</v>
      </c>
      <c r="I19" s="301">
        <v>0</v>
      </c>
      <c r="J19" s="301">
        <v>0</v>
      </c>
      <c r="K19" s="301">
        <v>190</v>
      </c>
      <c r="L19" s="301">
        <v>196398</v>
      </c>
      <c r="M19" s="301">
        <v>1193</v>
      </c>
      <c r="N19" s="301">
        <v>3883</v>
      </c>
      <c r="O19" s="301">
        <v>427424</v>
      </c>
      <c r="P19" s="301">
        <v>3528895</v>
      </c>
      <c r="Q19" s="301">
        <v>3380536</v>
      </c>
      <c r="R19" s="301">
        <v>148359</v>
      </c>
      <c r="S19" s="301">
        <v>131405</v>
      </c>
      <c r="T19" s="301">
        <v>0</v>
      </c>
      <c r="U19" s="301">
        <v>0</v>
      </c>
      <c r="V19" s="301">
        <v>0</v>
      </c>
      <c r="W19" s="301">
        <v>0</v>
      </c>
      <c r="X19" s="301">
        <v>16102</v>
      </c>
      <c r="Y19" s="301">
        <v>852</v>
      </c>
      <c r="Z19" s="301">
        <v>301565</v>
      </c>
      <c r="AA19" s="301">
        <v>3883</v>
      </c>
      <c r="AB19" s="301">
        <v>248050</v>
      </c>
      <c r="AC19" s="301">
        <v>49632</v>
      </c>
      <c r="AD19" s="301">
        <v>2592</v>
      </c>
      <c r="AE19" s="301">
        <v>0</v>
      </c>
      <c r="AF19" s="301">
        <v>0</v>
      </c>
      <c r="AG19" s="301">
        <v>0</v>
      </c>
      <c r="AH19" s="301">
        <v>0</v>
      </c>
      <c r="AI19" s="301">
        <v>46796</v>
      </c>
      <c r="AJ19" s="301">
        <v>244</v>
      </c>
      <c r="AK19" s="299">
        <v>1</v>
      </c>
      <c r="AL19" s="299">
        <v>1</v>
      </c>
      <c r="AM19" s="299">
        <v>0</v>
      </c>
      <c r="AN19" s="299">
        <v>0</v>
      </c>
      <c r="AO19" s="299">
        <v>0</v>
      </c>
      <c r="AP19" s="299">
        <v>0</v>
      </c>
      <c r="AQ19" s="299">
        <v>0</v>
      </c>
      <c r="AR19" s="299">
        <v>0</v>
      </c>
      <c r="AS19" s="299">
        <v>0</v>
      </c>
    </row>
    <row r="20" spans="1:45" s="303" customFormat="1" ht="13.5" customHeight="1">
      <c r="A20" s="299" t="s">
        <v>665</v>
      </c>
      <c r="B20" s="300" t="s">
        <v>666</v>
      </c>
      <c r="C20" s="299" t="s">
        <v>639</v>
      </c>
      <c r="D20" s="301">
        <v>2611368</v>
      </c>
      <c r="E20" s="301">
        <v>2114586</v>
      </c>
      <c r="F20" s="301">
        <v>388046</v>
      </c>
      <c r="G20" s="301">
        <v>88716</v>
      </c>
      <c r="H20" s="301">
        <v>18585</v>
      </c>
      <c r="I20" s="301">
        <v>0</v>
      </c>
      <c r="J20" s="301">
        <v>0</v>
      </c>
      <c r="K20" s="301">
        <v>4555</v>
      </c>
      <c r="L20" s="301">
        <v>276184</v>
      </c>
      <c r="M20" s="301">
        <v>6</v>
      </c>
      <c r="N20" s="301">
        <v>9309</v>
      </c>
      <c r="O20" s="301">
        <v>99427</v>
      </c>
      <c r="P20" s="301">
        <v>2192323</v>
      </c>
      <c r="Q20" s="301">
        <v>2114586</v>
      </c>
      <c r="R20" s="301">
        <v>77737</v>
      </c>
      <c r="S20" s="301">
        <v>66094</v>
      </c>
      <c r="T20" s="301">
        <v>18</v>
      </c>
      <c r="U20" s="301">
        <v>0</v>
      </c>
      <c r="V20" s="301">
        <v>0</v>
      </c>
      <c r="W20" s="301">
        <v>0</v>
      </c>
      <c r="X20" s="301">
        <v>11625</v>
      </c>
      <c r="Y20" s="301">
        <v>0</v>
      </c>
      <c r="Z20" s="301">
        <v>236275</v>
      </c>
      <c r="AA20" s="301">
        <v>9309</v>
      </c>
      <c r="AB20" s="301">
        <v>223080</v>
      </c>
      <c r="AC20" s="301">
        <v>3886</v>
      </c>
      <c r="AD20" s="301">
        <v>3019</v>
      </c>
      <c r="AE20" s="301">
        <v>0</v>
      </c>
      <c r="AF20" s="301">
        <v>0</v>
      </c>
      <c r="AG20" s="301">
        <v>0</v>
      </c>
      <c r="AH20" s="301">
        <v>0</v>
      </c>
      <c r="AI20" s="301">
        <v>861</v>
      </c>
      <c r="AJ20" s="301">
        <v>6</v>
      </c>
      <c r="AK20" s="299">
        <v>0</v>
      </c>
      <c r="AL20" s="299">
        <v>0</v>
      </c>
      <c r="AM20" s="299">
        <v>0</v>
      </c>
      <c r="AN20" s="299">
        <v>0</v>
      </c>
      <c r="AO20" s="299">
        <v>0</v>
      </c>
      <c r="AP20" s="299">
        <v>0</v>
      </c>
      <c r="AQ20" s="299">
        <v>0</v>
      </c>
      <c r="AR20" s="299">
        <v>0</v>
      </c>
      <c r="AS20" s="299">
        <v>0</v>
      </c>
    </row>
    <row r="21" spans="1:45" s="303" customFormat="1" ht="13.5" customHeight="1">
      <c r="A21" s="299" t="s">
        <v>667</v>
      </c>
      <c r="B21" s="300" t="s">
        <v>668</v>
      </c>
      <c r="C21" s="299" t="s">
        <v>639</v>
      </c>
      <c r="D21" s="301">
        <v>814844</v>
      </c>
      <c r="E21" s="301">
        <v>612210</v>
      </c>
      <c r="F21" s="301">
        <v>120748</v>
      </c>
      <c r="G21" s="301">
        <v>27315</v>
      </c>
      <c r="H21" s="301">
        <v>5502</v>
      </c>
      <c r="I21" s="301">
        <v>0</v>
      </c>
      <c r="J21" s="301">
        <v>17715</v>
      </c>
      <c r="K21" s="301">
        <v>14</v>
      </c>
      <c r="L21" s="301">
        <v>70069</v>
      </c>
      <c r="M21" s="301">
        <v>133</v>
      </c>
      <c r="N21" s="301">
        <v>9432</v>
      </c>
      <c r="O21" s="301">
        <v>72454</v>
      </c>
      <c r="P21" s="301">
        <v>640699</v>
      </c>
      <c r="Q21" s="301">
        <v>612210</v>
      </c>
      <c r="R21" s="301">
        <v>28489</v>
      </c>
      <c r="S21" s="301">
        <v>15159</v>
      </c>
      <c r="T21" s="301">
        <v>0</v>
      </c>
      <c r="U21" s="301">
        <v>0</v>
      </c>
      <c r="V21" s="301">
        <v>2189</v>
      </c>
      <c r="W21" s="301">
        <v>0</v>
      </c>
      <c r="X21" s="301">
        <v>11141</v>
      </c>
      <c r="Y21" s="301">
        <v>0</v>
      </c>
      <c r="Z21" s="301">
        <v>69686</v>
      </c>
      <c r="AA21" s="301">
        <v>9432</v>
      </c>
      <c r="AB21" s="301">
        <v>51649</v>
      </c>
      <c r="AC21" s="301">
        <v>8605</v>
      </c>
      <c r="AD21" s="301">
        <v>4261</v>
      </c>
      <c r="AE21" s="301">
        <v>0</v>
      </c>
      <c r="AF21" s="301">
        <v>0</v>
      </c>
      <c r="AG21" s="301">
        <v>0</v>
      </c>
      <c r="AH21" s="301">
        <v>0</v>
      </c>
      <c r="AI21" s="301">
        <v>4211</v>
      </c>
      <c r="AJ21" s="301">
        <v>133</v>
      </c>
      <c r="AK21" s="299">
        <v>0</v>
      </c>
      <c r="AL21" s="299">
        <v>0</v>
      </c>
      <c r="AM21" s="299">
        <v>0</v>
      </c>
      <c r="AN21" s="299">
        <v>0</v>
      </c>
      <c r="AO21" s="299">
        <v>0</v>
      </c>
      <c r="AP21" s="299">
        <v>0</v>
      </c>
      <c r="AQ21" s="299">
        <v>0</v>
      </c>
      <c r="AR21" s="299">
        <v>0</v>
      </c>
      <c r="AS21" s="299">
        <v>0</v>
      </c>
    </row>
    <row r="22" spans="1:45" s="303" customFormat="1" ht="13.5" customHeight="1">
      <c r="A22" s="299" t="s">
        <v>669</v>
      </c>
      <c r="B22" s="300" t="s">
        <v>670</v>
      </c>
      <c r="C22" s="299" t="s">
        <v>639</v>
      </c>
      <c r="D22" s="301">
        <v>381510</v>
      </c>
      <c r="E22" s="301">
        <v>296812</v>
      </c>
      <c r="F22" s="301">
        <v>67975</v>
      </c>
      <c r="G22" s="301">
        <v>16143</v>
      </c>
      <c r="H22" s="301">
        <v>11230</v>
      </c>
      <c r="I22" s="301">
        <v>3214</v>
      </c>
      <c r="J22" s="301">
        <v>5246</v>
      </c>
      <c r="K22" s="301">
        <v>20405</v>
      </c>
      <c r="L22" s="301">
        <v>11732</v>
      </c>
      <c r="M22" s="301">
        <v>5</v>
      </c>
      <c r="N22" s="301">
        <v>2490</v>
      </c>
      <c r="O22" s="301">
        <v>14233</v>
      </c>
      <c r="P22" s="301">
        <v>305191</v>
      </c>
      <c r="Q22" s="301">
        <v>296812</v>
      </c>
      <c r="R22" s="301">
        <v>8379</v>
      </c>
      <c r="S22" s="301">
        <v>7044</v>
      </c>
      <c r="T22" s="301">
        <v>0</v>
      </c>
      <c r="U22" s="301">
        <v>0</v>
      </c>
      <c r="V22" s="301">
        <v>0</v>
      </c>
      <c r="W22" s="301">
        <v>155</v>
      </c>
      <c r="X22" s="301">
        <v>1175</v>
      </c>
      <c r="Y22" s="301">
        <v>5</v>
      </c>
      <c r="Z22" s="301">
        <v>34243</v>
      </c>
      <c r="AA22" s="301">
        <v>2490</v>
      </c>
      <c r="AB22" s="301">
        <v>29025</v>
      </c>
      <c r="AC22" s="301">
        <v>2728</v>
      </c>
      <c r="AD22" s="301">
        <v>1869</v>
      </c>
      <c r="AE22" s="301">
        <v>0</v>
      </c>
      <c r="AF22" s="301">
        <v>0</v>
      </c>
      <c r="AG22" s="301">
        <v>0</v>
      </c>
      <c r="AH22" s="301">
        <v>28</v>
      </c>
      <c r="AI22" s="301">
        <v>831</v>
      </c>
      <c r="AJ22" s="301">
        <v>0</v>
      </c>
      <c r="AK22" s="299">
        <v>33</v>
      </c>
      <c r="AL22" s="299">
        <v>0</v>
      </c>
      <c r="AM22" s="299">
        <v>0</v>
      </c>
      <c r="AN22" s="299">
        <v>0</v>
      </c>
      <c r="AO22" s="299">
        <v>0</v>
      </c>
      <c r="AP22" s="299">
        <v>0</v>
      </c>
      <c r="AQ22" s="299">
        <v>0</v>
      </c>
      <c r="AR22" s="299">
        <v>33</v>
      </c>
      <c r="AS22" s="299">
        <v>0</v>
      </c>
    </row>
    <row r="23" spans="1:45" s="303" customFormat="1" ht="13.5" customHeight="1">
      <c r="A23" s="299" t="s">
        <v>671</v>
      </c>
      <c r="B23" s="300" t="s">
        <v>672</v>
      </c>
      <c r="C23" s="299" t="s">
        <v>639</v>
      </c>
      <c r="D23" s="301">
        <v>382800</v>
      </c>
      <c r="E23" s="301">
        <v>226646</v>
      </c>
      <c r="F23" s="301">
        <v>127935</v>
      </c>
      <c r="G23" s="301">
        <v>3451</v>
      </c>
      <c r="H23" s="301">
        <v>1093</v>
      </c>
      <c r="I23" s="301">
        <v>0</v>
      </c>
      <c r="J23" s="301">
        <v>0</v>
      </c>
      <c r="K23" s="301">
        <v>70452</v>
      </c>
      <c r="L23" s="301">
        <v>48866</v>
      </c>
      <c r="M23" s="301">
        <v>4073</v>
      </c>
      <c r="N23" s="301">
        <v>10195</v>
      </c>
      <c r="O23" s="301">
        <v>18024</v>
      </c>
      <c r="P23" s="301">
        <v>285308</v>
      </c>
      <c r="Q23" s="301">
        <v>226646</v>
      </c>
      <c r="R23" s="301">
        <v>58662</v>
      </c>
      <c r="S23" s="301">
        <v>0</v>
      </c>
      <c r="T23" s="301">
        <v>0</v>
      </c>
      <c r="U23" s="301">
        <v>0</v>
      </c>
      <c r="V23" s="301">
        <v>0</v>
      </c>
      <c r="W23" s="301">
        <v>36594</v>
      </c>
      <c r="X23" s="301">
        <v>17996</v>
      </c>
      <c r="Y23" s="301">
        <v>4072</v>
      </c>
      <c r="Z23" s="301">
        <v>44406</v>
      </c>
      <c r="AA23" s="301">
        <v>10195</v>
      </c>
      <c r="AB23" s="301">
        <v>26231</v>
      </c>
      <c r="AC23" s="301">
        <v>7980</v>
      </c>
      <c r="AD23" s="301">
        <v>839</v>
      </c>
      <c r="AE23" s="301">
        <v>0</v>
      </c>
      <c r="AF23" s="301">
        <v>0</v>
      </c>
      <c r="AG23" s="301">
        <v>0</v>
      </c>
      <c r="AH23" s="301">
        <v>448</v>
      </c>
      <c r="AI23" s="301">
        <v>6692</v>
      </c>
      <c r="AJ23" s="301">
        <v>1</v>
      </c>
      <c r="AK23" s="299">
        <v>0</v>
      </c>
      <c r="AL23" s="299">
        <v>0</v>
      </c>
      <c r="AM23" s="299">
        <v>0</v>
      </c>
      <c r="AN23" s="299">
        <v>0</v>
      </c>
      <c r="AO23" s="299">
        <v>0</v>
      </c>
      <c r="AP23" s="299">
        <v>0</v>
      </c>
      <c r="AQ23" s="299">
        <v>0</v>
      </c>
      <c r="AR23" s="299">
        <v>0</v>
      </c>
      <c r="AS23" s="299">
        <v>0</v>
      </c>
    </row>
    <row r="24" spans="1:45" s="303" customFormat="1" ht="13.5" customHeight="1">
      <c r="A24" s="299" t="s">
        <v>673</v>
      </c>
      <c r="B24" s="300" t="s">
        <v>674</v>
      </c>
      <c r="C24" s="299" t="s">
        <v>639</v>
      </c>
      <c r="D24" s="301">
        <v>259805</v>
      </c>
      <c r="E24" s="301">
        <v>208903</v>
      </c>
      <c r="F24" s="301">
        <v>44298</v>
      </c>
      <c r="G24" s="301">
        <v>30021</v>
      </c>
      <c r="H24" s="301">
        <v>171</v>
      </c>
      <c r="I24" s="301">
        <v>0</v>
      </c>
      <c r="J24" s="301">
        <v>0</v>
      </c>
      <c r="K24" s="301">
        <v>0</v>
      </c>
      <c r="L24" s="301">
        <v>14106</v>
      </c>
      <c r="M24" s="301">
        <v>0</v>
      </c>
      <c r="N24" s="301">
        <v>1030</v>
      </c>
      <c r="O24" s="301">
        <v>5574</v>
      </c>
      <c r="P24" s="301">
        <v>232473</v>
      </c>
      <c r="Q24" s="301">
        <v>208903</v>
      </c>
      <c r="R24" s="301">
        <v>23570</v>
      </c>
      <c r="S24" s="301">
        <v>21199</v>
      </c>
      <c r="T24" s="301">
        <v>0</v>
      </c>
      <c r="U24" s="301">
        <v>0</v>
      </c>
      <c r="V24" s="301">
        <v>0</v>
      </c>
      <c r="W24" s="301">
        <v>0</v>
      </c>
      <c r="X24" s="301">
        <v>2371</v>
      </c>
      <c r="Y24" s="301">
        <v>0</v>
      </c>
      <c r="Z24" s="301">
        <v>29317</v>
      </c>
      <c r="AA24" s="301">
        <v>1030</v>
      </c>
      <c r="AB24" s="301">
        <v>25071</v>
      </c>
      <c r="AC24" s="301">
        <v>3216</v>
      </c>
      <c r="AD24" s="301">
        <v>2982</v>
      </c>
      <c r="AE24" s="301">
        <v>0</v>
      </c>
      <c r="AF24" s="301">
        <v>0</v>
      </c>
      <c r="AG24" s="301">
        <v>0</v>
      </c>
      <c r="AH24" s="301">
        <v>0</v>
      </c>
      <c r="AI24" s="301">
        <v>234</v>
      </c>
      <c r="AJ24" s="301">
        <v>0</v>
      </c>
      <c r="AK24" s="299">
        <v>0</v>
      </c>
      <c r="AL24" s="299">
        <v>0</v>
      </c>
      <c r="AM24" s="299">
        <v>0</v>
      </c>
      <c r="AN24" s="299">
        <v>0</v>
      </c>
      <c r="AO24" s="299">
        <v>0</v>
      </c>
      <c r="AP24" s="299">
        <v>0</v>
      </c>
      <c r="AQ24" s="299">
        <v>0</v>
      </c>
      <c r="AR24" s="299">
        <v>0</v>
      </c>
      <c r="AS24" s="299">
        <v>0</v>
      </c>
    </row>
    <row r="25" spans="1:45" s="303" customFormat="1" ht="13.5" customHeight="1">
      <c r="A25" s="299" t="s">
        <v>675</v>
      </c>
      <c r="B25" s="300" t="s">
        <v>676</v>
      </c>
      <c r="C25" s="299" t="s">
        <v>639</v>
      </c>
      <c r="D25" s="301">
        <v>291768</v>
      </c>
      <c r="E25" s="301">
        <v>246530</v>
      </c>
      <c r="F25" s="301">
        <v>37106</v>
      </c>
      <c r="G25" s="301">
        <v>19116</v>
      </c>
      <c r="H25" s="301">
        <v>423</v>
      </c>
      <c r="I25" s="301">
        <v>0</v>
      </c>
      <c r="J25" s="301">
        <v>0</v>
      </c>
      <c r="K25" s="301">
        <v>0</v>
      </c>
      <c r="L25" s="301">
        <v>17542</v>
      </c>
      <c r="M25" s="301">
        <v>25</v>
      </c>
      <c r="N25" s="301">
        <v>0</v>
      </c>
      <c r="O25" s="301">
        <v>8132</v>
      </c>
      <c r="P25" s="301">
        <v>247519</v>
      </c>
      <c r="Q25" s="301">
        <v>246530</v>
      </c>
      <c r="R25" s="301">
        <v>989</v>
      </c>
      <c r="S25" s="301">
        <v>717</v>
      </c>
      <c r="T25" s="301">
        <v>0</v>
      </c>
      <c r="U25" s="301">
        <v>0</v>
      </c>
      <c r="V25" s="301">
        <v>0</v>
      </c>
      <c r="W25" s="301">
        <v>0</v>
      </c>
      <c r="X25" s="301">
        <v>272</v>
      </c>
      <c r="Y25" s="301">
        <v>0</v>
      </c>
      <c r="Z25" s="301">
        <v>21005</v>
      </c>
      <c r="AA25" s="301">
        <v>0</v>
      </c>
      <c r="AB25" s="301">
        <v>17204</v>
      </c>
      <c r="AC25" s="301">
        <v>3801</v>
      </c>
      <c r="AD25" s="301">
        <v>3312</v>
      </c>
      <c r="AE25" s="301">
        <v>0</v>
      </c>
      <c r="AF25" s="301">
        <v>0</v>
      </c>
      <c r="AG25" s="301">
        <v>0</v>
      </c>
      <c r="AH25" s="301">
        <v>0</v>
      </c>
      <c r="AI25" s="301">
        <v>468</v>
      </c>
      <c r="AJ25" s="301">
        <v>21</v>
      </c>
      <c r="AK25" s="299">
        <v>0</v>
      </c>
      <c r="AL25" s="299">
        <v>0</v>
      </c>
      <c r="AM25" s="299">
        <v>0</v>
      </c>
      <c r="AN25" s="299">
        <v>0</v>
      </c>
      <c r="AO25" s="299">
        <v>0</v>
      </c>
      <c r="AP25" s="299">
        <v>0</v>
      </c>
      <c r="AQ25" s="299">
        <v>0</v>
      </c>
      <c r="AR25" s="299">
        <v>0</v>
      </c>
      <c r="AS25" s="299">
        <v>0</v>
      </c>
    </row>
    <row r="26" spans="1:45" s="303" customFormat="1" ht="13.5" customHeight="1">
      <c r="A26" s="299" t="s">
        <v>677</v>
      </c>
      <c r="B26" s="300" t="s">
        <v>678</v>
      </c>
      <c r="C26" s="299" t="s">
        <v>639</v>
      </c>
      <c r="D26" s="301">
        <v>605779</v>
      </c>
      <c r="E26" s="301">
        <v>485927</v>
      </c>
      <c r="F26" s="301">
        <v>63605</v>
      </c>
      <c r="G26" s="301">
        <v>14648</v>
      </c>
      <c r="H26" s="301">
        <v>6623</v>
      </c>
      <c r="I26" s="301">
        <v>0</v>
      </c>
      <c r="J26" s="301">
        <v>0</v>
      </c>
      <c r="K26" s="301">
        <v>5</v>
      </c>
      <c r="L26" s="301">
        <v>40533</v>
      </c>
      <c r="M26" s="301">
        <v>1796</v>
      </c>
      <c r="N26" s="301">
        <v>5061</v>
      </c>
      <c r="O26" s="301">
        <v>51186</v>
      </c>
      <c r="P26" s="301">
        <v>495823</v>
      </c>
      <c r="Q26" s="301">
        <v>485927</v>
      </c>
      <c r="R26" s="301">
        <v>9896</v>
      </c>
      <c r="S26" s="301">
        <v>9536</v>
      </c>
      <c r="T26" s="301">
        <v>0</v>
      </c>
      <c r="U26" s="301">
        <v>0</v>
      </c>
      <c r="V26" s="301">
        <v>0</v>
      </c>
      <c r="W26" s="301">
        <v>0</v>
      </c>
      <c r="X26" s="301">
        <v>360</v>
      </c>
      <c r="Y26" s="301">
        <v>0</v>
      </c>
      <c r="Z26" s="301">
        <v>44119</v>
      </c>
      <c r="AA26" s="301">
        <v>5061</v>
      </c>
      <c r="AB26" s="301">
        <v>35341</v>
      </c>
      <c r="AC26" s="301">
        <v>3717</v>
      </c>
      <c r="AD26" s="301">
        <v>433</v>
      </c>
      <c r="AE26" s="301">
        <v>0</v>
      </c>
      <c r="AF26" s="301">
        <v>0</v>
      </c>
      <c r="AG26" s="301">
        <v>0</v>
      </c>
      <c r="AH26" s="301">
        <v>0</v>
      </c>
      <c r="AI26" s="301">
        <v>1521</v>
      </c>
      <c r="AJ26" s="301">
        <v>1763</v>
      </c>
      <c r="AK26" s="299">
        <v>1782</v>
      </c>
      <c r="AL26" s="299">
        <v>1777</v>
      </c>
      <c r="AM26" s="299">
        <v>0</v>
      </c>
      <c r="AN26" s="299">
        <v>0</v>
      </c>
      <c r="AO26" s="299">
        <v>0</v>
      </c>
      <c r="AP26" s="299">
        <v>0</v>
      </c>
      <c r="AQ26" s="299">
        <v>0</v>
      </c>
      <c r="AR26" s="299">
        <v>5</v>
      </c>
      <c r="AS26" s="299">
        <v>0</v>
      </c>
    </row>
    <row r="27" spans="1:45" s="303" customFormat="1" ht="13.5" customHeight="1">
      <c r="A27" s="299" t="s">
        <v>679</v>
      </c>
      <c r="B27" s="300" t="s">
        <v>680</v>
      </c>
      <c r="C27" s="299" t="s">
        <v>639</v>
      </c>
      <c r="D27" s="301">
        <v>622674</v>
      </c>
      <c r="E27" s="301">
        <v>516059</v>
      </c>
      <c r="F27" s="301">
        <v>82043</v>
      </c>
      <c r="G27" s="301">
        <v>30065</v>
      </c>
      <c r="H27" s="301">
        <v>264</v>
      </c>
      <c r="I27" s="301">
        <v>0</v>
      </c>
      <c r="J27" s="301">
        <v>0</v>
      </c>
      <c r="K27" s="301">
        <v>17278</v>
      </c>
      <c r="L27" s="301">
        <v>33822</v>
      </c>
      <c r="M27" s="301">
        <v>614</v>
      </c>
      <c r="N27" s="301">
        <v>8327</v>
      </c>
      <c r="O27" s="301">
        <v>16245</v>
      </c>
      <c r="P27" s="301">
        <v>539930</v>
      </c>
      <c r="Q27" s="301">
        <v>516059</v>
      </c>
      <c r="R27" s="301">
        <v>23871</v>
      </c>
      <c r="S27" s="301">
        <v>21858</v>
      </c>
      <c r="T27" s="301">
        <v>0</v>
      </c>
      <c r="U27" s="301">
        <v>0</v>
      </c>
      <c r="V27" s="301">
        <v>0</v>
      </c>
      <c r="W27" s="301">
        <v>0</v>
      </c>
      <c r="X27" s="301">
        <v>2003</v>
      </c>
      <c r="Y27" s="301">
        <v>10</v>
      </c>
      <c r="Z27" s="301">
        <v>49279</v>
      </c>
      <c r="AA27" s="301">
        <v>8327</v>
      </c>
      <c r="AB27" s="301">
        <v>36770</v>
      </c>
      <c r="AC27" s="301">
        <v>4182</v>
      </c>
      <c r="AD27" s="301">
        <v>634</v>
      </c>
      <c r="AE27" s="301">
        <v>0</v>
      </c>
      <c r="AF27" s="301">
        <v>0</v>
      </c>
      <c r="AG27" s="301">
        <v>0</v>
      </c>
      <c r="AH27" s="301">
        <v>1</v>
      </c>
      <c r="AI27" s="301">
        <v>2952</v>
      </c>
      <c r="AJ27" s="301">
        <v>595</v>
      </c>
      <c r="AK27" s="299">
        <v>18</v>
      </c>
      <c r="AL27" s="299">
        <v>0</v>
      </c>
      <c r="AM27" s="299">
        <v>0</v>
      </c>
      <c r="AN27" s="299">
        <v>0</v>
      </c>
      <c r="AO27" s="299">
        <v>0</v>
      </c>
      <c r="AP27" s="299">
        <v>0</v>
      </c>
      <c r="AQ27" s="299">
        <v>0</v>
      </c>
      <c r="AR27" s="299">
        <v>18</v>
      </c>
      <c r="AS27" s="299">
        <v>0</v>
      </c>
    </row>
    <row r="28" spans="1:45" s="303" customFormat="1" ht="13.5" customHeight="1">
      <c r="A28" s="299" t="s">
        <v>681</v>
      </c>
      <c r="B28" s="300" t="s">
        <v>682</v>
      </c>
      <c r="C28" s="299" t="s">
        <v>639</v>
      </c>
      <c r="D28" s="301">
        <v>1159053</v>
      </c>
      <c r="E28" s="301">
        <v>1001884</v>
      </c>
      <c r="F28" s="301">
        <v>111542</v>
      </c>
      <c r="G28" s="301">
        <v>42289</v>
      </c>
      <c r="H28" s="301">
        <v>2179</v>
      </c>
      <c r="I28" s="301">
        <v>0</v>
      </c>
      <c r="J28" s="301">
        <v>0</v>
      </c>
      <c r="K28" s="301">
        <v>571</v>
      </c>
      <c r="L28" s="301">
        <v>64109</v>
      </c>
      <c r="M28" s="301">
        <v>2394</v>
      </c>
      <c r="N28" s="301">
        <v>4743</v>
      </c>
      <c r="O28" s="301">
        <v>40884</v>
      </c>
      <c r="P28" s="301">
        <v>1024839</v>
      </c>
      <c r="Q28" s="301">
        <v>1001884</v>
      </c>
      <c r="R28" s="301">
        <v>22955</v>
      </c>
      <c r="S28" s="301">
        <v>18048</v>
      </c>
      <c r="T28" s="301">
        <v>0</v>
      </c>
      <c r="U28" s="301">
        <v>0</v>
      </c>
      <c r="V28" s="301">
        <v>0</v>
      </c>
      <c r="W28" s="301">
        <v>0</v>
      </c>
      <c r="X28" s="301">
        <v>2838</v>
      </c>
      <c r="Y28" s="301">
        <v>2069</v>
      </c>
      <c r="Z28" s="301">
        <v>58451</v>
      </c>
      <c r="AA28" s="301">
        <v>4743</v>
      </c>
      <c r="AB28" s="301">
        <v>45948</v>
      </c>
      <c r="AC28" s="301">
        <v>7760</v>
      </c>
      <c r="AD28" s="301">
        <v>6632</v>
      </c>
      <c r="AE28" s="301">
        <v>0</v>
      </c>
      <c r="AF28" s="301">
        <v>0</v>
      </c>
      <c r="AG28" s="301">
        <v>0</v>
      </c>
      <c r="AH28" s="301">
        <v>0</v>
      </c>
      <c r="AI28" s="301">
        <v>804</v>
      </c>
      <c r="AJ28" s="301">
        <v>324</v>
      </c>
      <c r="AK28" s="299">
        <v>0</v>
      </c>
      <c r="AL28" s="299">
        <v>0</v>
      </c>
      <c r="AM28" s="299">
        <v>0</v>
      </c>
      <c r="AN28" s="299">
        <v>0</v>
      </c>
      <c r="AO28" s="299">
        <v>0</v>
      </c>
      <c r="AP28" s="299">
        <v>0</v>
      </c>
      <c r="AQ28" s="299">
        <v>0</v>
      </c>
      <c r="AR28" s="299">
        <v>0</v>
      </c>
      <c r="AS28" s="299">
        <v>0</v>
      </c>
    </row>
    <row r="29" spans="1:45" s="303" customFormat="1" ht="13.5" customHeight="1">
      <c r="A29" s="299" t="s">
        <v>683</v>
      </c>
      <c r="B29" s="300" t="s">
        <v>684</v>
      </c>
      <c r="C29" s="299" t="s">
        <v>639</v>
      </c>
      <c r="D29" s="301">
        <v>2405306</v>
      </c>
      <c r="E29" s="301">
        <v>1928888</v>
      </c>
      <c r="F29" s="301">
        <v>363317</v>
      </c>
      <c r="G29" s="301">
        <v>120995</v>
      </c>
      <c r="H29" s="301">
        <v>22144</v>
      </c>
      <c r="I29" s="301">
        <v>5207</v>
      </c>
      <c r="J29" s="301">
        <v>23000</v>
      </c>
      <c r="K29" s="301">
        <v>4196</v>
      </c>
      <c r="L29" s="301">
        <v>186143</v>
      </c>
      <c r="M29" s="301">
        <v>1632</v>
      </c>
      <c r="N29" s="301">
        <v>13814</v>
      </c>
      <c r="O29" s="301">
        <v>99287</v>
      </c>
      <c r="P29" s="301">
        <v>2044279</v>
      </c>
      <c r="Q29" s="301">
        <v>1928888</v>
      </c>
      <c r="R29" s="301">
        <v>115391</v>
      </c>
      <c r="S29" s="301">
        <v>94150</v>
      </c>
      <c r="T29" s="301">
        <v>860</v>
      </c>
      <c r="U29" s="301">
        <v>0</v>
      </c>
      <c r="V29" s="301">
        <v>3934</v>
      </c>
      <c r="W29" s="301">
        <v>1388</v>
      </c>
      <c r="X29" s="301">
        <v>14217</v>
      </c>
      <c r="Y29" s="301">
        <v>842</v>
      </c>
      <c r="Z29" s="301">
        <v>193937</v>
      </c>
      <c r="AA29" s="301">
        <v>13814</v>
      </c>
      <c r="AB29" s="301">
        <v>168951</v>
      </c>
      <c r="AC29" s="301">
        <v>11172</v>
      </c>
      <c r="AD29" s="301">
        <v>6624</v>
      </c>
      <c r="AE29" s="301">
        <v>0</v>
      </c>
      <c r="AF29" s="301">
        <v>0</v>
      </c>
      <c r="AG29" s="301">
        <v>0</v>
      </c>
      <c r="AH29" s="301">
        <v>0</v>
      </c>
      <c r="AI29" s="301">
        <v>3890</v>
      </c>
      <c r="AJ29" s="301">
        <v>658</v>
      </c>
      <c r="AK29" s="299">
        <v>0</v>
      </c>
      <c r="AL29" s="299">
        <v>0</v>
      </c>
      <c r="AM29" s="299">
        <v>0</v>
      </c>
      <c r="AN29" s="299">
        <v>0</v>
      </c>
      <c r="AO29" s="299">
        <v>0</v>
      </c>
      <c r="AP29" s="299">
        <v>0</v>
      </c>
      <c r="AQ29" s="299">
        <v>0</v>
      </c>
      <c r="AR29" s="299">
        <v>0</v>
      </c>
      <c r="AS29" s="299">
        <v>0</v>
      </c>
    </row>
    <row r="30" spans="1:45" s="303" customFormat="1" ht="13.5" customHeight="1">
      <c r="A30" s="299" t="s">
        <v>685</v>
      </c>
      <c r="B30" s="300" t="s">
        <v>686</v>
      </c>
      <c r="C30" s="299" t="s">
        <v>639</v>
      </c>
      <c r="D30" s="301">
        <v>610952</v>
      </c>
      <c r="E30" s="301">
        <v>479639</v>
      </c>
      <c r="F30" s="301">
        <v>102739</v>
      </c>
      <c r="G30" s="301">
        <v>25140</v>
      </c>
      <c r="H30" s="301">
        <v>648</v>
      </c>
      <c r="I30" s="301">
        <v>118</v>
      </c>
      <c r="J30" s="301">
        <v>0</v>
      </c>
      <c r="K30" s="301">
        <v>41388</v>
      </c>
      <c r="L30" s="301">
        <v>34823</v>
      </c>
      <c r="M30" s="301">
        <v>622</v>
      </c>
      <c r="N30" s="301">
        <v>6454</v>
      </c>
      <c r="O30" s="301">
        <v>22120</v>
      </c>
      <c r="P30" s="301">
        <v>495967</v>
      </c>
      <c r="Q30" s="301">
        <v>479639</v>
      </c>
      <c r="R30" s="301">
        <v>16328</v>
      </c>
      <c r="S30" s="301">
        <v>13191</v>
      </c>
      <c r="T30" s="301">
        <v>0</v>
      </c>
      <c r="U30" s="301">
        <v>0</v>
      </c>
      <c r="V30" s="301">
        <v>0</v>
      </c>
      <c r="W30" s="301">
        <v>0</v>
      </c>
      <c r="X30" s="301">
        <v>3137</v>
      </c>
      <c r="Y30" s="301">
        <v>0</v>
      </c>
      <c r="Z30" s="301">
        <v>21850</v>
      </c>
      <c r="AA30" s="301">
        <v>6454</v>
      </c>
      <c r="AB30" s="301">
        <v>8433</v>
      </c>
      <c r="AC30" s="301">
        <v>6963</v>
      </c>
      <c r="AD30" s="301">
        <v>3721</v>
      </c>
      <c r="AE30" s="301">
        <v>0</v>
      </c>
      <c r="AF30" s="301">
        <v>118</v>
      </c>
      <c r="AG30" s="301">
        <v>0</v>
      </c>
      <c r="AH30" s="301">
        <v>411</v>
      </c>
      <c r="AI30" s="301">
        <v>2151</v>
      </c>
      <c r="AJ30" s="301">
        <v>562</v>
      </c>
      <c r="AK30" s="299">
        <v>0</v>
      </c>
      <c r="AL30" s="299">
        <v>0</v>
      </c>
      <c r="AM30" s="299">
        <v>0</v>
      </c>
      <c r="AN30" s="299">
        <v>0</v>
      </c>
      <c r="AO30" s="299">
        <v>0</v>
      </c>
      <c r="AP30" s="299">
        <v>0</v>
      </c>
      <c r="AQ30" s="299">
        <v>0</v>
      </c>
      <c r="AR30" s="299">
        <v>0</v>
      </c>
      <c r="AS30" s="299">
        <v>0</v>
      </c>
    </row>
    <row r="31" spans="1:45" s="303" customFormat="1" ht="13.5" customHeight="1">
      <c r="A31" s="299" t="s">
        <v>687</v>
      </c>
      <c r="B31" s="300" t="s">
        <v>688</v>
      </c>
      <c r="C31" s="299" t="s">
        <v>639</v>
      </c>
      <c r="D31" s="301">
        <v>416485</v>
      </c>
      <c r="E31" s="301">
        <v>330992</v>
      </c>
      <c r="F31" s="301">
        <v>60375</v>
      </c>
      <c r="G31" s="301">
        <v>29288</v>
      </c>
      <c r="H31" s="301">
        <v>1954</v>
      </c>
      <c r="I31" s="301">
        <v>0</v>
      </c>
      <c r="J31" s="301">
        <v>0</v>
      </c>
      <c r="K31" s="301">
        <v>9094</v>
      </c>
      <c r="L31" s="301">
        <v>19723</v>
      </c>
      <c r="M31" s="301">
        <v>316</v>
      </c>
      <c r="N31" s="301">
        <v>2600</v>
      </c>
      <c r="O31" s="301">
        <v>22518</v>
      </c>
      <c r="P31" s="301">
        <v>351446</v>
      </c>
      <c r="Q31" s="301">
        <v>330992</v>
      </c>
      <c r="R31" s="301">
        <v>20454</v>
      </c>
      <c r="S31" s="301">
        <v>18740</v>
      </c>
      <c r="T31" s="301">
        <v>158</v>
      </c>
      <c r="U31" s="301">
        <v>0</v>
      </c>
      <c r="V31" s="301">
        <v>0</v>
      </c>
      <c r="W31" s="301">
        <v>185</v>
      </c>
      <c r="X31" s="301">
        <v>1370</v>
      </c>
      <c r="Y31" s="301">
        <v>1</v>
      </c>
      <c r="Z31" s="301">
        <v>43663</v>
      </c>
      <c r="AA31" s="301">
        <v>2600</v>
      </c>
      <c r="AB31" s="301">
        <v>37029</v>
      </c>
      <c r="AC31" s="301">
        <v>4034</v>
      </c>
      <c r="AD31" s="301">
        <v>3460</v>
      </c>
      <c r="AE31" s="301">
        <v>0</v>
      </c>
      <c r="AF31" s="301">
        <v>0</v>
      </c>
      <c r="AG31" s="301">
        <v>0</v>
      </c>
      <c r="AH31" s="301">
        <v>0</v>
      </c>
      <c r="AI31" s="301">
        <v>260</v>
      </c>
      <c r="AJ31" s="301">
        <v>314</v>
      </c>
      <c r="AK31" s="299">
        <v>58</v>
      </c>
      <c r="AL31" s="299">
        <v>0</v>
      </c>
      <c r="AM31" s="299">
        <v>4</v>
      </c>
      <c r="AN31" s="299">
        <v>0</v>
      </c>
      <c r="AO31" s="299">
        <v>0</v>
      </c>
      <c r="AP31" s="299">
        <v>0</v>
      </c>
      <c r="AQ31" s="299">
        <v>0</v>
      </c>
      <c r="AR31" s="299">
        <v>53</v>
      </c>
      <c r="AS31" s="299">
        <v>1</v>
      </c>
    </row>
    <row r="32" spans="1:45" s="303" customFormat="1" ht="13.5" customHeight="1">
      <c r="A32" s="299" t="s">
        <v>689</v>
      </c>
      <c r="B32" s="300" t="s">
        <v>690</v>
      </c>
      <c r="C32" s="299" t="s">
        <v>639</v>
      </c>
      <c r="D32" s="301">
        <v>743023</v>
      </c>
      <c r="E32" s="301">
        <v>597330</v>
      </c>
      <c r="F32" s="301">
        <v>111192</v>
      </c>
      <c r="G32" s="301">
        <v>41558</v>
      </c>
      <c r="H32" s="301">
        <v>334</v>
      </c>
      <c r="I32" s="301">
        <v>0</v>
      </c>
      <c r="J32" s="301">
        <v>8352</v>
      </c>
      <c r="K32" s="301">
        <v>7893</v>
      </c>
      <c r="L32" s="301">
        <v>52235</v>
      </c>
      <c r="M32" s="301">
        <v>820</v>
      </c>
      <c r="N32" s="301">
        <v>12376</v>
      </c>
      <c r="O32" s="301">
        <v>22125</v>
      </c>
      <c r="P32" s="301">
        <v>639532</v>
      </c>
      <c r="Q32" s="301">
        <v>597330</v>
      </c>
      <c r="R32" s="301">
        <v>42202</v>
      </c>
      <c r="S32" s="301">
        <v>31164</v>
      </c>
      <c r="T32" s="301">
        <v>0</v>
      </c>
      <c r="U32" s="301">
        <v>0</v>
      </c>
      <c r="V32" s="301">
        <v>2871</v>
      </c>
      <c r="W32" s="301">
        <v>0</v>
      </c>
      <c r="X32" s="301">
        <v>8167</v>
      </c>
      <c r="Y32" s="301">
        <v>0</v>
      </c>
      <c r="Z32" s="301">
        <v>107441</v>
      </c>
      <c r="AA32" s="301">
        <v>12376</v>
      </c>
      <c r="AB32" s="301">
        <v>83350</v>
      </c>
      <c r="AC32" s="301">
        <v>11715</v>
      </c>
      <c r="AD32" s="301">
        <v>5657</v>
      </c>
      <c r="AE32" s="301">
        <v>0</v>
      </c>
      <c r="AF32" s="301">
        <v>0</v>
      </c>
      <c r="AG32" s="301">
        <v>0</v>
      </c>
      <c r="AH32" s="301">
        <v>336</v>
      </c>
      <c r="AI32" s="301">
        <v>4902</v>
      </c>
      <c r="AJ32" s="301">
        <v>820</v>
      </c>
      <c r="AK32" s="299">
        <v>0</v>
      </c>
      <c r="AL32" s="299">
        <v>0</v>
      </c>
      <c r="AM32" s="299">
        <v>0</v>
      </c>
      <c r="AN32" s="299">
        <v>0</v>
      </c>
      <c r="AO32" s="299">
        <v>0</v>
      </c>
      <c r="AP32" s="299">
        <v>0</v>
      </c>
      <c r="AQ32" s="299">
        <v>0</v>
      </c>
      <c r="AR32" s="299">
        <v>0</v>
      </c>
      <c r="AS32" s="299">
        <v>0</v>
      </c>
    </row>
    <row r="33" spans="1:45" s="303" customFormat="1" ht="13.5" customHeight="1">
      <c r="A33" s="299" t="s">
        <v>691</v>
      </c>
      <c r="B33" s="300" t="s">
        <v>692</v>
      </c>
      <c r="C33" s="299" t="s">
        <v>639</v>
      </c>
      <c r="D33" s="301">
        <v>2907703</v>
      </c>
      <c r="E33" s="301">
        <v>2585628</v>
      </c>
      <c r="F33" s="301">
        <v>276192</v>
      </c>
      <c r="G33" s="301">
        <v>128436</v>
      </c>
      <c r="H33" s="301">
        <v>44</v>
      </c>
      <c r="I33" s="301">
        <v>0</v>
      </c>
      <c r="J33" s="301">
        <v>0</v>
      </c>
      <c r="K33" s="301">
        <v>0</v>
      </c>
      <c r="L33" s="301">
        <v>147712</v>
      </c>
      <c r="M33" s="301">
        <v>0</v>
      </c>
      <c r="N33" s="301">
        <v>1016</v>
      </c>
      <c r="O33" s="301">
        <v>44867</v>
      </c>
      <c r="P33" s="301">
        <v>2702441</v>
      </c>
      <c r="Q33" s="301">
        <v>2585628</v>
      </c>
      <c r="R33" s="301">
        <v>116813</v>
      </c>
      <c r="S33" s="301">
        <v>99439</v>
      </c>
      <c r="T33" s="301">
        <v>0</v>
      </c>
      <c r="U33" s="301">
        <v>0</v>
      </c>
      <c r="V33" s="301">
        <v>0</v>
      </c>
      <c r="W33" s="301">
        <v>0</v>
      </c>
      <c r="X33" s="301">
        <v>17374</v>
      </c>
      <c r="Y33" s="301">
        <v>0</v>
      </c>
      <c r="Z33" s="301">
        <v>362676</v>
      </c>
      <c r="AA33" s="301">
        <v>1016</v>
      </c>
      <c r="AB33" s="301">
        <v>355442</v>
      </c>
      <c r="AC33" s="301">
        <v>6218</v>
      </c>
      <c r="AD33" s="301">
        <v>5142</v>
      </c>
      <c r="AE33" s="301">
        <v>0</v>
      </c>
      <c r="AF33" s="301">
        <v>0</v>
      </c>
      <c r="AG33" s="301">
        <v>0</v>
      </c>
      <c r="AH33" s="301">
        <v>0</v>
      </c>
      <c r="AI33" s="301">
        <v>1076</v>
      </c>
      <c r="AJ33" s="301">
        <v>0</v>
      </c>
      <c r="AK33" s="299">
        <v>6</v>
      </c>
      <c r="AL33" s="299">
        <v>0</v>
      </c>
      <c r="AM33" s="299">
        <v>0</v>
      </c>
      <c r="AN33" s="299">
        <v>0</v>
      </c>
      <c r="AO33" s="299">
        <v>0</v>
      </c>
      <c r="AP33" s="299">
        <v>0</v>
      </c>
      <c r="AQ33" s="299">
        <v>0</v>
      </c>
      <c r="AR33" s="299">
        <v>6</v>
      </c>
      <c r="AS33" s="299">
        <v>0</v>
      </c>
    </row>
    <row r="34" spans="1:45" s="303" customFormat="1" ht="13.5" customHeight="1">
      <c r="A34" s="299" t="s">
        <v>693</v>
      </c>
      <c r="B34" s="300" t="s">
        <v>694</v>
      </c>
      <c r="C34" s="299" t="s">
        <v>639</v>
      </c>
      <c r="D34" s="301">
        <v>1765070</v>
      </c>
      <c r="E34" s="301">
        <v>1489642</v>
      </c>
      <c r="F34" s="301">
        <v>205313</v>
      </c>
      <c r="G34" s="301">
        <v>97438</v>
      </c>
      <c r="H34" s="301">
        <v>14223</v>
      </c>
      <c r="I34" s="301">
        <v>0</v>
      </c>
      <c r="J34" s="301">
        <v>6128</v>
      </c>
      <c r="K34" s="301">
        <v>4719</v>
      </c>
      <c r="L34" s="301">
        <v>81076</v>
      </c>
      <c r="M34" s="301">
        <v>1729</v>
      </c>
      <c r="N34" s="301">
        <v>17759</v>
      </c>
      <c r="O34" s="301">
        <v>52356</v>
      </c>
      <c r="P34" s="301">
        <v>1572608</v>
      </c>
      <c r="Q34" s="301">
        <v>1489642</v>
      </c>
      <c r="R34" s="301">
        <v>82966</v>
      </c>
      <c r="S34" s="301">
        <v>67989</v>
      </c>
      <c r="T34" s="301">
        <v>367</v>
      </c>
      <c r="U34" s="301">
        <v>0</v>
      </c>
      <c r="V34" s="301">
        <v>3942</v>
      </c>
      <c r="W34" s="301">
        <v>0</v>
      </c>
      <c r="X34" s="301">
        <v>10630</v>
      </c>
      <c r="Y34" s="301">
        <v>38</v>
      </c>
      <c r="Z34" s="301">
        <v>207728</v>
      </c>
      <c r="AA34" s="301">
        <v>17759</v>
      </c>
      <c r="AB34" s="301">
        <v>171198</v>
      </c>
      <c r="AC34" s="301">
        <v>18771</v>
      </c>
      <c r="AD34" s="301">
        <v>11934</v>
      </c>
      <c r="AE34" s="301">
        <v>0</v>
      </c>
      <c r="AF34" s="301">
        <v>0</v>
      </c>
      <c r="AG34" s="301">
        <v>0</v>
      </c>
      <c r="AH34" s="301">
        <v>97</v>
      </c>
      <c r="AI34" s="301">
        <v>5287</v>
      </c>
      <c r="AJ34" s="301">
        <v>1453</v>
      </c>
      <c r="AK34" s="299">
        <v>0</v>
      </c>
      <c r="AL34" s="299">
        <v>0</v>
      </c>
      <c r="AM34" s="299">
        <v>0</v>
      </c>
      <c r="AN34" s="299">
        <v>0</v>
      </c>
      <c r="AO34" s="299">
        <v>0</v>
      </c>
      <c r="AP34" s="299">
        <v>0</v>
      </c>
      <c r="AQ34" s="299">
        <v>0</v>
      </c>
      <c r="AR34" s="299">
        <v>0</v>
      </c>
      <c r="AS34" s="299">
        <v>0</v>
      </c>
    </row>
    <row r="35" spans="1:45" s="303" customFormat="1" ht="13.5" customHeight="1">
      <c r="A35" s="299" t="s">
        <v>695</v>
      </c>
      <c r="B35" s="300" t="s">
        <v>696</v>
      </c>
      <c r="C35" s="299" t="s">
        <v>639</v>
      </c>
      <c r="D35" s="301">
        <v>416303</v>
      </c>
      <c r="E35" s="301">
        <v>354434</v>
      </c>
      <c r="F35" s="301">
        <v>42437</v>
      </c>
      <c r="G35" s="301">
        <v>21926</v>
      </c>
      <c r="H35" s="301">
        <v>350</v>
      </c>
      <c r="I35" s="301">
        <v>0</v>
      </c>
      <c r="J35" s="301">
        <v>0</v>
      </c>
      <c r="K35" s="301">
        <v>0</v>
      </c>
      <c r="L35" s="301">
        <v>19467</v>
      </c>
      <c r="M35" s="301">
        <v>694</v>
      </c>
      <c r="N35" s="301">
        <v>2381</v>
      </c>
      <c r="O35" s="301">
        <v>17051</v>
      </c>
      <c r="P35" s="301">
        <v>368673</v>
      </c>
      <c r="Q35" s="301">
        <v>354434</v>
      </c>
      <c r="R35" s="301">
        <v>14239</v>
      </c>
      <c r="S35" s="301">
        <v>12773</v>
      </c>
      <c r="T35" s="301">
        <v>0</v>
      </c>
      <c r="U35" s="301">
        <v>0</v>
      </c>
      <c r="V35" s="301">
        <v>0</v>
      </c>
      <c r="W35" s="301">
        <v>0</v>
      </c>
      <c r="X35" s="301">
        <v>1437</v>
      </c>
      <c r="Y35" s="301">
        <v>29</v>
      </c>
      <c r="Z35" s="301">
        <v>52792</v>
      </c>
      <c r="AA35" s="301">
        <v>2381</v>
      </c>
      <c r="AB35" s="301">
        <v>45492</v>
      </c>
      <c r="AC35" s="301">
        <v>4919</v>
      </c>
      <c r="AD35" s="301">
        <v>3804</v>
      </c>
      <c r="AE35" s="301">
        <v>0</v>
      </c>
      <c r="AF35" s="301">
        <v>0</v>
      </c>
      <c r="AG35" s="301">
        <v>0</v>
      </c>
      <c r="AH35" s="301">
        <v>0</v>
      </c>
      <c r="AI35" s="301">
        <v>773</v>
      </c>
      <c r="AJ35" s="301">
        <v>342</v>
      </c>
      <c r="AK35" s="299">
        <v>0</v>
      </c>
      <c r="AL35" s="299">
        <v>0</v>
      </c>
      <c r="AM35" s="299">
        <v>0</v>
      </c>
      <c r="AN35" s="299">
        <v>0</v>
      </c>
      <c r="AO35" s="299">
        <v>0</v>
      </c>
      <c r="AP35" s="299">
        <v>0</v>
      </c>
      <c r="AQ35" s="299">
        <v>0</v>
      </c>
      <c r="AR35" s="299">
        <v>0</v>
      </c>
      <c r="AS35" s="299">
        <v>0</v>
      </c>
    </row>
    <row r="36" spans="1:45" s="303" customFormat="1" ht="13.5" customHeight="1">
      <c r="A36" s="299" t="s">
        <v>697</v>
      </c>
      <c r="B36" s="300" t="s">
        <v>698</v>
      </c>
      <c r="C36" s="299" t="s">
        <v>639</v>
      </c>
      <c r="D36" s="301">
        <v>337291</v>
      </c>
      <c r="E36" s="301">
        <v>283380</v>
      </c>
      <c r="F36" s="301">
        <v>46980</v>
      </c>
      <c r="G36" s="301">
        <v>6352</v>
      </c>
      <c r="H36" s="301">
        <v>0</v>
      </c>
      <c r="I36" s="301">
        <v>0</v>
      </c>
      <c r="J36" s="301">
        <v>0</v>
      </c>
      <c r="K36" s="301">
        <v>976</v>
      </c>
      <c r="L36" s="301">
        <v>35877</v>
      </c>
      <c r="M36" s="301">
        <v>3775</v>
      </c>
      <c r="N36" s="301">
        <v>2750</v>
      </c>
      <c r="O36" s="301">
        <v>4181</v>
      </c>
      <c r="P36" s="301">
        <v>295084</v>
      </c>
      <c r="Q36" s="301">
        <v>283380</v>
      </c>
      <c r="R36" s="301">
        <v>11704</v>
      </c>
      <c r="S36" s="301">
        <v>3748</v>
      </c>
      <c r="T36" s="301">
        <v>0</v>
      </c>
      <c r="U36" s="301">
        <v>0</v>
      </c>
      <c r="V36" s="301">
        <v>0</v>
      </c>
      <c r="W36" s="301">
        <v>0</v>
      </c>
      <c r="X36" s="301">
        <v>7595</v>
      </c>
      <c r="Y36" s="301">
        <v>361</v>
      </c>
      <c r="Z36" s="301">
        <v>41998</v>
      </c>
      <c r="AA36" s="301">
        <v>2750</v>
      </c>
      <c r="AB36" s="301">
        <v>34351</v>
      </c>
      <c r="AC36" s="301">
        <v>4897</v>
      </c>
      <c r="AD36" s="301">
        <v>859</v>
      </c>
      <c r="AE36" s="301">
        <v>0</v>
      </c>
      <c r="AF36" s="301">
        <v>0</v>
      </c>
      <c r="AG36" s="301">
        <v>0</v>
      </c>
      <c r="AH36" s="301">
        <v>0</v>
      </c>
      <c r="AI36" s="301">
        <v>624</v>
      </c>
      <c r="AJ36" s="301">
        <v>3414</v>
      </c>
      <c r="AK36" s="299">
        <v>0</v>
      </c>
      <c r="AL36" s="299">
        <v>0</v>
      </c>
      <c r="AM36" s="299">
        <v>0</v>
      </c>
      <c r="AN36" s="299">
        <v>0</v>
      </c>
      <c r="AO36" s="299">
        <v>0</v>
      </c>
      <c r="AP36" s="299">
        <v>0</v>
      </c>
      <c r="AQ36" s="299">
        <v>0</v>
      </c>
      <c r="AR36" s="299">
        <v>0</v>
      </c>
      <c r="AS36" s="299">
        <v>0</v>
      </c>
    </row>
    <row r="37" spans="1:45" s="303" customFormat="1" ht="13.5" customHeight="1">
      <c r="A37" s="299" t="s">
        <v>699</v>
      </c>
      <c r="B37" s="300" t="s">
        <v>700</v>
      </c>
      <c r="C37" s="299" t="s">
        <v>639</v>
      </c>
      <c r="D37" s="301">
        <v>207028</v>
      </c>
      <c r="E37" s="301">
        <v>149628</v>
      </c>
      <c r="F37" s="301">
        <v>24807</v>
      </c>
      <c r="G37" s="301">
        <v>1428</v>
      </c>
      <c r="H37" s="301">
        <v>4885</v>
      </c>
      <c r="I37" s="301">
        <v>32</v>
      </c>
      <c r="J37" s="301">
        <v>0</v>
      </c>
      <c r="K37" s="301">
        <v>915</v>
      </c>
      <c r="L37" s="301">
        <v>17547</v>
      </c>
      <c r="M37" s="301">
        <v>0</v>
      </c>
      <c r="N37" s="301">
        <v>358</v>
      </c>
      <c r="O37" s="301">
        <v>32235</v>
      </c>
      <c r="P37" s="301">
        <v>150940</v>
      </c>
      <c r="Q37" s="301">
        <v>149628</v>
      </c>
      <c r="R37" s="301">
        <v>1312</v>
      </c>
      <c r="S37" s="301">
        <v>361</v>
      </c>
      <c r="T37" s="301">
        <v>0</v>
      </c>
      <c r="U37" s="301">
        <v>0</v>
      </c>
      <c r="V37" s="301">
        <v>0</v>
      </c>
      <c r="W37" s="301">
        <v>0</v>
      </c>
      <c r="X37" s="301">
        <v>951</v>
      </c>
      <c r="Y37" s="301">
        <v>0</v>
      </c>
      <c r="Z37" s="301">
        <v>12818</v>
      </c>
      <c r="AA37" s="301">
        <v>358</v>
      </c>
      <c r="AB37" s="301">
        <v>7706</v>
      </c>
      <c r="AC37" s="301">
        <v>4754</v>
      </c>
      <c r="AD37" s="301">
        <v>413</v>
      </c>
      <c r="AE37" s="301">
        <v>0</v>
      </c>
      <c r="AF37" s="301">
        <v>0</v>
      </c>
      <c r="AG37" s="301">
        <v>0</v>
      </c>
      <c r="AH37" s="301">
        <v>0</v>
      </c>
      <c r="AI37" s="301">
        <v>4341</v>
      </c>
      <c r="AJ37" s="301">
        <v>0</v>
      </c>
      <c r="AK37" s="299">
        <v>0</v>
      </c>
      <c r="AL37" s="299">
        <v>0</v>
      </c>
      <c r="AM37" s="299">
        <v>0</v>
      </c>
      <c r="AN37" s="299">
        <v>0</v>
      </c>
      <c r="AO37" s="299">
        <v>0</v>
      </c>
      <c r="AP37" s="299">
        <v>0</v>
      </c>
      <c r="AQ37" s="299">
        <v>0</v>
      </c>
      <c r="AR37" s="299">
        <v>0</v>
      </c>
      <c r="AS37" s="299">
        <v>0</v>
      </c>
    </row>
    <row r="38" spans="1:45" s="303" customFormat="1" ht="13.5" customHeight="1">
      <c r="A38" s="299" t="s">
        <v>701</v>
      </c>
      <c r="B38" s="300" t="s">
        <v>702</v>
      </c>
      <c r="C38" s="299" t="s">
        <v>639</v>
      </c>
      <c r="D38" s="301">
        <v>236690</v>
      </c>
      <c r="E38" s="301">
        <v>180581</v>
      </c>
      <c r="F38" s="301">
        <v>43110</v>
      </c>
      <c r="G38" s="301">
        <v>9848</v>
      </c>
      <c r="H38" s="301">
        <v>3535</v>
      </c>
      <c r="I38" s="301">
        <v>238</v>
      </c>
      <c r="J38" s="301">
        <v>0</v>
      </c>
      <c r="K38" s="301">
        <v>8936</v>
      </c>
      <c r="L38" s="301">
        <v>20553</v>
      </c>
      <c r="M38" s="301">
        <v>0</v>
      </c>
      <c r="N38" s="301">
        <v>5248</v>
      </c>
      <c r="O38" s="301">
        <v>7751</v>
      </c>
      <c r="P38" s="301">
        <v>184905</v>
      </c>
      <c r="Q38" s="301">
        <v>180581</v>
      </c>
      <c r="R38" s="301">
        <v>4324</v>
      </c>
      <c r="S38" s="301">
        <v>3038</v>
      </c>
      <c r="T38" s="301">
        <v>0</v>
      </c>
      <c r="U38" s="301">
        <v>0</v>
      </c>
      <c r="V38" s="301">
        <v>0</v>
      </c>
      <c r="W38" s="301">
        <v>0</v>
      </c>
      <c r="X38" s="301">
        <v>1286</v>
      </c>
      <c r="Y38" s="301">
        <v>0</v>
      </c>
      <c r="Z38" s="301">
        <v>20876</v>
      </c>
      <c r="AA38" s="301">
        <v>5248</v>
      </c>
      <c r="AB38" s="301">
        <v>10163</v>
      </c>
      <c r="AC38" s="301">
        <v>5465</v>
      </c>
      <c r="AD38" s="301">
        <v>2972</v>
      </c>
      <c r="AE38" s="301">
        <v>0</v>
      </c>
      <c r="AF38" s="301">
        <v>0</v>
      </c>
      <c r="AG38" s="301">
        <v>0</v>
      </c>
      <c r="AH38" s="301">
        <v>0</v>
      </c>
      <c r="AI38" s="301">
        <v>2493</v>
      </c>
      <c r="AJ38" s="301">
        <v>0</v>
      </c>
      <c r="AK38" s="299">
        <v>0</v>
      </c>
      <c r="AL38" s="299">
        <v>0</v>
      </c>
      <c r="AM38" s="299">
        <v>0</v>
      </c>
      <c r="AN38" s="299">
        <v>0</v>
      </c>
      <c r="AO38" s="299">
        <v>0</v>
      </c>
      <c r="AP38" s="299">
        <v>0</v>
      </c>
      <c r="AQ38" s="299">
        <v>0</v>
      </c>
      <c r="AR38" s="299">
        <v>0</v>
      </c>
      <c r="AS38" s="299">
        <v>0</v>
      </c>
    </row>
    <row r="39" spans="1:45" s="303" customFormat="1" ht="13.5" customHeight="1">
      <c r="A39" s="299" t="s">
        <v>703</v>
      </c>
      <c r="B39" s="300" t="s">
        <v>704</v>
      </c>
      <c r="C39" s="299" t="s">
        <v>639</v>
      </c>
      <c r="D39" s="301">
        <v>628933</v>
      </c>
      <c r="E39" s="301">
        <v>561843</v>
      </c>
      <c r="F39" s="301">
        <v>47840</v>
      </c>
      <c r="G39" s="301">
        <v>21727</v>
      </c>
      <c r="H39" s="301">
        <v>625</v>
      </c>
      <c r="I39" s="301">
        <v>0</v>
      </c>
      <c r="J39" s="301">
        <v>456</v>
      </c>
      <c r="K39" s="301">
        <v>536</v>
      </c>
      <c r="L39" s="301">
        <v>22700</v>
      </c>
      <c r="M39" s="301">
        <v>1796</v>
      </c>
      <c r="N39" s="301">
        <v>4248</v>
      </c>
      <c r="O39" s="301">
        <v>15002</v>
      </c>
      <c r="P39" s="301">
        <v>571332</v>
      </c>
      <c r="Q39" s="301">
        <v>561843</v>
      </c>
      <c r="R39" s="301">
        <v>9489</v>
      </c>
      <c r="S39" s="301">
        <v>9077</v>
      </c>
      <c r="T39" s="301">
        <v>0</v>
      </c>
      <c r="U39" s="301">
        <v>0</v>
      </c>
      <c r="V39" s="301">
        <v>0</v>
      </c>
      <c r="W39" s="301">
        <v>0</v>
      </c>
      <c r="X39" s="301">
        <v>412</v>
      </c>
      <c r="Y39" s="301">
        <v>0</v>
      </c>
      <c r="Z39" s="301">
        <v>30351</v>
      </c>
      <c r="AA39" s="301">
        <v>4248</v>
      </c>
      <c r="AB39" s="301">
        <v>18573</v>
      </c>
      <c r="AC39" s="301">
        <v>7530</v>
      </c>
      <c r="AD39" s="301">
        <v>5236</v>
      </c>
      <c r="AE39" s="301">
        <v>0</v>
      </c>
      <c r="AF39" s="301">
        <v>0</v>
      </c>
      <c r="AG39" s="301">
        <v>0</v>
      </c>
      <c r="AH39" s="301">
        <v>0</v>
      </c>
      <c r="AI39" s="301">
        <v>776</v>
      </c>
      <c r="AJ39" s="301">
        <v>1518</v>
      </c>
      <c r="AK39" s="299">
        <v>0</v>
      </c>
      <c r="AL39" s="299">
        <v>0</v>
      </c>
      <c r="AM39" s="299">
        <v>0</v>
      </c>
      <c r="AN39" s="299">
        <v>0</v>
      </c>
      <c r="AO39" s="299">
        <v>0</v>
      </c>
      <c r="AP39" s="299">
        <v>0</v>
      </c>
      <c r="AQ39" s="299">
        <v>0</v>
      </c>
      <c r="AR39" s="299">
        <v>0</v>
      </c>
      <c r="AS39" s="299">
        <v>0</v>
      </c>
    </row>
    <row r="40" spans="1:45" s="303" customFormat="1" ht="13.5" customHeight="1">
      <c r="A40" s="299" t="s">
        <v>705</v>
      </c>
      <c r="B40" s="300" t="s">
        <v>706</v>
      </c>
      <c r="C40" s="299" t="s">
        <v>639</v>
      </c>
      <c r="D40" s="301">
        <v>911026</v>
      </c>
      <c r="E40" s="301">
        <v>626469</v>
      </c>
      <c r="F40" s="301">
        <v>242206</v>
      </c>
      <c r="G40" s="301">
        <v>49500</v>
      </c>
      <c r="H40" s="301">
        <v>902</v>
      </c>
      <c r="I40" s="301">
        <v>0</v>
      </c>
      <c r="J40" s="301">
        <v>0</v>
      </c>
      <c r="K40" s="301">
        <v>98663</v>
      </c>
      <c r="L40" s="301">
        <v>91637</v>
      </c>
      <c r="M40" s="301">
        <v>1504</v>
      </c>
      <c r="N40" s="301">
        <v>30360</v>
      </c>
      <c r="O40" s="301">
        <v>11991</v>
      </c>
      <c r="P40" s="301">
        <v>664378</v>
      </c>
      <c r="Q40" s="301">
        <v>626469</v>
      </c>
      <c r="R40" s="301">
        <v>37909</v>
      </c>
      <c r="S40" s="301">
        <v>23772</v>
      </c>
      <c r="T40" s="301">
        <v>0</v>
      </c>
      <c r="U40" s="301">
        <v>0</v>
      </c>
      <c r="V40" s="301">
        <v>0</v>
      </c>
      <c r="W40" s="301">
        <v>0</v>
      </c>
      <c r="X40" s="301">
        <v>14137</v>
      </c>
      <c r="Y40" s="301">
        <v>0</v>
      </c>
      <c r="Z40" s="301">
        <v>120945</v>
      </c>
      <c r="AA40" s="301">
        <v>30360</v>
      </c>
      <c r="AB40" s="301">
        <v>75981</v>
      </c>
      <c r="AC40" s="301">
        <v>14604</v>
      </c>
      <c r="AD40" s="301">
        <v>9860</v>
      </c>
      <c r="AE40" s="301">
        <v>0</v>
      </c>
      <c r="AF40" s="301">
        <v>0</v>
      </c>
      <c r="AG40" s="301">
        <v>0</v>
      </c>
      <c r="AH40" s="301">
        <v>121</v>
      </c>
      <c r="AI40" s="301">
        <v>4151</v>
      </c>
      <c r="AJ40" s="301">
        <v>472</v>
      </c>
      <c r="AK40" s="299">
        <v>0</v>
      </c>
      <c r="AL40" s="299">
        <v>0</v>
      </c>
      <c r="AM40" s="299">
        <v>0</v>
      </c>
      <c r="AN40" s="299">
        <v>0</v>
      </c>
      <c r="AO40" s="299">
        <v>0</v>
      </c>
      <c r="AP40" s="299">
        <v>0</v>
      </c>
      <c r="AQ40" s="299">
        <v>0</v>
      </c>
      <c r="AR40" s="299">
        <v>0</v>
      </c>
      <c r="AS40" s="299">
        <v>0</v>
      </c>
    </row>
    <row r="41" spans="1:45" s="303" customFormat="1" ht="13.5" customHeight="1">
      <c r="A41" s="299" t="s">
        <v>707</v>
      </c>
      <c r="B41" s="300" t="s">
        <v>708</v>
      </c>
      <c r="C41" s="299" t="s">
        <v>639</v>
      </c>
      <c r="D41" s="301">
        <v>487140</v>
      </c>
      <c r="E41" s="301">
        <v>378884</v>
      </c>
      <c r="F41" s="301">
        <v>77551</v>
      </c>
      <c r="G41" s="301">
        <v>20172</v>
      </c>
      <c r="H41" s="301">
        <v>42</v>
      </c>
      <c r="I41" s="301">
        <v>0</v>
      </c>
      <c r="J41" s="301">
        <v>5628</v>
      </c>
      <c r="K41" s="301">
        <v>6613</v>
      </c>
      <c r="L41" s="301">
        <v>45096</v>
      </c>
      <c r="M41" s="301">
        <v>0</v>
      </c>
      <c r="N41" s="301">
        <v>7020</v>
      </c>
      <c r="O41" s="301">
        <v>23685</v>
      </c>
      <c r="P41" s="301">
        <v>401072</v>
      </c>
      <c r="Q41" s="301">
        <v>378884</v>
      </c>
      <c r="R41" s="301">
        <v>22188</v>
      </c>
      <c r="S41" s="301">
        <v>13672</v>
      </c>
      <c r="T41" s="301">
        <v>0</v>
      </c>
      <c r="U41" s="301">
        <v>0</v>
      </c>
      <c r="V41" s="301">
        <v>2493</v>
      </c>
      <c r="W41" s="301">
        <v>0</v>
      </c>
      <c r="X41" s="301">
        <v>6023</v>
      </c>
      <c r="Y41" s="301">
        <v>0</v>
      </c>
      <c r="Z41" s="301">
        <v>24093</v>
      </c>
      <c r="AA41" s="301">
        <v>7020</v>
      </c>
      <c r="AB41" s="301">
        <v>9140</v>
      </c>
      <c r="AC41" s="301">
        <v>7933</v>
      </c>
      <c r="AD41" s="301">
        <v>3072</v>
      </c>
      <c r="AE41" s="301">
        <v>0</v>
      </c>
      <c r="AF41" s="301">
        <v>0</v>
      </c>
      <c r="AG41" s="301">
        <v>0</v>
      </c>
      <c r="AH41" s="301">
        <v>27</v>
      </c>
      <c r="AI41" s="301">
        <v>4834</v>
      </c>
      <c r="AJ41" s="301">
        <v>0</v>
      </c>
      <c r="AK41" s="299">
        <v>0</v>
      </c>
      <c r="AL41" s="299">
        <v>0</v>
      </c>
      <c r="AM41" s="299">
        <v>0</v>
      </c>
      <c r="AN41" s="299">
        <v>0</v>
      </c>
      <c r="AO41" s="299">
        <v>0</v>
      </c>
      <c r="AP41" s="299">
        <v>0</v>
      </c>
      <c r="AQ41" s="299">
        <v>0</v>
      </c>
      <c r="AR41" s="299">
        <v>0</v>
      </c>
      <c r="AS41" s="299">
        <v>0</v>
      </c>
    </row>
    <row r="42" spans="1:45" s="303" customFormat="1" ht="13.5" customHeight="1">
      <c r="A42" s="299" t="s">
        <v>709</v>
      </c>
      <c r="B42" s="300" t="s">
        <v>710</v>
      </c>
      <c r="C42" s="299" t="s">
        <v>639</v>
      </c>
      <c r="D42" s="301">
        <v>256100</v>
      </c>
      <c r="E42" s="301">
        <v>203908</v>
      </c>
      <c r="F42" s="301">
        <v>38593</v>
      </c>
      <c r="G42" s="301">
        <v>21089</v>
      </c>
      <c r="H42" s="301">
        <v>0</v>
      </c>
      <c r="I42" s="301">
        <v>0</v>
      </c>
      <c r="J42" s="301">
        <v>0</v>
      </c>
      <c r="K42" s="301">
        <v>969</v>
      </c>
      <c r="L42" s="301">
        <v>16400</v>
      </c>
      <c r="M42" s="301">
        <v>135</v>
      </c>
      <c r="N42" s="301">
        <v>657</v>
      </c>
      <c r="O42" s="301">
        <v>12942</v>
      </c>
      <c r="P42" s="301">
        <v>209861</v>
      </c>
      <c r="Q42" s="301">
        <v>203908</v>
      </c>
      <c r="R42" s="301">
        <v>5953</v>
      </c>
      <c r="S42" s="301">
        <v>4982</v>
      </c>
      <c r="T42" s="301">
        <v>0</v>
      </c>
      <c r="U42" s="301">
        <v>0</v>
      </c>
      <c r="V42" s="301">
        <v>0</v>
      </c>
      <c r="W42" s="301">
        <v>0</v>
      </c>
      <c r="X42" s="301">
        <v>971</v>
      </c>
      <c r="Y42" s="301">
        <v>0</v>
      </c>
      <c r="Z42" s="301">
        <v>30561</v>
      </c>
      <c r="AA42" s="301">
        <v>657</v>
      </c>
      <c r="AB42" s="301">
        <v>20513</v>
      </c>
      <c r="AC42" s="301">
        <v>9391</v>
      </c>
      <c r="AD42" s="301">
        <v>8295</v>
      </c>
      <c r="AE42" s="301">
        <v>0</v>
      </c>
      <c r="AF42" s="301">
        <v>0</v>
      </c>
      <c r="AG42" s="301">
        <v>0</v>
      </c>
      <c r="AH42" s="301">
        <v>0</v>
      </c>
      <c r="AI42" s="301">
        <v>983</v>
      </c>
      <c r="AJ42" s="301">
        <v>113</v>
      </c>
      <c r="AK42" s="299">
        <v>0</v>
      </c>
      <c r="AL42" s="299">
        <v>0</v>
      </c>
      <c r="AM42" s="299">
        <v>0</v>
      </c>
      <c r="AN42" s="299">
        <v>0</v>
      </c>
      <c r="AO42" s="299">
        <v>0</v>
      </c>
      <c r="AP42" s="299">
        <v>0</v>
      </c>
      <c r="AQ42" s="299">
        <v>0</v>
      </c>
      <c r="AR42" s="299">
        <v>0</v>
      </c>
      <c r="AS42" s="299">
        <v>0</v>
      </c>
    </row>
    <row r="43" spans="1:45" s="303" customFormat="1" ht="13.5" customHeight="1">
      <c r="A43" s="299" t="s">
        <v>711</v>
      </c>
      <c r="B43" s="300" t="s">
        <v>712</v>
      </c>
      <c r="C43" s="299" t="s">
        <v>639</v>
      </c>
      <c r="D43" s="301">
        <v>307892</v>
      </c>
      <c r="E43" s="301">
        <v>231443</v>
      </c>
      <c r="F43" s="301">
        <v>63100</v>
      </c>
      <c r="G43" s="301">
        <v>10211</v>
      </c>
      <c r="H43" s="301">
        <v>797</v>
      </c>
      <c r="I43" s="301">
        <v>0</v>
      </c>
      <c r="J43" s="301">
        <v>0</v>
      </c>
      <c r="K43" s="301">
        <v>13003</v>
      </c>
      <c r="L43" s="301">
        <v>39070</v>
      </c>
      <c r="M43" s="301">
        <v>19</v>
      </c>
      <c r="N43" s="301">
        <v>3492</v>
      </c>
      <c r="O43" s="301">
        <v>9857</v>
      </c>
      <c r="P43" s="301">
        <v>244260</v>
      </c>
      <c r="Q43" s="301">
        <v>231443</v>
      </c>
      <c r="R43" s="301">
        <v>12817</v>
      </c>
      <c r="S43" s="301">
        <v>5112</v>
      </c>
      <c r="T43" s="301">
        <v>0</v>
      </c>
      <c r="U43" s="301">
        <v>0</v>
      </c>
      <c r="V43" s="301">
        <v>0</v>
      </c>
      <c r="W43" s="301">
        <v>0</v>
      </c>
      <c r="X43" s="301">
        <v>7705</v>
      </c>
      <c r="Y43" s="301">
        <v>0</v>
      </c>
      <c r="Z43" s="301">
        <v>31017</v>
      </c>
      <c r="AA43" s="301">
        <v>3492</v>
      </c>
      <c r="AB43" s="301">
        <v>22548</v>
      </c>
      <c r="AC43" s="301">
        <v>4977</v>
      </c>
      <c r="AD43" s="301">
        <v>2827</v>
      </c>
      <c r="AE43" s="301">
        <v>0</v>
      </c>
      <c r="AF43" s="301">
        <v>0</v>
      </c>
      <c r="AG43" s="301">
        <v>0</v>
      </c>
      <c r="AH43" s="301">
        <v>442</v>
      </c>
      <c r="AI43" s="301">
        <v>1689</v>
      </c>
      <c r="AJ43" s="301">
        <v>19</v>
      </c>
      <c r="AK43" s="299">
        <v>0</v>
      </c>
      <c r="AL43" s="299">
        <v>0</v>
      </c>
      <c r="AM43" s="299">
        <v>0</v>
      </c>
      <c r="AN43" s="299">
        <v>0</v>
      </c>
      <c r="AO43" s="299">
        <v>0</v>
      </c>
      <c r="AP43" s="299">
        <v>0</v>
      </c>
      <c r="AQ43" s="299">
        <v>0</v>
      </c>
      <c r="AR43" s="299">
        <v>0</v>
      </c>
      <c r="AS43" s="299">
        <v>0</v>
      </c>
    </row>
    <row r="44" spans="1:45" s="303" customFormat="1" ht="13.5" customHeight="1">
      <c r="A44" s="299" t="s">
        <v>713</v>
      </c>
      <c r="B44" s="300" t="s">
        <v>714</v>
      </c>
      <c r="C44" s="299" t="s">
        <v>639</v>
      </c>
      <c r="D44" s="301">
        <v>445794</v>
      </c>
      <c r="E44" s="301">
        <v>358453</v>
      </c>
      <c r="F44" s="301">
        <v>67051</v>
      </c>
      <c r="G44" s="301">
        <v>20534</v>
      </c>
      <c r="H44" s="301">
        <v>1523</v>
      </c>
      <c r="I44" s="301">
        <v>0</v>
      </c>
      <c r="J44" s="301">
        <v>0</v>
      </c>
      <c r="K44" s="301">
        <v>4449</v>
      </c>
      <c r="L44" s="301">
        <v>40139</v>
      </c>
      <c r="M44" s="301">
        <v>406</v>
      </c>
      <c r="N44" s="301">
        <v>8228</v>
      </c>
      <c r="O44" s="301">
        <v>12062</v>
      </c>
      <c r="P44" s="301">
        <v>372575</v>
      </c>
      <c r="Q44" s="301">
        <v>358453</v>
      </c>
      <c r="R44" s="301">
        <v>14122</v>
      </c>
      <c r="S44" s="301">
        <v>11385</v>
      </c>
      <c r="T44" s="301">
        <v>1</v>
      </c>
      <c r="U44" s="301">
        <v>0</v>
      </c>
      <c r="V44" s="301">
        <v>0</v>
      </c>
      <c r="W44" s="301">
        <v>0</v>
      </c>
      <c r="X44" s="301">
        <v>2736</v>
      </c>
      <c r="Y44" s="301">
        <v>0</v>
      </c>
      <c r="Z44" s="301">
        <v>40892</v>
      </c>
      <c r="AA44" s="301">
        <v>8228</v>
      </c>
      <c r="AB44" s="301">
        <v>25949</v>
      </c>
      <c r="AC44" s="301">
        <v>6715</v>
      </c>
      <c r="AD44" s="301">
        <v>3854</v>
      </c>
      <c r="AE44" s="301">
        <v>0</v>
      </c>
      <c r="AF44" s="301">
        <v>0</v>
      </c>
      <c r="AG44" s="301">
        <v>0</v>
      </c>
      <c r="AH44" s="301">
        <v>75</v>
      </c>
      <c r="AI44" s="301">
        <v>2380</v>
      </c>
      <c r="AJ44" s="301">
        <v>406</v>
      </c>
      <c r="AK44" s="299">
        <v>0</v>
      </c>
      <c r="AL44" s="299">
        <v>0</v>
      </c>
      <c r="AM44" s="299">
        <v>0</v>
      </c>
      <c r="AN44" s="299">
        <v>0</v>
      </c>
      <c r="AO44" s="299">
        <v>0</v>
      </c>
      <c r="AP44" s="299">
        <v>0</v>
      </c>
      <c r="AQ44" s="299">
        <v>0</v>
      </c>
      <c r="AR44" s="299">
        <v>0</v>
      </c>
      <c r="AS44" s="299">
        <v>0</v>
      </c>
    </row>
    <row r="45" spans="1:45" s="303" customFormat="1" ht="13.5" customHeight="1">
      <c r="A45" s="299" t="s">
        <v>715</v>
      </c>
      <c r="B45" s="300" t="s">
        <v>716</v>
      </c>
      <c r="C45" s="299" t="s">
        <v>639</v>
      </c>
      <c r="D45" s="301">
        <v>253788</v>
      </c>
      <c r="E45" s="301">
        <v>210278</v>
      </c>
      <c r="F45" s="301">
        <v>33397</v>
      </c>
      <c r="G45" s="301">
        <v>2467</v>
      </c>
      <c r="H45" s="301">
        <v>3</v>
      </c>
      <c r="I45" s="301">
        <v>0</v>
      </c>
      <c r="J45" s="301">
        <v>0</v>
      </c>
      <c r="K45" s="301">
        <v>9559</v>
      </c>
      <c r="L45" s="301">
        <v>20752</v>
      </c>
      <c r="M45" s="301">
        <v>616</v>
      </c>
      <c r="N45" s="301">
        <v>4076</v>
      </c>
      <c r="O45" s="301">
        <v>6037</v>
      </c>
      <c r="P45" s="301">
        <v>211831</v>
      </c>
      <c r="Q45" s="301">
        <v>210278</v>
      </c>
      <c r="R45" s="301">
        <v>1553</v>
      </c>
      <c r="S45" s="301">
        <v>830</v>
      </c>
      <c r="T45" s="301">
        <v>0</v>
      </c>
      <c r="U45" s="301">
        <v>0</v>
      </c>
      <c r="V45" s="301">
        <v>0</v>
      </c>
      <c r="W45" s="301">
        <v>0</v>
      </c>
      <c r="X45" s="301">
        <v>686</v>
      </c>
      <c r="Y45" s="301">
        <v>37</v>
      </c>
      <c r="Z45" s="301">
        <v>11325</v>
      </c>
      <c r="AA45" s="301">
        <v>4076</v>
      </c>
      <c r="AB45" s="301">
        <v>5224</v>
      </c>
      <c r="AC45" s="301">
        <v>2025</v>
      </c>
      <c r="AD45" s="301">
        <v>647</v>
      </c>
      <c r="AE45" s="301">
        <v>0</v>
      </c>
      <c r="AF45" s="301">
        <v>0</v>
      </c>
      <c r="AG45" s="301">
        <v>0</v>
      </c>
      <c r="AH45" s="301">
        <v>69</v>
      </c>
      <c r="AI45" s="301">
        <v>730</v>
      </c>
      <c r="AJ45" s="301">
        <v>579</v>
      </c>
      <c r="AK45" s="299">
        <v>32</v>
      </c>
      <c r="AL45" s="299">
        <v>0</v>
      </c>
      <c r="AM45" s="299">
        <v>0</v>
      </c>
      <c r="AN45" s="299">
        <v>0</v>
      </c>
      <c r="AO45" s="299">
        <v>0</v>
      </c>
      <c r="AP45" s="299">
        <v>0</v>
      </c>
      <c r="AQ45" s="299">
        <v>0</v>
      </c>
      <c r="AR45" s="299">
        <v>32</v>
      </c>
      <c r="AS45" s="299">
        <v>0</v>
      </c>
    </row>
    <row r="46" spans="1:45" s="303" customFormat="1" ht="13.5" customHeight="1">
      <c r="A46" s="299" t="s">
        <v>717</v>
      </c>
      <c r="B46" s="300" t="s">
        <v>718</v>
      </c>
      <c r="C46" s="299" t="s">
        <v>639</v>
      </c>
      <c r="D46" s="301">
        <v>1776154</v>
      </c>
      <c r="E46" s="301">
        <v>1369950</v>
      </c>
      <c r="F46" s="301">
        <v>285817</v>
      </c>
      <c r="G46" s="301">
        <v>76012</v>
      </c>
      <c r="H46" s="301">
        <v>491</v>
      </c>
      <c r="I46" s="301">
        <v>0</v>
      </c>
      <c r="J46" s="301">
        <v>2966</v>
      </c>
      <c r="K46" s="301">
        <v>124426</v>
      </c>
      <c r="L46" s="301">
        <v>81870</v>
      </c>
      <c r="M46" s="301">
        <v>52</v>
      </c>
      <c r="N46" s="301">
        <v>14873</v>
      </c>
      <c r="O46" s="301">
        <v>105514</v>
      </c>
      <c r="P46" s="301">
        <v>1425340</v>
      </c>
      <c r="Q46" s="301">
        <v>1369950</v>
      </c>
      <c r="R46" s="301">
        <v>55390</v>
      </c>
      <c r="S46" s="301">
        <v>36927</v>
      </c>
      <c r="T46" s="301">
        <v>0</v>
      </c>
      <c r="U46" s="301">
        <v>0</v>
      </c>
      <c r="V46" s="301">
        <v>150</v>
      </c>
      <c r="W46" s="301">
        <v>0</v>
      </c>
      <c r="X46" s="301">
        <v>18313</v>
      </c>
      <c r="Y46" s="301">
        <v>0</v>
      </c>
      <c r="Z46" s="301">
        <v>182361</v>
      </c>
      <c r="AA46" s="301">
        <v>14873</v>
      </c>
      <c r="AB46" s="301">
        <v>144024</v>
      </c>
      <c r="AC46" s="301">
        <v>23464</v>
      </c>
      <c r="AD46" s="301">
        <v>14021</v>
      </c>
      <c r="AE46" s="301">
        <v>0</v>
      </c>
      <c r="AF46" s="301">
        <v>0</v>
      </c>
      <c r="AG46" s="301">
        <v>0</v>
      </c>
      <c r="AH46" s="301">
        <v>855</v>
      </c>
      <c r="AI46" s="301">
        <v>8536</v>
      </c>
      <c r="AJ46" s="301">
        <v>52</v>
      </c>
      <c r="AK46" s="299">
        <v>0</v>
      </c>
      <c r="AL46" s="299">
        <v>0</v>
      </c>
      <c r="AM46" s="299">
        <v>0</v>
      </c>
      <c r="AN46" s="299">
        <v>0</v>
      </c>
      <c r="AO46" s="299">
        <v>0</v>
      </c>
      <c r="AP46" s="299">
        <v>0</v>
      </c>
      <c r="AQ46" s="299">
        <v>0</v>
      </c>
      <c r="AR46" s="299">
        <v>0</v>
      </c>
      <c r="AS46" s="299">
        <v>0</v>
      </c>
    </row>
    <row r="47" spans="1:45" s="303" customFormat="1" ht="13.5" customHeight="1">
      <c r="A47" s="299" t="s">
        <v>719</v>
      </c>
      <c r="B47" s="300" t="s">
        <v>720</v>
      </c>
      <c r="C47" s="299" t="s">
        <v>639</v>
      </c>
      <c r="D47" s="301">
        <v>267334</v>
      </c>
      <c r="E47" s="301">
        <v>221547</v>
      </c>
      <c r="F47" s="301">
        <v>39902</v>
      </c>
      <c r="G47" s="301">
        <v>10587</v>
      </c>
      <c r="H47" s="301">
        <v>3147</v>
      </c>
      <c r="I47" s="301">
        <v>0</v>
      </c>
      <c r="J47" s="301">
        <v>200</v>
      </c>
      <c r="K47" s="301">
        <v>837</v>
      </c>
      <c r="L47" s="301">
        <v>24860</v>
      </c>
      <c r="M47" s="301">
        <v>271</v>
      </c>
      <c r="N47" s="301">
        <v>15</v>
      </c>
      <c r="O47" s="301">
        <v>5870</v>
      </c>
      <c r="P47" s="301">
        <v>234906</v>
      </c>
      <c r="Q47" s="301">
        <v>221547</v>
      </c>
      <c r="R47" s="301">
        <v>13359</v>
      </c>
      <c r="S47" s="301">
        <v>8616</v>
      </c>
      <c r="T47" s="301">
        <v>0</v>
      </c>
      <c r="U47" s="301">
        <v>0</v>
      </c>
      <c r="V47" s="301">
        <v>0</v>
      </c>
      <c r="W47" s="301">
        <v>0</v>
      </c>
      <c r="X47" s="301">
        <v>4472</v>
      </c>
      <c r="Y47" s="301">
        <v>271</v>
      </c>
      <c r="Z47" s="301">
        <v>10735</v>
      </c>
      <c r="AA47" s="301">
        <v>15</v>
      </c>
      <c r="AB47" s="301">
        <v>9005</v>
      </c>
      <c r="AC47" s="301">
        <v>1715</v>
      </c>
      <c r="AD47" s="301">
        <v>587</v>
      </c>
      <c r="AE47" s="301">
        <v>0</v>
      </c>
      <c r="AF47" s="301">
        <v>0</v>
      </c>
      <c r="AG47" s="301">
        <v>0</v>
      </c>
      <c r="AH47" s="301">
        <v>0</v>
      </c>
      <c r="AI47" s="301">
        <v>1128</v>
      </c>
      <c r="AJ47" s="301">
        <v>0</v>
      </c>
      <c r="AK47" s="299">
        <v>0</v>
      </c>
      <c r="AL47" s="299">
        <v>0</v>
      </c>
      <c r="AM47" s="299">
        <v>0</v>
      </c>
      <c r="AN47" s="299">
        <v>0</v>
      </c>
      <c r="AO47" s="299">
        <v>0</v>
      </c>
      <c r="AP47" s="299">
        <v>0</v>
      </c>
      <c r="AQ47" s="299">
        <v>0</v>
      </c>
      <c r="AR47" s="299">
        <v>0</v>
      </c>
      <c r="AS47" s="299">
        <v>0</v>
      </c>
    </row>
    <row r="48" spans="1:45" s="303" customFormat="1" ht="13.5" customHeight="1">
      <c r="A48" s="299" t="s">
        <v>721</v>
      </c>
      <c r="B48" s="300" t="s">
        <v>722</v>
      </c>
      <c r="C48" s="299" t="s">
        <v>639</v>
      </c>
      <c r="D48" s="301">
        <v>461680.00800000003</v>
      </c>
      <c r="E48" s="301">
        <v>401651.00800000003</v>
      </c>
      <c r="F48" s="301">
        <v>43806</v>
      </c>
      <c r="G48" s="301">
        <v>5930</v>
      </c>
      <c r="H48" s="301">
        <v>49</v>
      </c>
      <c r="I48" s="301">
        <v>0</v>
      </c>
      <c r="J48" s="301">
        <v>0</v>
      </c>
      <c r="K48" s="301">
        <v>330</v>
      </c>
      <c r="L48" s="301">
        <v>35688</v>
      </c>
      <c r="M48" s="301">
        <v>1809</v>
      </c>
      <c r="N48" s="301">
        <v>9722</v>
      </c>
      <c r="O48" s="301">
        <v>6501</v>
      </c>
      <c r="P48" s="301">
        <v>406372.00800000003</v>
      </c>
      <c r="Q48" s="301">
        <v>401651.00800000003</v>
      </c>
      <c r="R48" s="301">
        <v>4721</v>
      </c>
      <c r="S48" s="301">
        <v>0</v>
      </c>
      <c r="T48" s="301">
        <v>0</v>
      </c>
      <c r="U48" s="301">
        <v>0</v>
      </c>
      <c r="V48" s="301">
        <v>0</v>
      </c>
      <c r="W48" s="301">
        <v>0</v>
      </c>
      <c r="X48" s="301">
        <v>3588</v>
      </c>
      <c r="Y48" s="301">
        <v>1133</v>
      </c>
      <c r="Z48" s="301">
        <v>38940</v>
      </c>
      <c r="AA48" s="301">
        <v>9722</v>
      </c>
      <c r="AB48" s="301">
        <v>26573</v>
      </c>
      <c r="AC48" s="301">
        <v>2645</v>
      </c>
      <c r="AD48" s="301">
        <v>535</v>
      </c>
      <c r="AE48" s="301">
        <v>0</v>
      </c>
      <c r="AF48" s="301">
        <v>0</v>
      </c>
      <c r="AG48" s="301">
        <v>0</v>
      </c>
      <c r="AH48" s="301">
        <v>0</v>
      </c>
      <c r="AI48" s="301">
        <v>2034</v>
      </c>
      <c r="AJ48" s="301">
        <v>76</v>
      </c>
      <c r="AK48" s="299">
        <v>600</v>
      </c>
      <c r="AL48" s="299">
        <v>0</v>
      </c>
      <c r="AM48" s="299">
        <v>0</v>
      </c>
      <c r="AN48" s="299">
        <v>0</v>
      </c>
      <c r="AO48" s="299">
        <v>0</v>
      </c>
      <c r="AP48" s="299">
        <v>0</v>
      </c>
      <c r="AQ48" s="299">
        <v>0</v>
      </c>
      <c r="AR48" s="299">
        <v>0</v>
      </c>
      <c r="AS48" s="299">
        <v>600</v>
      </c>
    </row>
    <row r="49" spans="1:45" s="303" customFormat="1" ht="13.5" customHeight="1">
      <c r="A49" s="299" t="s">
        <v>723</v>
      </c>
      <c r="B49" s="300" t="s">
        <v>724</v>
      </c>
      <c r="C49" s="299" t="s">
        <v>639</v>
      </c>
      <c r="D49" s="301">
        <v>561603</v>
      </c>
      <c r="E49" s="301">
        <v>430532</v>
      </c>
      <c r="F49" s="301">
        <v>117565</v>
      </c>
      <c r="G49" s="301">
        <v>12389</v>
      </c>
      <c r="H49" s="301">
        <v>3153</v>
      </c>
      <c r="I49" s="301">
        <v>0</v>
      </c>
      <c r="J49" s="301">
        <v>0</v>
      </c>
      <c r="K49" s="301">
        <v>38555</v>
      </c>
      <c r="L49" s="301">
        <v>63409</v>
      </c>
      <c r="M49" s="301">
        <v>59</v>
      </c>
      <c r="N49" s="301">
        <v>3601</v>
      </c>
      <c r="O49" s="301">
        <v>9905</v>
      </c>
      <c r="P49" s="301">
        <v>438510</v>
      </c>
      <c r="Q49" s="301">
        <v>430532</v>
      </c>
      <c r="R49" s="301">
        <v>7978</v>
      </c>
      <c r="S49" s="301">
        <v>3224</v>
      </c>
      <c r="T49" s="301">
        <v>0</v>
      </c>
      <c r="U49" s="301">
        <v>0</v>
      </c>
      <c r="V49" s="301">
        <v>0</v>
      </c>
      <c r="W49" s="301">
        <v>0</v>
      </c>
      <c r="X49" s="301">
        <v>4743</v>
      </c>
      <c r="Y49" s="301">
        <v>11</v>
      </c>
      <c r="Z49" s="301">
        <v>48447</v>
      </c>
      <c r="AA49" s="301">
        <v>3601</v>
      </c>
      <c r="AB49" s="301">
        <v>36799</v>
      </c>
      <c r="AC49" s="301">
        <v>8047</v>
      </c>
      <c r="AD49" s="301">
        <v>3125</v>
      </c>
      <c r="AE49" s="301">
        <v>0</v>
      </c>
      <c r="AF49" s="301">
        <v>0</v>
      </c>
      <c r="AG49" s="301">
        <v>0</v>
      </c>
      <c r="AH49" s="301">
        <v>349</v>
      </c>
      <c r="AI49" s="301">
        <v>4525</v>
      </c>
      <c r="AJ49" s="301">
        <v>48</v>
      </c>
      <c r="AK49" s="299">
        <v>29</v>
      </c>
      <c r="AL49" s="299">
        <v>29</v>
      </c>
      <c r="AM49" s="299">
        <v>0</v>
      </c>
      <c r="AN49" s="299">
        <v>0</v>
      </c>
      <c r="AO49" s="299">
        <v>0</v>
      </c>
      <c r="AP49" s="299">
        <v>0</v>
      </c>
      <c r="AQ49" s="299">
        <v>0</v>
      </c>
      <c r="AR49" s="299">
        <v>0</v>
      </c>
      <c r="AS49" s="299">
        <v>0</v>
      </c>
    </row>
    <row r="50" spans="1:45" s="303" customFormat="1" ht="13.5" customHeight="1">
      <c r="A50" s="299" t="s">
        <v>725</v>
      </c>
      <c r="B50" s="300" t="s">
        <v>726</v>
      </c>
      <c r="C50" s="299" t="s">
        <v>639</v>
      </c>
      <c r="D50" s="301">
        <v>401278</v>
      </c>
      <c r="E50" s="301">
        <v>328099</v>
      </c>
      <c r="F50" s="301">
        <v>61561</v>
      </c>
      <c r="G50" s="301">
        <v>10140</v>
      </c>
      <c r="H50" s="301">
        <v>494</v>
      </c>
      <c r="I50" s="301">
        <v>0</v>
      </c>
      <c r="J50" s="301">
        <v>3564</v>
      </c>
      <c r="K50" s="301">
        <v>4097</v>
      </c>
      <c r="L50" s="301">
        <v>43257</v>
      </c>
      <c r="M50" s="301">
        <v>9</v>
      </c>
      <c r="N50" s="301">
        <v>2890</v>
      </c>
      <c r="O50" s="301">
        <v>8728</v>
      </c>
      <c r="P50" s="301">
        <v>343590</v>
      </c>
      <c r="Q50" s="301">
        <v>328099</v>
      </c>
      <c r="R50" s="301">
        <v>15491</v>
      </c>
      <c r="S50" s="301">
        <v>7167</v>
      </c>
      <c r="T50" s="301">
        <v>0</v>
      </c>
      <c r="U50" s="301">
        <v>0</v>
      </c>
      <c r="V50" s="301">
        <v>0</v>
      </c>
      <c r="W50" s="301">
        <v>0</v>
      </c>
      <c r="X50" s="301">
        <v>8315</v>
      </c>
      <c r="Y50" s="301">
        <v>9</v>
      </c>
      <c r="Z50" s="301">
        <v>28490</v>
      </c>
      <c r="AA50" s="301">
        <v>2890</v>
      </c>
      <c r="AB50" s="301">
        <v>21144</v>
      </c>
      <c r="AC50" s="301">
        <v>4456</v>
      </c>
      <c r="AD50" s="301">
        <v>291</v>
      </c>
      <c r="AE50" s="301">
        <v>0</v>
      </c>
      <c r="AF50" s="301">
        <v>0</v>
      </c>
      <c r="AG50" s="301">
        <v>0</v>
      </c>
      <c r="AH50" s="301">
        <v>13</v>
      </c>
      <c r="AI50" s="301">
        <v>4152</v>
      </c>
      <c r="AJ50" s="301">
        <v>0</v>
      </c>
      <c r="AK50" s="299">
        <v>0</v>
      </c>
      <c r="AL50" s="299">
        <v>0</v>
      </c>
      <c r="AM50" s="299">
        <v>0</v>
      </c>
      <c r="AN50" s="299">
        <v>0</v>
      </c>
      <c r="AO50" s="299">
        <v>0</v>
      </c>
      <c r="AP50" s="299">
        <v>0</v>
      </c>
      <c r="AQ50" s="299">
        <v>0</v>
      </c>
      <c r="AR50" s="299">
        <v>0</v>
      </c>
      <c r="AS50" s="299">
        <v>0</v>
      </c>
    </row>
    <row r="51" spans="1:45" s="303" customFormat="1" ht="13.5" customHeight="1">
      <c r="A51" s="299" t="s">
        <v>727</v>
      </c>
      <c r="B51" s="300" t="s">
        <v>728</v>
      </c>
      <c r="C51" s="299" t="s">
        <v>639</v>
      </c>
      <c r="D51" s="301">
        <v>390099</v>
      </c>
      <c r="E51" s="301">
        <v>297110</v>
      </c>
      <c r="F51" s="301">
        <v>60127</v>
      </c>
      <c r="G51" s="301">
        <v>3654</v>
      </c>
      <c r="H51" s="301">
        <v>3671</v>
      </c>
      <c r="I51" s="301">
        <v>200</v>
      </c>
      <c r="J51" s="301">
        <v>0</v>
      </c>
      <c r="K51" s="301">
        <v>332</v>
      </c>
      <c r="L51" s="301">
        <v>41643</v>
      </c>
      <c r="M51" s="301">
        <v>10627</v>
      </c>
      <c r="N51" s="301">
        <v>2762</v>
      </c>
      <c r="O51" s="301">
        <v>30100</v>
      </c>
      <c r="P51" s="301">
        <v>311775</v>
      </c>
      <c r="Q51" s="301">
        <v>297110</v>
      </c>
      <c r="R51" s="301">
        <v>14665</v>
      </c>
      <c r="S51" s="301">
        <v>827</v>
      </c>
      <c r="T51" s="301">
        <v>0</v>
      </c>
      <c r="U51" s="301">
        <v>0</v>
      </c>
      <c r="V51" s="301">
        <v>0</v>
      </c>
      <c r="W51" s="301">
        <v>0</v>
      </c>
      <c r="X51" s="301">
        <v>3539</v>
      </c>
      <c r="Y51" s="301">
        <v>10299</v>
      </c>
      <c r="Z51" s="301">
        <v>45939</v>
      </c>
      <c r="AA51" s="301">
        <v>2762</v>
      </c>
      <c r="AB51" s="301">
        <v>35802</v>
      </c>
      <c r="AC51" s="301">
        <v>7375</v>
      </c>
      <c r="AD51" s="301">
        <v>1521</v>
      </c>
      <c r="AE51" s="301">
        <v>0</v>
      </c>
      <c r="AF51" s="301">
        <v>0</v>
      </c>
      <c r="AG51" s="301">
        <v>0</v>
      </c>
      <c r="AH51" s="301">
        <v>0</v>
      </c>
      <c r="AI51" s="301">
        <v>5591</v>
      </c>
      <c r="AJ51" s="301">
        <v>263</v>
      </c>
      <c r="AK51" s="299">
        <v>0</v>
      </c>
      <c r="AL51" s="299">
        <v>0</v>
      </c>
      <c r="AM51" s="299">
        <v>0</v>
      </c>
      <c r="AN51" s="299">
        <v>0</v>
      </c>
      <c r="AO51" s="299">
        <v>0</v>
      </c>
      <c r="AP51" s="299">
        <v>0</v>
      </c>
      <c r="AQ51" s="299">
        <v>0</v>
      </c>
      <c r="AR51" s="299">
        <v>0</v>
      </c>
      <c r="AS51" s="299">
        <v>0</v>
      </c>
    </row>
    <row r="52" spans="1:45" s="303" customFormat="1" ht="13.5" customHeight="1">
      <c r="A52" s="299" t="s">
        <v>729</v>
      </c>
      <c r="B52" s="300" t="s">
        <v>730</v>
      </c>
      <c r="C52" s="299" t="s">
        <v>639</v>
      </c>
      <c r="D52" s="301">
        <v>546181</v>
      </c>
      <c r="E52" s="301">
        <v>431647</v>
      </c>
      <c r="F52" s="301">
        <v>74471</v>
      </c>
      <c r="G52" s="301">
        <v>24617</v>
      </c>
      <c r="H52" s="301">
        <v>11265</v>
      </c>
      <c r="I52" s="301">
        <v>0</v>
      </c>
      <c r="J52" s="301">
        <v>0</v>
      </c>
      <c r="K52" s="301">
        <v>918</v>
      </c>
      <c r="L52" s="301">
        <v>36878</v>
      </c>
      <c r="M52" s="301">
        <v>793</v>
      </c>
      <c r="N52" s="301">
        <v>11984</v>
      </c>
      <c r="O52" s="301">
        <v>28079</v>
      </c>
      <c r="P52" s="301">
        <v>442692</v>
      </c>
      <c r="Q52" s="301">
        <v>431647</v>
      </c>
      <c r="R52" s="301">
        <v>11045</v>
      </c>
      <c r="S52" s="301">
        <v>8290</v>
      </c>
      <c r="T52" s="301">
        <v>0</v>
      </c>
      <c r="U52" s="301">
        <v>0</v>
      </c>
      <c r="V52" s="301">
        <v>0</v>
      </c>
      <c r="W52" s="301">
        <v>0</v>
      </c>
      <c r="X52" s="301">
        <v>2543</v>
      </c>
      <c r="Y52" s="301">
        <v>212</v>
      </c>
      <c r="Z52" s="301">
        <v>63306</v>
      </c>
      <c r="AA52" s="301">
        <v>11984</v>
      </c>
      <c r="AB52" s="301">
        <v>42035</v>
      </c>
      <c r="AC52" s="301">
        <v>9287</v>
      </c>
      <c r="AD52" s="301">
        <v>4532</v>
      </c>
      <c r="AE52" s="301">
        <v>0</v>
      </c>
      <c r="AF52" s="301">
        <v>0</v>
      </c>
      <c r="AG52" s="301">
        <v>0</v>
      </c>
      <c r="AH52" s="301">
        <v>0</v>
      </c>
      <c r="AI52" s="301">
        <v>4174</v>
      </c>
      <c r="AJ52" s="301">
        <v>581</v>
      </c>
      <c r="AK52" s="299">
        <v>85</v>
      </c>
      <c r="AL52" s="299">
        <v>85</v>
      </c>
      <c r="AM52" s="299">
        <v>0</v>
      </c>
      <c r="AN52" s="299">
        <v>0</v>
      </c>
      <c r="AO52" s="299">
        <v>0</v>
      </c>
      <c r="AP52" s="299">
        <v>0</v>
      </c>
      <c r="AQ52" s="299">
        <v>0</v>
      </c>
      <c r="AR52" s="299">
        <v>0</v>
      </c>
      <c r="AS52" s="299">
        <v>0</v>
      </c>
    </row>
    <row r="53" spans="1:45" s="303" customFormat="1" ht="13.5" customHeight="1">
      <c r="A53" s="299" t="s">
        <v>731</v>
      </c>
      <c r="B53" s="300" t="s">
        <v>732</v>
      </c>
      <c r="C53" s="299" t="s">
        <v>639</v>
      </c>
      <c r="D53" s="301">
        <v>482468</v>
      </c>
      <c r="E53" s="301">
        <v>407076</v>
      </c>
      <c r="F53" s="301">
        <v>61078</v>
      </c>
      <c r="G53" s="301">
        <v>14191</v>
      </c>
      <c r="H53" s="301">
        <v>5117</v>
      </c>
      <c r="I53" s="301">
        <v>87</v>
      </c>
      <c r="J53" s="301">
        <v>0</v>
      </c>
      <c r="K53" s="301">
        <v>0</v>
      </c>
      <c r="L53" s="301">
        <v>36281</v>
      </c>
      <c r="M53" s="301">
        <v>5402</v>
      </c>
      <c r="N53" s="301">
        <v>1164</v>
      </c>
      <c r="O53" s="301">
        <v>13150</v>
      </c>
      <c r="P53" s="301">
        <v>416305</v>
      </c>
      <c r="Q53" s="301">
        <v>407076</v>
      </c>
      <c r="R53" s="301">
        <v>9229</v>
      </c>
      <c r="S53" s="301">
        <v>6582</v>
      </c>
      <c r="T53" s="301">
        <v>69</v>
      </c>
      <c r="U53" s="301">
        <v>0</v>
      </c>
      <c r="V53" s="301">
        <v>0</v>
      </c>
      <c r="W53" s="301">
        <v>0</v>
      </c>
      <c r="X53" s="301">
        <v>2578</v>
      </c>
      <c r="Y53" s="301">
        <v>0</v>
      </c>
      <c r="Z53" s="301">
        <v>31715</v>
      </c>
      <c r="AA53" s="301">
        <v>1164</v>
      </c>
      <c r="AB53" s="301">
        <v>26544</v>
      </c>
      <c r="AC53" s="301">
        <v>4007</v>
      </c>
      <c r="AD53" s="301">
        <v>1007</v>
      </c>
      <c r="AE53" s="301">
        <v>0</v>
      </c>
      <c r="AF53" s="301">
        <v>0</v>
      </c>
      <c r="AG53" s="301">
        <v>0</v>
      </c>
      <c r="AH53" s="301">
        <v>0</v>
      </c>
      <c r="AI53" s="301">
        <v>2429</v>
      </c>
      <c r="AJ53" s="301">
        <v>571</v>
      </c>
      <c r="AK53" s="299">
        <v>16</v>
      </c>
      <c r="AL53" s="299">
        <v>16</v>
      </c>
      <c r="AM53" s="299">
        <v>0</v>
      </c>
      <c r="AN53" s="299">
        <v>0</v>
      </c>
      <c r="AO53" s="299">
        <v>0</v>
      </c>
      <c r="AP53" s="299">
        <v>0</v>
      </c>
      <c r="AQ53" s="299">
        <v>0</v>
      </c>
      <c r="AR53" s="299">
        <v>0</v>
      </c>
      <c r="AS53" s="299">
        <v>0</v>
      </c>
    </row>
    <row r="54" spans="1:45" s="315" customFormat="1" ht="12" customHeight="1">
      <c r="A54" s="310" t="s">
        <v>735</v>
      </c>
      <c r="B54" s="311" t="s">
        <v>736</v>
      </c>
      <c r="C54" s="312" t="s">
        <v>737</v>
      </c>
      <c r="D54" s="314">
        <f t="shared" ref="D54:AS54" si="0">SUM(D7:D53)</f>
        <v>40951386.008000001</v>
      </c>
      <c r="E54" s="314">
        <f t="shared" si="0"/>
        <v>32946261.008000001</v>
      </c>
      <c r="F54" s="314">
        <f t="shared" si="0"/>
        <v>5720919</v>
      </c>
      <c r="G54" s="314">
        <f t="shared" si="0"/>
        <v>1848393</v>
      </c>
      <c r="H54" s="314">
        <f t="shared" si="0"/>
        <v>183018</v>
      </c>
      <c r="I54" s="314">
        <f t="shared" si="0"/>
        <v>9788</v>
      </c>
      <c r="J54" s="314">
        <f t="shared" si="0"/>
        <v>89770</v>
      </c>
      <c r="K54" s="314">
        <f t="shared" si="0"/>
        <v>569086</v>
      </c>
      <c r="L54" s="314">
        <f t="shared" si="0"/>
        <v>2953088</v>
      </c>
      <c r="M54" s="314">
        <f t="shared" si="0"/>
        <v>67776</v>
      </c>
      <c r="N54" s="314">
        <f t="shared" si="0"/>
        <v>400561</v>
      </c>
      <c r="O54" s="314">
        <f t="shared" si="0"/>
        <v>1883645</v>
      </c>
      <c r="P54" s="314">
        <f t="shared" si="0"/>
        <v>34427142.008000001</v>
      </c>
      <c r="Q54" s="314">
        <f t="shared" si="0"/>
        <v>32946261.008000001</v>
      </c>
      <c r="R54" s="314">
        <f t="shared" si="0"/>
        <v>1480881</v>
      </c>
      <c r="S54" s="314">
        <f t="shared" si="0"/>
        <v>1085223</v>
      </c>
      <c r="T54" s="314">
        <f t="shared" si="0"/>
        <v>2620</v>
      </c>
      <c r="U54" s="314">
        <f t="shared" si="0"/>
        <v>0</v>
      </c>
      <c r="V54" s="314">
        <f t="shared" si="0"/>
        <v>16548</v>
      </c>
      <c r="W54" s="314">
        <f t="shared" si="0"/>
        <v>40474</v>
      </c>
      <c r="X54" s="314">
        <f t="shared" si="0"/>
        <v>310039</v>
      </c>
      <c r="Y54" s="314">
        <f t="shared" si="0"/>
        <v>25977</v>
      </c>
      <c r="Z54" s="314">
        <f t="shared" si="0"/>
        <v>3801632</v>
      </c>
      <c r="AA54" s="314">
        <f t="shared" si="0"/>
        <v>400561</v>
      </c>
      <c r="AB54" s="314">
        <f t="shared" si="0"/>
        <v>2948564</v>
      </c>
      <c r="AC54" s="314">
        <f t="shared" si="0"/>
        <v>452507</v>
      </c>
      <c r="AD54" s="314">
        <f t="shared" si="0"/>
        <v>234206</v>
      </c>
      <c r="AE54" s="314">
        <f t="shared" si="0"/>
        <v>2411</v>
      </c>
      <c r="AF54" s="314">
        <f t="shared" si="0"/>
        <v>118</v>
      </c>
      <c r="AG54" s="314">
        <f t="shared" si="0"/>
        <v>1360</v>
      </c>
      <c r="AH54" s="314">
        <f t="shared" si="0"/>
        <v>3465</v>
      </c>
      <c r="AI54" s="314">
        <f t="shared" si="0"/>
        <v>187745</v>
      </c>
      <c r="AJ54" s="314">
        <f t="shared" si="0"/>
        <v>23202</v>
      </c>
      <c r="AK54" s="316">
        <f t="shared" si="0"/>
        <v>8415</v>
      </c>
      <c r="AL54" s="314">
        <f t="shared" si="0"/>
        <v>5567</v>
      </c>
      <c r="AM54" s="314">
        <f t="shared" si="0"/>
        <v>77</v>
      </c>
      <c r="AN54" s="314">
        <f t="shared" si="0"/>
        <v>85</v>
      </c>
      <c r="AO54" s="314">
        <f t="shared" si="0"/>
        <v>0</v>
      </c>
      <c r="AP54" s="314">
        <f t="shared" si="0"/>
        <v>0</v>
      </c>
      <c r="AQ54" s="314">
        <f t="shared" si="0"/>
        <v>0</v>
      </c>
      <c r="AR54" s="314">
        <f t="shared" si="0"/>
        <v>147</v>
      </c>
      <c r="AS54" s="314">
        <f t="shared" si="0"/>
        <v>2539</v>
      </c>
    </row>
  </sheetData>
  <mergeCells count="47">
    <mergeCell ref="A2:A6"/>
    <mergeCell ref="Z3:Z5"/>
    <mergeCell ref="AD4:AD5"/>
    <mergeCell ref="AA3:AA5"/>
    <mergeCell ref="AB3:AB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AO3:AO5"/>
    <mergeCell ref="AP3:AP5"/>
    <mergeCell ref="AI4:AI5"/>
    <mergeCell ref="AJ4:AJ5"/>
    <mergeCell ref="AC4:AC5"/>
    <mergeCell ref="AQ3:AQ5"/>
    <mergeCell ref="AR3:AR5"/>
    <mergeCell ref="AS3:AS5"/>
    <mergeCell ref="F4:F5"/>
    <mergeCell ref="G4:G5"/>
    <mergeCell ref="H4:H5"/>
    <mergeCell ref="I4:I5"/>
    <mergeCell ref="J4:J5"/>
    <mergeCell ref="AK3:AK5"/>
    <mergeCell ref="AL3:AL5"/>
    <mergeCell ref="AM3:AM5"/>
    <mergeCell ref="AN3:AN5"/>
    <mergeCell ref="AE4:AE5"/>
    <mergeCell ref="AF4:AF5"/>
    <mergeCell ref="AG4:AG5"/>
    <mergeCell ref="AH4:AH5"/>
    <mergeCell ref="X4:X5"/>
    <mergeCell ref="Y4:Y5"/>
    <mergeCell ref="B2:B6"/>
    <mergeCell ref="C2:C6"/>
    <mergeCell ref="D3:D5"/>
    <mergeCell ref="E3:E5"/>
    <mergeCell ref="F3:M3"/>
    <mergeCell ref="K4:K5"/>
    <mergeCell ref="L4:L5"/>
    <mergeCell ref="M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 xml:space="preserve">&amp;Lごみ処理の状況（令和元年度実績）&amp;R
</oddHeader>
  </headerFooter>
  <colBreaks count="3" manualBreakCount="3">
    <brk id="15" min="1" max="23" man="1"/>
    <brk id="25" min="1" max="23" man="1"/>
    <brk id="36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4" width="10.625" style="160" customWidth="1"/>
    <col min="35" max="43" width="10.625" style="161" customWidth="1"/>
    <col min="44" max="77" width="10.625" style="160" customWidth="1"/>
    <col min="78" max="85" width="10.625" style="161" customWidth="1"/>
    <col min="86" max="87" width="10.625" style="160" customWidth="1"/>
    <col min="88" max="88" width="9" style="163"/>
    <col min="89" max="16384" width="9" style="56"/>
  </cols>
  <sheetData>
    <row r="1" spans="1:88" s="135" customFormat="1" ht="17.25">
      <c r="A1" s="59" t="s">
        <v>629</v>
      </c>
      <c r="B1" s="134"/>
      <c r="C1" s="134"/>
      <c r="D1" s="136"/>
      <c r="E1" s="136"/>
      <c r="Y1" s="136"/>
      <c r="Z1" s="136"/>
      <c r="AI1" s="137"/>
      <c r="AJ1" s="137"/>
      <c r="AK1" s="137"/>
      <c r="AL1" s="137"/>
      <c r="AM1" s="137"/>
      <c r="AN1" s="137"/>
      <c r="AO1" s="137"/>
      <c r="AP1" s="137"/>
      <c r="AQ1" s="137"/>
      <c r="AU1" s="136"/>
      <c r="BP1" s="136"/>
      <c r="BZ1" s="137"/>
      <c r="CA1" s="137"/>
      <c r="CB1" s="137"/>
      <c r="CC1" s="137"/>
      <c r="CD1" s="137"/>
      <c r="CE1" s="137"/>
      <c r="CF1" s="137"/>
      <c r="CG1" s="137"/>
      <c r="CJ1" s="143"/>
    </row>
    <row r="2" spans="1:88" s="139" customFormat="1" ht="25.5" customHeight="1">
      <c r="A2" s="345" t="s">
        <v>102</v>
      </c>
      <c r="B2" s="319" t="s">
        <v>1</v>
      </c>
      <c r="C2" s="321" t="s">
        <v>2</v>
      </c>
      <c r="D2" s="86" t="s">
        <v>46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86" t="s">
        <v>47</v>
      </c>
      <c r="Z2" s="125"/>
      <c r="AA2" s="125"/>
      <c r="AB2" s="125"/>
      <c r="AC2" s="125"/>
      <c r="AD2" s="125"/>
      <c r="AE2" s="125"/>
      <c r="AF2" s="125"/>
      <c r="AG2" s="125"/>
      <c r="AH2" s="125"/>
      <c r="AI2" s="144"/>
      <c r="AJ2" s="144"/>
      <c r="AK2" s="144"/>
      <c r="AL2" s="144"/>
      <c r="AM2" s="144"/>
      <c r="AN2" s="144"/>
      <c r="AO2" s="144"/>
      <c r="AP2" s="144"/>
      <c r="AQ2" s="144"/>
      <c r="AR2" s="125"/>
      <c r="AS2" s="125"/>
      <c r="AT2" s="86" t="s">
        <v>48</v>
      </c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91" t="s">
        <v>49</v>
      </c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44"/>
      <c r="CA2" s="144"/>
      <c r="CB2" s="144"/>
      <c r="CC2" s="144"/>
      <c r="CD2" s="144"/>
      <c r="CE2" s="144"/>
      <c r="CF2" s="144"/>
      <c r="CG2" s="144"/>
      <c r="CH2" s="125"/>
      <c r="CI2" s="125"/>
      <c r="CJ2" s="331" t="s">
        <v>50</v>
      </c>
    </row>
    <row r="3" spans="1:88" s="139" customFormat="1" ht="25.5" customHeight="1">
      <c r="A3" s="346"/>
      <c r="B3" s="320"/>
      <c r="C3" s="322"/>
      <c r="D3" s="333" t="s">
        <v>0</v>
      </c>
      <c r="E3" s="329" t="s">
        <v>51</v>
      </c>
      <c r="F3" s="329" t="s">
        <v>52</v>
      </c>
      <c r="G3" s="329" t="s">
        <v>53</v>
      </c>
      <c r="H3" s="329" t="s">
        <v>54</v>
      </c>
      <c r="I3" s="329" t="s">
        <v>55</v>
      </c>
      <c r="J3" s="331" t="s">
        <v>56</v>
      </c>
      <c r="K3" s="329" t="s">
        <v>57</v>
      </c>
      <c r="L3" s="331" t="s">
        <v>58</v>
      </c>
      <c r="M3" s="331" t="s">
        <v>59</v>
      </c>
      <c r="N3" s="329" t="s">
        <v>60</v>
      </c>
      <c r="O3" s="329" t="s">
        <v>61</v>
      </c>
      <c r="P3" s="329" t="s">
        <v>62</v>
      </c>
      <c r="Q3" s="329" t="s">
        <v>63</v>
      </c>
      <c r="R3" s="331" t="s">
        <v>64</v>
      </c>
      <c r="S3" s="329" t="s">
        <v>177</v>
      </c>
      <c r="T3" s="329" t="s">
        <v>65</v>
      </c>
      <c r="U3" s="331" t="s">
        <v>66</v>
      </c>
      <c r="V3" s="331" t="s">
        <v>67</v>
      </c>
      <c r="W3" s="331" t="s">
        <v>68</v>
      </c>
      <c r="X3" s="331" t="s">
        <v>35</v>
      </c>
      <c r="Y3" s="333" t="s">
        <v>0</v>
      </c>
      <c r="Z3" s="329" t="s">
        <v>51</v>
      </c>
      <c r="AA3" s="329" t="s">
        <v>52</v>
      </c>
      <c r="AB3" s="329" t="s">
        <v>53</v>
      </c>
      <c r="AC3" s="329" t="s">
        <v>54</v>
      </c>
      <c r="AD3" s="329" t="s">
        <v>55</v>
      </c>
      <c r="AE3" s="331" t="s">
        <v>56</v>
      </c>
      <c r="AF3" s="329" t="s">
        <v>57</v>
      </c>
      <c r="AG3" s="331" t="s">
        <v>58</v>
      </c>
      <c r="AH3" s="331" t="s">
        <v>59</v>
      </c>
      <c r="AI3" s="329" t="s">
        <v>60</v>
      </c>
      <c r="AJ3" s="329" t="s">
        <v>61</v>
      </c>
      <c r="AK3" s="329" t="s">
        <v>62</v>
      </c>
      <c r="AL3" s="329" t="s">
        <v>63</v>
      </c>
      <c r="AM3" s="331" t="s">
        <v>64</v>
      </c>
      <c r="AN3" s="329" t="s">
        <v>71</v>
      </c>
      <c r="AO3" s="329" t="s">
        <v>65</v>
      </c>
      <c r="AP3" s="331" t="s">
        <v>66</v>
      </c>
      <c r="AQ3" s="331" t="s">
        <v>67</v>
      </c>
      <c r="AR3" s="331" t="s">
        <v>68</v>
      </c>
      <c r="AS3" s="331" t="s">
        <v>35</v>
      </c>
      <c r="AT3" s="333" t="s">
        <v>0</v>
      </c>
      <c r="AU3" s="329" t="s">
        <v>51</v>
      </c>
      <c r="AV3" s="329" t="s">
        <v>52</v>
      </c>
      <c r="AW3" s="329" t="s">
        <v>53</v>
      </c>
      <c r="AX3" s="329" t="s">
        <v>54</v>
      </c>
      <c r="AY3" s="329" t="s">
        <v>55</v>
      </c>
      <c r="AZ3" s="331" t="s">
        <v>56</v>
      </c>
      <c r="BA3" s="329" t="s">
        <v>57</v>
      </c>
      <c r="BB3" s="331" t="s">
        <v>58</v>
      </c>
      <c r="BC3" s="331" t="s">
        <v>59</v>
      </c>
      <c r="BD3" s="329" t="s">
        <v>60</v>
      </c>
      <c r="BE3" s="329" t="s">
        <v>61</v>
      </c>
      <c r="BF3" s="329" t="s">
        <v>62</v>
      </c>
      <c r="BG3" s="329" t="s">
        <v>63</v>
      </c>
      <c r="BH3" s="331" t="s">
        <v>64</v>
      </c>
      <c r="BI3" s="329" t="s">
        <v>71</v>
      </c>
      <c r="BJ3" s="329" t="s">
        <v>65</v>
      </c>
      <c r="BK3" s="331" t="s">
        <v>66</v>
      </c>
      <c r="BL3" s="331" t="s">
        <v>67</v>
      </c>
      <c r="BM3" s="331" t="s">
        <v>68</v>
      </c>
      <c r="BN3" s="331" t="s">
        <v>35</v>
      </c>
      <c r="BO3" s="333" t="s">
        <v>0</v>
      </c>
      <c r="BP3" s="329" t="s">
        <v>51</v>
      </c>
      <c r="BQ3" s="329" t="s">
        <v>52</v>
      </c>
      <c r="BR3" s="329" t="s">
        <v>53</v>
      </c>
      <c r="BS3" s="329" t="s">
        <v>54</v>
      </c>
      <c r="BT3" s="329" t="s">
        <v>55</v>
      </c>
      <c r="BU3" s="331" t="s">
        <v>56</v>
      </c>
      <c r="BV3" s="329" t="s">
        <v>57</v>
      </c>
      <c r="BW3" s="331" t="s">
        <v>58</v>
      </c>
      <c r="BX3" s="331" t="s">
        <v>59</v>
      </c>
      <c r="BY3" s="329" t="s">
        <v>60</v>
      </c>
      <c r="BZ3" s="329" t="s">
        <v>61</v>
      </c>
      <c r="CA3" s="329" t="s">
        <v>62</v>
      </c>
      <c r="CB3" s="329" t="s">
        <v>63</v>
      </c>
      <c r="CC3" s="331" t="s">
        <v>64</v>
      </c>
      <c r="CD3" s="329" t="s">
        <v>71</v>
      </c>
      <c r="CE3" s="329" t="s">
        <v>65</v>
      </c>
      <c r="CF3" s="331" t="s">
        <v>66</v>
      </c>
      <c r="CG3" s="331" t="s">
        <v>67</v>
      </c>
      <c r="CH3" s="331" t="s">
        <v>68</v>
      </c>
      <c r="CI3" s="331" t="s">
        <v>35</v>
      </c>
      <c r="CJ3" s="330"/>
    </row>
    <row r="4" spans="1:88" s="139" customFormat="1" ht="25.5" customHeight="1">
      <c r="A4" s="346"/>
      <c r="B4" s="320"/>
      <c r="C4" s="322"/>
      <c r="D4" s="333"/>
      <c r="E4" s="332"/>
      <c r="F4" s="332"/>
      <c r="G4" s="332"/>
      <c r="H4" s="332"/>
      <c r="I4" s="332"/>
      <c r="J4" s="332"/>
      <c r="K4" s="332"/>
      <c r="L4" s="332"/>
      <c r="M4" s="330"/>
      <c r="N4" s="332"/>
      <c r="O4" s="332"/>
      <c r="P4" s="332"/>
      <c r="Q4" s="332"/>
      <c r="R4" s="332"/>
      <c r="S4" s="332"/>
      <c r="T4" s="332"/>
      <c r="U4" s="332"/>
      <c r="V4" s="330"/>
      <c r="W4" s="330"/>
      <c r="X4" s="330"/>
      <c r="Y4" s="333"/>
      <c r="Z4" s="332"/>
      <c r="AA4" s="332"/>
      <c r="AB4" s="332"/>
      <c r="AC4" s="332"/>
      <c r="AD4" s="332"/>
      <c r="AE4" s="332"/>
      <c r="AF4" s="332"/>
      <c r="AG4" s="332"/>
      <c r="AH4" s="330"/>
      <c r="AI4" s="332"/>
      <c r="AJ4" s="332"/>
      <c r="AK4" s="332"/>
      <c r="AL4" s="332"/>
      <c r="AM4" s="332"/>
      <c r="AN4" s="332"/>
      <c r="AO4" s="332"/>
      <c r="AP4" s="332"/>
      <c r="AQ4" s="330"/>
      <c r="AR4" s="330"/>
      <c r="AS4" s="330"/>
      <c r="AT4" s="333"/>
      <c r="AU4" s="332"/>
      <c r="AV4" s="332"/>
      <c r="AW4" s="332"/>
      <c r="AX4" s="332"/>
      <c r="AY4" s="332"/>
      <c r="AZ4" s="332"/>
      <c r="BA4" s="332"/>
      <c r="BB4" s="332"/>
      <c r="BC4" s="330"/>
      <c r="BD4" s="332"/>
      <c r="BE4" s="332"/>
      <c r="BF4" s="332"/>
      <c r="BG4" s="332"/>
      <c r="BH4" s="332"/>
      <c r="BI4" s="332"/>
      <c r="BJ4" s="332"/>
      <c r="BK4" s="332"/>
      <c r="BL4" s="330"/>
      <c r="BM4" s="330"/>
      <c r="BN4" s="330"/>
      <c r="BO4" s="333"/>
      <c r="BP4" s="332"/>
      <c r="BQ4" s="332"/>
      <c r="BR4" s="332"/>
      <c r="BS4" s="332"/>
      <c r="BT4" s="332"/>
      <c r="BU4" s="332"/>
      <c r="BV4" s="332"/>
      <c r="BW4" s="332"/>
      <c r="BX4" s="330"/>
      <c r="BY4" s="332"/>
      <c r="BZ4" s="332"/>
      <c r="CA4" s="332"/>
      <c r="CB4" s="332"/>
      <c r="CC4" s="332"/>
      <c r="CD4" s="332"/>
      <c r="CE4" s="332"/>
      <c r="CF4" s="332"/>
      <c r="CG4" s="330"/>
      <c r="CH4" s="330"/>
      <c r="CI4" s="330"/>
      <c r="CJ4" s="330"/>
    </row>
    <row r="5" spans="1:88" s="139" customFormat="1" ht="22.5" customHeight="1">
      <c r="A5" s="346"/>
      <c r="B5" s="320"/>
      <c r="C5" s="322"/>
      <c r="D5" s="333"/>
      <c r="E5" s="332"/>
      <c r="F5" s="332"/>
      <c r="G5" s="332"/>
      <c r="H5" s="332"/>
      <c r="I5" s="332"/>
      <c r="J5" s="332"/>
      <c r="K5" s="332"/>
      <c r="L5" s="332"/>
      <c r="M5" s="330"/>
      <c r="N5" s="332"/>
      <c r="O5" s="332"/>
      <c r="P5" s="332"/>
      <c r="Q5" s="332"/>
      <c r="R5" s="332"/>
      <c r="S5" s="332"/>
      <c r="T5" s="332"/>
      <c r="U5" s="332"/>
      <c r="V5" s="330"/>
      <c r="W5" s="330"/>
      <c r="X5" s="330"/>
      <c r="Y5" s="333"/>
      <c r="Z5" s="332"/>
      <c r="AA5" s="332"/>
      <c r="AB5" s="332"/>
      <c r="AC5" s="332"/>
      <c r="AD5" s="332"/>
      <c r="AE5" s="332"/>
      <c r="AF5" s="332"/>
      <c r="AG5" s="332"/>
      <c r="AH5" s="330"/>
      <c r="AI5" s="332"/>
      <c r="AJ5" s="332"/>
      <c r="AK5" s="332"/>
      <c r="AL5" s="332"/>
      <c r="AM5" s="332"/>
      <c r="AN5" s="332"/>
      <c r="AO5" s="332"/>
      <c r="AP5" s="332"/>
      <c r="AQ5" s="330"/>
      <c r="AR5" s="330"/>
      <c r="AS5" s="330"/>
      <c r="AT5" s="333"/>
      <c r="AU5" s="332"/>
      <c r="AV5" s="332"/>
      <c r="AW5" s="332"/>
      <c r="AX5" s="332"/>
      <c r="AY5" s="332"/>
      <c r="AZ5" s="332"/>
      <c r="BA5" s="332"/>
      <c r="BB5" s="332"/>
      <c r="BC5" s="330"/>
      <c r="BD5" s="332"/>
      <c r="BE5" s="332"/>
      <c r="BF5" s="332"/>
      <c r="BG5" s="332"/>
      <c r="BH5" s="332"/>
      <c r="BI5" s="332"/>
      <c r="BJ5" s="332"/>
      <c r="BK5" s="332"/>
      <c r="BL5" s="330"/>
      <c r="BM5" s="330"/>
      <c r="BN5" s="330"/>
      <c r="BO5" s="333"/>
      <c r="BP5" s="332"/>
      <c r="BQ5" s="332"/>
      <c r="BR5" s="332"/>
      <c r="BS5" s="332"/>
      <c r="BT5" s="332"/>
      <c r="BU5" s="332"/>
      <c r="BV5" s="332"/>
      <c r="BW5" s="332"/>
      <c r="BX5" s="330"/>
      <c r="BY5" s="332"/>
      <c r="BZ5" s="332"/>
      <c r="CA5" s="332"/>
      <c r="CB5" s="332"/>
      <c r="CC5" s="332"/>
      <c r="CD5" s="332"/>
      <c r="CE5" s="332"/>
      <c r="CF5" s="332"/>
      <c r="CG5" s="330"/>
      <c r="CH5" s="330"/>
      <c r="CI5" s="330"/>
      <c r="CJ5" s="330"/>
    </row>
    <row r="6" spans="1:88" s="141" customFormat="1" ht="13.5" customHeight="1">
      <c r="A6" s="347"/>
      <c r="B6" s="320"/>
      <c r="C6" s="322"/>
      <c r="D6" s="77" t="s">
        <v>178</v>
      </c>
      <c r="E6" s="89" t="s">
        <v>178</v>
      </c>
      <c r="F6" s="89" t="s">
        <v>178</v>
      </c>
      <c r="G6" s="89" t="s">
        <v>178</v>
      </c>
      <c r="H6" s="89" t="s">
        <v>178</v>
      </c>
      <c r="I6" s="89" t="s">
        <v>178</v>
      </c>
      <c r="J6" s="89" t="s">
        <v>178</v>
      </c>
      <c r="K6" s="89" t="s">
        <v>178</v>
      </c>
      <c r="L6" s="89" t="s">
        <v>178</v>
      </c>
      <c r="M6" s="90" t="s">
        <v>178</v>
      </c>
      <c r="N6" s="89" t="s">
        <v>178</v>
      </c>
      <c r="O6" s="89" t="s">
        <v>178</v>
      </c>
      <c r="P6" s="89" t="s">
        <v>178</v>
      </c>
      <c r="Q6" s="89" t="s">
        <v>178</v>
      </c>
      <c r="R6" s="89" t="s">
        <v>178</v>
      </c>
      <c r="S6" s="89" t="s">
        <v>178</v>
      </c>
      <c r="T6" s="89" t="s">
        <v>178</v>
      </c>
      <c r="U6" s="90" t="s">
        <v>178</v>
      </c>
      <c r="V6" s="89" t="s">
        <v>178</v>
      </c>
      <c r="W6" s="89" t="s">
        <v>178</v>
      </c>
      <c r="X6" s="89" t="s">
        <v>178</v>
      </c>
      <c r="Y6" s="89" t="s">
        <v>178</v>
      </c>
      <c r="Z6" s="89" t="s">
        <v>178</v>
      </c>
      <c r="AA6" s="89" t="s">
        <v>178</v>
      </c>
      <c r="AB6" s="89" t="s">
        <v>178</v>
      </c>
      <c r="AC6" s="89" t="s">
        <v>178</v>
      </c>
      <c r="AD6" s="89" t="s">
        <v>178</v>
      </c>
      <c r="AE6" s="89" t="s">
        <v>178</v>
      </c>
      <c r="AF6" s="89" t="s">
        <v>178</v>
      </c>
      <c r="AG6" s="89" t="s">
        <v>178</v>
      </c>
      <c r="AH6" s="90" t="s">
        <v>178</v>
      </c>
      <c r="AI6" s="89" t="s">
        <v>178</v>
      </c>
      <c r="AJ6" s="89" t="s">
        <v>178</v>
      </c>
      <c r="AK6" s="89" t="s">
        <v>178</v>
      </c>
      <c r="AL6" s="89" t="s">
        <v>178</v>
      </c>
      <c r="AM6" s="89" t="s">
        <v>178</v>
      </c>
      <c r="AN6" s="89" t="s">
        <v>178</v>
      </c>
      <c r="AO6" s="89" t="s">
        <v>178</v>
      </c>
      <c r="AP6" s="90" t="s">
        <v>178</v>
      </c>
      <c r="AQ6" s="89" t="s">
        <v>178</v>
      </c>
      <c r="AR6" s="89" t="s">
        <v>178</v>
      </c>
      <c r="AS6" s="89" t="s">
        <v>178</v>
      </c>
      <c r="AT6" s="89" t="s">
        <v>178</v>
      </c>
      <c r="AU6" s="89" t="s">
        <v>178</v>
      </c>
      <c r="AV6" s="89" t="s">
        <v>178</v>
      </c>
      <c r="AW6" s="89" t="s">
        <v>178</v>
      </c>
      <c r="AX6" s="89" t="s">
        <v>178</v>
      </c>
      <c r="AY6" s="89" t="s">
        <v>178</v>
      </c>
      <c r="AZ6" s="89" t="s">
        <v>178</v>
      </c>
      <c r="BA6" s="89" t="s">
        <v>178</v>
      </c>
      <c r="BB6" s="89" t="s">
        <v>178</v>
      </c>
      <c r="BC6" s="90" t="s">
        <v>178</v>
      </c>
      <c r="BD6" s="89" t="s">
        <v>178</v>
      </c>
      <c r="BE6" s="89" t="s">
        <v>178</v>
      </c>
      <c r="BF6" s="89" t="s">
        <v>178</v>
      </c>
      <c r="BG6" s="89" t="s">
        <v>178</v>
      </c>
      <c r="BH6" s="89" t="s">
        <v>178</v>
      </c>
      <c r="BI6" s="89" t="s">
        <v>178</v>
      </c>
      <c r="BJ6" s="89" t="s">
        <v>178</v>
      </c>
      <c r="BK6" s="90" t="s">
        <v>178</v>
      </c>
      <c r="BL6" s="89" t="s">
        <v>178</v>
      </c>
      <c r="BM6" s="89" t="s">
        <v>178</v>
      </c>
      <c r="BN6" s="89" t="s">
        <v>178</v>
      </c>
      <c r="BO6" s="89" t="s">
        <v>178</v>
      </c>
      <c r="BP6" s="89" t="s">
        <v>178</v>
      </c>
      <c r="BQ6" s="89" t="s">
        <v>178</v>
      </c>
      <c r="BR6" s="89" t="s">
        <v>178</v>
      </c>
      <c r="BS6" s="89" t="s">
        <v>178</v>
      </c>
      <c r="BT6" s="89" t="s">
        <v>178</v>
      </c>
      <c r="BU6" s="89" t="s">
        <v>178</v>
      </c>
      <c r="BV6" s="89" t="s">
        <v>178</v>
      </c>
      <c r="BW6" s="89" t="s">
        <v>178</v>
      </c>
      <c r="BX6" s="90" t="s">
        <v>178</v>
      </c>
      <c r="BY6" s="89" t="s">
        <v>178</v>
      </c>
      <c r="BZ6" s="89" t="s">
        <v>178</v>
      </c>
      <c r="CA6" s="89" t="s">
        <v>178</v>
      </c>
      <c r="CB6" s="89" t="s">
        <v>178</v>
      </c>
      <c r="CC6" s="89" t="s">
        <v>178</v>
      </c>
      <c r="CD6" s="89" t="s">
        <v>178</v>
      </c>
      <c r="CE6" s="89" t="s">
        <v>178</v>
      </c>
      <c r="CF6" s="90" t="s">
        <v>178</v>
      </c>
      <c r="CG6" s="89" t="s">
        <v>178</v>
      </c>
      <c r="CH6" s="89" t="s">
        <v>178</v>
      </c>
      <c r="CI6" s="89" t="s">
        <v>178</v>
      </c>
      <c r="CJ6" s="330"/>
    </row>
    <row r="7" spans="1:88" s="303" customFormat="1" ht="13.5" customHeight="1">
      <c r="A7" s="299" t="s">
        <v>637</v>
      </c>
      <c r="B7" s="300" t="s">
        <v>638</v>
      </c>
      <c r="C7" s="299" t="s">
        <v>639</v>
      </c>
      <c r="D7" s="301">
        <v>428885</v>
      </c>
      <c r="E7" s="301">
        <v>175188</v>
      </c>
      <c r="F7" s="301">
        <v>1178</v>
      </c>
      <c r="G7" s="301">
        <v>10965</v>
      </c>
      <c r="H7" s="301">
        <v>37240</v>
      </c>
      <c r="I7" s="301">
        <v>35722</v>
      </c>
      <c r="J7" s="301">
        <v>21318</v>
      </c>
      <c r="K7" s="301">
        <v>486</v>
      </c>
      <c r="L7" s="301">
        <v>54261</v>
      </c>
      <c r="M7" s="301">
        <v>1201</v>
      </c>
      <c r="N7" s="301">
        <v>1715</v>
      </c>
      <c r="O7" s="301">
        <v>8049</v>
      </c>
      <c r="P7" s="301">
        <v>86</v>
      </c>
      <c r="Q7" s="301">
        <v>5651</v>
      </c>
      <c r="R7" s="301">
        <v>21116</v>
      </c>
      <c r="S7" s="301">
        <v>527</v>
      </c>
      <c r="T7" s="301">
        <v>15247</v>
      </c>
      <c r="U7" s="301">
        <v>0</v>
      </c>
      <c r="V7" s="301">
        <v>0</v>
      </c>
      <c r="W7" s="301">
        <v>291</v>
      </c>
      <c r="X7" s="301">
        <v>38644</v>
      </c>
      <c r="Y7" s="301">
        <v>34527</v>
      </c>
      <c r="Z7" s="301">
        <v>22486</v>
      </c>
      <c r="AA7" s="301">
        <v>119</v>
      </c>
      <c r="AB7" s="301">
        <v>981</v>
      </c>
      <c r="AC7" s="301">
        <v>2405</v>
      </c>
      <c r="AD7" s="301">
        <v>1454</v>
      </c>
      <c r="AE7" s="301">
        <v>793</v>
      </c>
      <c r="AF7" s="301">
        <v>100</v>
      </c>
      <c r="AG7" s="301">
        <v>896</v>
      </c>
      <c r="AH7" s="301">
        <v>26</v>
      </c>
      <c r="AI7" s="302">
        <v>750</v>
      </c>
      <c r="AJ7" s="302" t="s">
        <v>640</v>
      </c>
      <c r="AK7" s="302" t="s">
        <v>640</v>
      </c>
      <c r="AL7" s="302" t="s">
        <v>640</v>
      </c>
      <c r="AM7" s="302" t="s">
        <v>640</v>
      </c>
      <c r="AN7" s="302" t="s">
        <v>640</v>
      </c>
      <c r="AO7" s="302" t="s">
        <v>640</v>
      </c>
      <c r="AP7" s="302" t="s">
        <v>640</v>
      </c>
      <c r="AQ7" s="302" t="s">
        <v>640</v>
      </c>
      <c r="AR7" s="301">
        <v>193</v>
      </c>
      <c r="AS7" s="301">
        <v>4324</v>
      </c>
      <c r="AT7" s="301">
        <v>279422</v>
      </c>
      <c r="AU7" s="301">
        <v>47847</v>
      </c>
      <c r="AV7" s="301">
        <v>430</v>
      </c>
      <c r="AW7" s="301">
        <v>7715</v>
      </c>
      <c r="AX7" s="301">
        <v>31975</v>
      </c>
      <c r="AY7" s="301">
        <v>32257</v>
      </c>
      <c r="AZ7" s="301">
        <v>20362</v>
      </c>
      <c r="BA7" s="301">
        <v>386</v>
      </c>
      <c r="BB7" s="301">
        <v>53365</v>
      </c>
      <c r="BC7" s="301">
        <v>1175</v>
      </c>
      <c r="BD7" s="301">
        <v>714</v>
      </c>
      <c r="BE7" s="301">
        <v>8049</v>
      </c>
      <c r="BF7" s="301">
        <v>86</v>
      </c>
      <c r="BG7" s="301">
        <v>5651</v>
      </c>
      <c r="BH7" s="301">
        <v>21116</v>
      </c>
      <c r="BI7" s="301">
        <v>527</v>
      </c>
      <c r="BJ7" s="301">
        <v>15247</v>
      </c>
      <c r="BK7" s="301">
        <v>0</v>
      </c>
      <c r="BL7" s="301">
        <v>0</v>
      </c>
      <c r="BM7" s="301">
        <v>98</v>
      </c>
      <c r="BN7" s="301">
        <v>32422</v>
      </c>
      <c r="BO7" s="301">
        <v>114936</v>
      </c>
      <c r="BP7" s="301">
        <v>104855</v>
      </c>
      <c r="BQ7" s="301">
        <v>629</v>
      </c>
      <c r="BR7" s="301">
        <v>2269</v>
      </c>
      <c r="BS7" s="301">
        <v>2860</v>
      </c>
      <c r="BT7" s="301">
        <v>2011</v>
      </c>
      <c r="BU7" s="301">
        <v>163</v>
      </c>
      <c r="BV7" s="301">
        <v>0</v>
      </c>
      <c r="BW7" s="301">
        <v>0</v>
      </c>
      <c r="BX7" s="301">
        <v>0</v>
      </c>
      <c r="BY7" s="301">
        <v>251</v>
      </c>
      <c r="BZ7" s="302" t="s">
        <v>640</v>
      </c>
      <c r="CA7" s="302" t="s">
        <v>640</v>
      </c>
      <c r="CB7" s="302" t="s">
        <v>640</v>
      </c>
      <c r="CC7" s="302" t="s">
        <v>640</v>
      </c>
      <c r="CD7" s="302" t="s">
        <v>640</v>
      </c>
      <c r="CE7" s="302" t="s">
        <v>640</v>
      </c>
      <c r="CF7" s="302" t="s">
        <v>640</v>
      </c>
      <c r="CG7" s="302" t="s">
        <v>640</v>
      </c>
      <c r="CH7" s="301">
        <v>0</v>
      </c>
      <c r="CI7" s="301">
        <v>1898</v>
      </c>
      <c r="CJ7" s="304">
        <v>170</v>
      </c>
    </row>
    <row r="8" spans="1:88" s="303" customFormat="1" ht="13.5" customHeight="1">
      <c r="A8" s="299" t="s">
        <v>641</v>
      </c>
      <c r="B8" s="300" t="s">
        <v>642</v>
      </c>
      <c r="C8" s="299" t="s">
        <v>639</v>
      </c>
      <c r="D8" s="301">
        <v>67165</v>
      </c>
      <c r="E8" s="301">
        <v>24335</v>
      </c>
      <c r="F8" s="301">
        <v>125</v>
      </c>
      <c r="G8" s="301">
        <v>753</v>
      </c>
      <c r="H8" s="301">
        <v>11528</v>
      </c>
      <c r="I8" s="301">
        <v>8616</v>
      </c>
      <c r="J8" s="301">
        <v>3119</v>
      </c>
      <c r="K8" s="301">
        <v>4</v>
      </c>
      <c r="L8" s="301">
        <v>2461</v>
      </c>
      <c r="M8" s="301">
        <v>391</v>
      </c>
      <c r="N8" s="301">
        <v>130</v>
      </c>
      <c r="O8" s="301">
        <v>431</v>
      </c>
      <c r="P8" s="301">
        <v>0</v>
      </c>
      <c r="Q8" s="301">
        <v>7779</v>
      </c>
      <c r="R8" s="301">
        <v>0</v>
      </c>
      <c r="S8" s="301">
        <v>0</v>
      </c>
      <c r="T8" s="301">
        <v>5735</v>
      </c>
      <c r="U8" s="301">
        <v>0</v>
      </c>
      <c r="V8" s="301">
        <v>1121</v>
      </c>
      <c r="W8" s="301">
        <v>49</v>
      </c>
      <c r="X8" s="301">
        <v>588</v>
      </c>
      <c r="Y8" s="301">
        <v>9977</v>
      </c>
      <c r="Z8" s="301">
        <v>6847</v>
      </c>
      <c r="AA8" s="301">
        <v>19</v>
      </c>
      <c r="AB8" s="301">
        <v>211</v>
      </c>
      <c r="AC8" s="301">
        <v>1508</v>
      </c>
      <c r="AD8" s="301">
        <v>822</v>
      </c>
      <c r="AE8" s="301">
        <v>275</v>
      </c>
      <c r="AF8" s="301">
        <v>2</v>
      </c>
      <c r="AG8" s="301">
        <v>42</v>
      </c>
      <c r="AH8" s="301">
        <v>181</v>
      </c>
      <c r="AI8" s="302">
        <v>19</v>
      </c>
      <c r="AJ8" s="302" t="s">
        <v>640</v>
      </c>
      <c r="AK8" s="302" t="s">
        <v>640</v>
      </c>
      <c r="AL8" s="302" t="s">
        <v>640</v>
      </c>
      <c r="AM8" s="302" t="s">
        <v>640</v>
      </c>
      <c r="AN8" s="302" t="s">
        <v>640</v>
      </c>
      <c r="AO8" s="302" t="s">
        <v>640</v>
      </c>
      <c r="AP8" s="302" t="s">
        <v>640</v>
      </c>
      <c r="AQ8" s="302" t="s">
        <v>640</v>
      </c>
      <c r="AR8" s="301">
        <v>0</v>
      </c>
      <c r="AS8" s="301">
        <v>51</v>
      </c>
      <c r="AT8" s="301">
        <v>46740</v>
      </c>
      <c r="AU8" s="301">
        <v>8024</v>
      </c>
      <c r="AV8" s="301">
        <v>50</v>
      </c>
      <c r="AW8" s="301">
        <v>541</v>
      </c>
      <c r="AX8" s="301">
        <v>9382</v>
      </c>
      <c r="AY8" s="301">
        <v>7644</v>
      </c>
      <c r="AZ8" s="301">
        <v>2784</v>
      </c>
      <c r="BA8" s="301">
        <v>2</v>
      </c>
      <c r="BB8" s="301">
        <v>2419</v>
      </c>
      <c r="BC8" s="301">
        <v>208</v>
      </c>
      <c r="BD8" s="301">
        <v>60</v>
      </c>
      <c r="BE8" s="301">
        <v>431</v>
      </c>
      <c r="BF8" s="301">
        <v>0</v>
      </c>
      <c r="BG8" s="301">
        <v>7779</v>
      </c>
      <c r="BH8" s="301">
        <v>0</v>
      </c>
      <c r="BI8" s="301">
        <v>0</v>
      </c>
      <c r="BJ8" s="301">
        <v>5735</v>
      </c>
      <c r="BK8" s="301">
        <v>0</v>
      </c>
      <c r="BL8" s="301">
        <v>1121</v>
      </c>
      <c r="BM8" s="301">
        <v>36</v>
      </c>
      <c r="BN8" s="301">
        <v>524</v>
      </c>
      <c r="BO8" s="301">
        <v>10448</v>
      </c>
      <c r="BP8" s="301">
        <v>9464</v>
      </c>
      <c r="BQ8" s="301">
        <v>56</v>
      </c>
      <c r="BR8" s="301">
        <v>1</v>
      </c>
      <c r="BS8" s="301">
        <v>638</v>
      </c>
      <c r="BT8" s="301">
        <v>150</v>
      </c>
      <c r="BU8" s="301">
        <v>60</v>
      </c>
      <c r="BV8" s="301">
        <v>0</v>
      </c>
      <c r="BW8" s="301">
        <v>0</v>
      </c>
      <c r="BX8" s="301">
        <v>2</v>
      </c>
      <c r="BY8" s="301">
        <v>51</v>
      </c>
      <c r="BZ8" s="302" t="s">
        <v>640</v>
      </c>
      <c r="CA8" s="302" t="s">
        <v>640</v>
      </c>
      <c r="CB8" s="302" t="s">
        <v>640</v>
      </c>
      <c r="CC8" s="302" t="s">
        <v>640</v>
      </c>
      <c r="CD8" s="302" t="s">
        <v>640</v>
      </c>
      <c r="CE8" s="302" t="s">
        <v>640</v>
      </c>
      <c r="CF8" s="302" t="s">
        <v>640</v>
      </c>
      <c r="CG8" s="302" t="s">
        <v>640</v>
      </c>
      <c r="CH8" s="301">
        <v>13</v>
      </c>
      <c r="CI8" s="301">
        <v>13</v>
      </c>
      <c r="CJ8" s="304">
        <v>38</v>
      </c>
    </row>
    <row r="9" spans="1:88" s="303" customFormat="1" ht="13.5" customHeight="1">
      <c r="A9" s="299" t="s">
        <v>643</v>
      </c>
      <c r="B9" s="300" t="s">
        <v>644</v>
      </c>
      <c r="C9" s="299" t="s">
        <v>639</v>
      </c>
      <c r="D9" s="301">
        <v>73956</v>
      </c>
      <c r="E9" s="301">
        <v>29941</v>
      </c>
      <c r="F9" s="301">
        <v>240</v>
      </c>
      <c r="G9" s="301">
        <v>1265</v>
      </c>
      <c r="H9" s="301">
        <v>10605</v>
      </c>
      <c r="I9" s="301">
        <v>8798</v>
      </c>
      <c r="J9" s="301">
        <v>2826</v>
      </c>
      <c r="K9" s="301">
        <v>47</v>
      </c>
      <c r="L9" s="301">
        <v>4124</v>
      </c>
      <c r="M9" s="301">
        <v>37</v>
      </c>
      <c r="N9" s="301">
        <v>541</v>
      </c>
      <c r="O9" s="301">
        <v>733</v>
      </c>
      <c r="P9" s="301">
        <v>0</v>
      </c>
      <c r="Q9" s="301">
        <v>7508</v>
      </c>
      <c r="R9" s="301">
        <v>0</v>
      </c>
      <c r="S9" s="301">
        <v>12</v>
      </c>
      <c r="T9" s="301">
        <v>6233</v>
      </c>
      <c r="U9" s="301">
        <v>224</v>
      </c>
      <c r="V9" s="301">
        <v>0</v>
      </c>
      <c r="W9" s="301">
        <v>33</v>
      </c>
      <c r="X9" s="301">
        <v>789</v>
      </c>
      <c r="Y9" s="301">
        <v>14974</v>
      </c>
      <c r="Z9" s="301">
        <v>10244</v>
      </c>
      <c r="AA9" s="301">
        <v>101</v>
      </c>
      <c r="AB9" s="301">
        <v>388</v>
      </c>
      <c r="AC9" s="301">
        <v>484</v>
      </c>
      <c r="AD9" s="301">
        <v>2218</v>
      </c>
      <c r="AE9" s="301">
        <v>486</v>
      </c>
      <c r="AF9" s="301">
        <v>28</v>
      </c>
      <c r="AG9" s="301">
        <v>474</v>
      </c>
      <c r="AH9" s="301">
        <v>33</v>
      </c>
      <c r="AI9" s="302">
        <v>220</v>
      </c>
      <c r="AJ9" s="302" t="s">
        <v>640</v>
      </c>
      <c r="AK9" s="302" t="s">
        <v>640</v>
      </c>
      <c r="AL9" s="302" t="s">
        <v>640</v>
      </c>
      <c r="AM9" s="302" t="s">
        <v>640</v>
      </c>
      <c r="AN9" s="302" t="s">
        <v>640</v>
      </c>
      <c r="AO9" s="302" t="s">
        <v>640</v>
      </c>
      <c r="AP9" s="302" t="s">
        <v>640</v>
      </c>
      <c r="AQ9" s="302" t="s">
        <v>640</v>
      </c>
      <c r="AR9" s="301">
        <v>14</v>
      </c>
      <c r="AS9" s="301">
        <v>284</v>
      </c>
      <c r="AT9" s="301">
        <v>41714</v>
      </c>
      <c r="AU9" s="301">
        <v>4694</v>
      </c>
      <c r="AV9" s="301">
        <v>46</v>
      </c>
      <c r="AW9" s="301">
        <v>609</v>
      </c>
      <c r="AX9" s="301">
        <v>8946</v>
      </c>
      <c r="AY9" s="301">
        <v>6038</v>
      </c>
      <c r="AZ9" s="301">
        <v>2305</v>
      </c>
      <c r="BA9" s="301">
        <v>19</v>
      </c>
      <c r="BB9" s="301">
        <v>3650</v>
      </c>
      <c r="BC9" s="301">
        <v>4</v>
      </c>
      <c r="BD9" s="301">
        <v>196</v>
      </c>
      <c r="BE9" s="301">
        <v>733</v>
      </c>
      <c r="BF9" s="301">
        <v>0</v>
      </c>
      <c r="BG9" s="301">
        <v>7508</v>
      </c>
      <c r="BH9" s="301">
        <v>0</v>
      </c>
      <c r="BI9" s="301">
        <v>12</v>
      </c>
      <c r="BJ9" s="301">
        <v>6233</v>
      </c>
      <c r="BK9" s="301">
        <v>224</v>
      </c>
      <c r="BL9" s="301">
        <v>0</v>
      </c>
      <c r="BM9" s="301">
        <v>13</v>
      </c>
      <c r="BN9" s="301">
        <v>484</v>
      </c>
      <c r="BO9" s="301">
        <v>17268</v>
      </c>
      <c r="BP9" s="301">
        <v>15003</v>
      </c>
      <c r="BQ9" s="301">
        <v>93</v>
      </c>
      <c r="BR9" s="301">
        <v>268</v>
      </c>
      <c r="BS9" s="301">
        <v>1175</v>
      </c>
      <c r="BT9" s="301">
        <v>542</v>
      </c>
      <c r="BU9" s="301">
        <v>35</v>
      </c>
      <c r="BV9" s="301">
        <v>0</v>
      </c>
      <c r="BW9" s="301">
        <v>0</v>
      </c>
      <c r="BX9" s="301">
        <v>0</v>
      </c>
      <c r="BY9" s="301">
        <v>125</v>
      </c>
      <c r="BZ9" s="302" t="s">
        <v>640</v>
      </c>
      <c r="CA9" s="302" t="s">
        <v>640</v>
      </c>
      <c r="CB9" s="302" t="s">
        <v>640</v>
      </c>
      <c r="CC9" s="302" t="s">
        <v>640</v>
      </c>
      <c r="CD9" s="302" t="s">
        <v>640</v>
      </c>
      <c r="CE9" s="302" t="s">
        <v>640</v>
      </c>
      <c r="CF9" s="302" t="s">
        <v>640</v>
      </c>
      <c r="CG9" s="302" t="s">
        <v>640</v>
      </c>
      <c r="CH9" s="301">
        <v>6</v>
      </c>
      <c r="CI9" s="301">
        <v>21</v>
      </c>
      <c r="CJ9" s="304">
        <v>32</v>
      </c>
    </row>
    <row r="10" spans="1:88" s="303" customFormat="1" ht="13.5" customHeight="1">
      <c r="A10" s="299" t="s">
        <v>645</v>
      </c>
      <c r="B10" s="300" t="s">
        <v>646</v>
      </c>
      <c r="C10" s="299" t="s">
        <v>639</v>
      </c>
      <c r="D10" s="301">
        <v>132199</v>
      </c>
      <c r="E10" s="301">
        <v>60766</v>
      </c>
      <c r="F10" s="301">
        <v>116</v>
      </c>
      <c r="G10" s="301">
        <v>1104</v>
      </c>
      <c r="H10" s="301">
        <v>14977</v>
      </c>
      <c r="I10" s="301">
        <v>16130</v>
      </c>
      <c r="J10" s="301">
        <v>7429</v>
      </c>
      <c r="K10" s="301">
        <v>22</v>
      </c>
      <c r="L10" s="301">
        <v>16812</v>
      </c>
      <c r="M10" s="301">
        <v>932</v>
      </c>
      <c r="N10" s="301">
        <v>1578</v>
      </c>
      <c r="O10" s="301">
        <v>851</v>
      </c>
      <c r="P10" s="301">
        <v>0</v>
      </c>
      <c r="Q10" s="301">
        <v>4922</v>
      </c>
      <c r="R10" s="301">
        <v>141</v>
      </c>
      <c r="S10" s="301">
        <v>0</v>
      </c>
      <c r="T10" s="301">
        <v>2715</v>
      </c>
      <c r="U10" s="301">
        <v>0</v>
      </c>
      <c r="V10" s="301">
        <v>0</v>
      </c>
      <c r="W10" s="301">
        <v>65</v>
      </c>
      <c r="X10" s="301">
        <v>3639</v>
      </c>
      <c r="Y10" s="301">
        <v>5462</v>
      </c>
      <c r="Z10" s="301">
        <v>3808</v>
      </c>
      <c r="AA10" s="301">
        <v>20</v>
      </c>
      <c r="AB10" s="301">
        <v>158</v>
      </c>
      <c r="AC10" s="301">
        <v>391</v>
      </c>
      <c r="AD10" s="301">
        <v>557</v>
      </c>
      <c r="AE10" s="301">
        <v>120</v>
      </c>
      <c r="AF10" s="301">
        <v>2</v>
      </c>
      <c r="AG10" s="301">
        <v>222</v>
      </c>
      <c r="AH10" s="301">
        <v>2</v>
      </c>
      <c r="AI10" s="302">
        <v>52</v>
      </c>
      <c r="AJ10" s="302" t="s">
        <v>640</v>
      </c>
      <c r="AK10" s="302" t="s">
        <v>640</v>
      </c>
      <c r="AL10" s="302" t="s">
        <v>640</v>
      </c>
      <c r="AM10" s="302" t="s">
        <v>640</v>
      </c>
      <c r="AN10" s="302" t="s">
        <v>640</v>
      </c>
      <c r="AO10" s="302" t="s">
        <v>640</v>
      </c>
      <c r="AP10" s="302" t="s">
        <v>640</v>
      </c>
      <c r="AQ10" s="302" t="s">
        <v>640</v>
      </c>
      <c r="AR10" s="301">
        <v>47</v>
      </c>
      <c r="AS10" s="301">
        <v>83</v>
      </c>
      <c r="AT10" s="301">
        <v>93201</v>
      </c>
      <c r="AU10" s="301">
        <v>24990</v>
      </c>
      <c r="AV10" s="301">
        <v>48</v>
      </c>
      <c r="AW10" s="301">
        <v>860</v>
      </c>
      <c r="AX10" s="301">
        <v>14174</v>
      </c>
      <c r="AY10" s="301">
        <v>15492</v>
      </c>
      <c r="AZ10" s="301">
        <v>7309</v>
      </c>
      <c r="BA10" s="301">
        <v>20</v>
      </c>
      <c r="BB10" s="301">
        <v>16590</v>
      </c>
      <c r="BC10" s="301">
        <v>930</v>
      </c>
      <c r="BD10" s="301">
        <v>613</v>
      </c>
      <c r="BE10" s="301">
        <v>851</v>
      </c>
      <c r="BF10" s="301">
        <v>0</v>
      </c>
      <c r="BG10" s="301">
        <v>4922</v>
      </c>
      <c r="BH10" s="301">
        <v>141</v>
      </c>
      <c r="BI10" s="301">
        <v>0</v>
      </c>
      <c r="BJ10" s="301">
        <v>2715</v>
      </c>
      <c r="BK10" s="301">
        <v>0</v>
      </c>
      <c r="BL10" s="301">
        <v>0</v>
      </c>
      <c r="BM10" s="301">
        <v>4</v>
      </c>
      <c r="BN10" s="301">
        <v>3542</v>
      </c>
      <c r="BO10" s="301">
        <v>33536</v>
      </c>
      <c r="BP10" s="301">
        <v>31968</v>
      </c>
      <c r="BQ10" s="301">
        <v>48</v>
      </c>
      <c r="BR10" s="301">
        <v>86</v>
      </c>
      <c r="BS10" s="301">
        <v>412</v>
      </c>
      <c r="BT10" s="301">
        <v>81</v>
      </c>
      <c r="BU10" s="301">
        <v>0</v>
      </c>
      <c r="BV10" s="301">
        <v>0</v>
      </c>
      <c r="BW10" s="301">
        <v>0</v>
      </c>
      <c r="BX10" s="301">
        <v>0</v>
      </c>
      <c r="BY10" s="301">
        <v>913</v>
      </c>
      <c r="BZ10" s="302" t="s">
        <v>640</v>
      </c>
      <c r="CA10" s="302" t="s">
        <v>640</v>
      </c>
      <c r="CB10" s="302" t="s">
        <v>640</v>
      </c>
      <c r="CC10" s="302" t="s">
        <v>640</v>
      </c>
      <c r="CD10" s="302" t="s">
        <v>640</v>
      </c>
      <c r="CE10" s="302" t="s">
        <v>640</v>
      </c>
      <c r="CF10" s="302" t="s">
        <v>640</v>
      </c>
      <c r="CG10" s="302" t="s">
        <v>640</v>
      </c>
      <c r="CH10" s="301">
        <v>14</v>
      </c>
      <c r="CI10" s="301">
        <v>14</v>
      </c>
      <c r="CJ10" s="304">
        <v>33</v>
      </c>
    </row>
    <row r="11" spans="1:88" s="303" customFormat="1" ht="13.5" customHeight="1">
      <c r="A11" s="299" t="s">
        <v>647</v>
      </c>
      <c r="B11" s="300" t="s">
        <v>648</v>
      </c>
      <c r="C11" s="299" t="s">
        <v>639</v>
      </c>
      <c r="D11" s="301">
        <v>54494</v>
      </c>
      <c r="E11" s="301">
        <v>21716</v>
      </c>
      <c r="F11" s="301">
        <v>4</v>
      </c>
      <c r="G11" s="301">
        <v>70</v>
      </c>
      <c r="H11" s="301">
        <v>6054</v>
      </c>
      <c r="I11" s="301">
        <v>7083</v>
      </c>
      <c r="J11" s="301">
        <v>2332</v>
      </c>
      <c r="K11" s="301">
        <v>6</v>
      </c>
      <c r="L11" s="301">
        <v>424</v>
      </c>
      <c r="M11" s="301">
        <v>90</v>
      </c>
      <c r="N11" s="301">
        <v>207</v>
      </c>
      <c r="O11" s="301">
        <v>216</v>
      </c>
      <c r="P11" s="301">
        <v>0</v>
      </c>
      <c r="Q11" s="301">
        <v>13381</v>
      </c>
      <c r="R11" s="301">
        <v>0</v>
      </c>
      <c r="S11" s="301">
        <v>0</v>
      </c>
      <c r="T11" s="301">
        <v>1443</v>
      </c>
      <c r="U11" s="301">
        <v>0</v>
      </c>
      <c r="V11" s="301">
        <v>0</v>
      </c>
      <c r="W11" s="301">
        <v>10</v>
      </c>
      <c r="X11" s="301">
        <v>1458</v>
      </c>
      <c r="Y11" s="301">
        <v>12783</v>
      </c>
      <c r="Z11" s="301">
        <v>11878</v>
      </c>
      <c r="AA11" s="301">
        <v>4</v>
      </c>
      <c r="AB11" s="301">
        <v>64</v>
      </c>
      <c r="AC11" s="301">
        <v>226</v>
      </c>
      <c r="AD11" s="301">
        <v>152</v>
      </c>
      <c r="AE11" s="301">
        <v>26</v>
      </c>
      <c r="AF11" s="301">
        <v>2</v>
      </c>
      <c r="AG11" s="301">
        <v>41</v>
      </c>
      <c r="AH11" s="301">
        <v>7</v>
      </c>
      <c r="AI11" s="302">
        <v>19</v>
      </c>
      <c r="AJ11" s="302" t="s">
        <v>640</v>
      </c>
      <c r="AK11" s="302" t="s">
        <v>640</v>
      </c>
      <c r="AL11" s="302" t="s">
        <v>640</v>
      </c>
      <c r="AM11" s="302" t="s">
        <v>640</v>
      </c>
      <c r="AN11" s="302" t="s">
        <v>640</v>
      </c>
      <c r="AO11" s="302" t="s">
        <v>640</v>
      </c>
      <c r="AP11" s="302" t="s">
        <v>640</v>
      </c>
      <c r="AQ11" s="302" t="s">
        <v>640</v>
      </c>
      <c r="AR11" s="301">
        <v>8</v>
      </c>
      <c r="AS11" s="301">
        <v>356</v>
      </c>
      <c r="AT11" s="301">
        <v>37654</v>
      </c>
      <c r="AU11" s="301">
        <v>5978</v>
      </c>
      <c r="AV11" s="301">
        <v>0</v>
      </c>
      <c r="AW11" s="301">
        <v>6</v>
      </c>
      <c r="AX11" s="301">
        <v>5754</v>
      </c>
      <c r="AY11" s="301">
        <v>6821</v>
      </c>
      <c r="AZ11" s="301">
        <v>2306</v>
      </c>
      <c r="BA11" s="301">
        <v>4</v>
      </c>
      <c r="BB11" s="301">
        <v>383</v>
      </c>
      <c r="BC11" s="301">
        <v>83</v>
      </c>
      <c r="BD11" s="301">
        <v>177</v>
      </c>
      <c r="BE11" s="301">
        <v>216</v>
      </c>
      <c r="BF11" s="301">
        <v>0</v>
      </c>
      <c r="BG11" s="301">
        <v>13381</v>
      </c>
      <c r="BH11" s="301">
        <v>0</v>
      </c>
      <c r="BI11" s="301">
        <v>0</v>
      </c>
      <c r="BJ11" s="301">
        <v>1443</v>
      </c>
      <c r="BK11" s="301">
        <v>0</v>
      </c>
      <c r="BL11" s="301">
        <v>0</v>
      </c>
      <c r="BM11" s="301">
        <v>0</v>
      </c>
      <c r="BN11" s="301">
        <v>1102</v>
      </c>
      <c r="BO11" s="301">
        <v>4057</v>
      </c>
      <c r="BP11" s="301">
        <v>3860</v>
      </c>
      <c r="BQ11" s="301">
        <v>0</v>
      </c>
      <c r="BR11" s="301">
        <v>0</v>
      </c>
      <c r="BS11" s="301">
        <v>74</v>
      </c>
      <c r="BT11" s="301">
        <v>110</v>
      </c>
      <c r="BU11" s="301">
        <v>0</v>
      </c>
      <c r="BV11" s="301">
        <v>0</v>
      </c>
      <c r="BW11" s="301">
        <v>0</v>
      </c>
      <c r="BX11" s="301">
        <v>0</v>
      </c>
      <c r="BY11" s="301">
        <v>11</v>
      </c>
      <c r="BZ11" s="302" t="s">
        <v>640</v>
      </c>
      <c r="CA11" s="302" t="s">
        <v>640</v>
      </c>
      <c r="CB11" s="302" t="s">
        <v>640</v>
      </c>
      <c r="CC11" s="302" t="s">
        <v>640</v>
      </c>
      <c r="CD11" s="302" t="s">
        <v>640</v>
      </c>
      <c r="CE11" s="302" t="s">
        <v>640</v>
      </c>
      <c r="CF11" s="302" t="s">
        <v>640</v>
      </c>
      <c r="CG11" s="302" t="s">
        <v>640</v>
      </c>
      <c r="CH11" s="301">
        <v>2</v>
      </c>
      <c r="CI11" s="301">
        <v>0</v>
      </c>
      <c r="CJ11" s="304">
        <v>24</v>
      </c>
    </row>
    <row r="12" spans="1:88" s="303" customFormat="1" ht="13.5" customHeight="1">
      <c r="A12" s="299" t="s">
        <v>649</v>
      </c>
      <c r="B12" s="300" t="s">
        <v>650</v>
      </c>
      <c r="C12" s="299" t="s">
        <v>639</v>
      </c>
      <c r="D12" s="301">
        <v>52270</v>
      </c>
      <c r="E12" s="301">
        <v>24465</v>
      </c>
      <c r="F12" s="301">
        <v>101</v>
      </c>
      <c r="G12" s="301">
        <v>1556</v>
      </c>
      <c r="H12" s="301">
        <v>7304</v>
      </c>
      <c r="I12" s="301">
        <v>7610</v>
      </c>
      <c r="J12" s="301">
        <v>2232</v>
      </c>
      <c r="K12" s="301">
        <v>106</v>
      </c>
      <c r="L12" s="301">
        <v>1630</v>
      </c>
      <c r="M12" s="301">
        <v>8</v>
      </c>
      <c r="N12" s="301">
        <v>1040</v>
      </c>
      <c r="O12" s="301">
        <v>716</v>
      </c>
      <c r="P12" s="301">
        <v>0</v>
      </c>
      <c r="Q12" s="301">
        <v>5133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21</v>
      </c>
      <c r="X12" s="301">
        <v>348</v>
      </c>
      <c r="Y12" s="301">
        <v>10983</v>
      </c>
      <c r="Z12" s="301">
        <v>7910</v>
      </c>
      <c r="AA12" s="301">
        <v>8</v>
      </c>
      <c r="AB12" s="301">
        <v>116</v>
      </c>
      <c r="AC12" s="301">
        <v>412</v>
      </c>
      <c r="AD12" s="301">
        <v>1910</v>
      </c>
      <c r="AE12" s="301">
        <v>1</v>
      </c>
      <c r="AF12" s="301">
        <v>0</v>
      </c>
      <c r="AG12" s="301">
        <v>0</v>
      </c>
      <c r="AH12" s="301">
        <v>1</v>
      </c>
      <c r="AI12" s="302">
        <v>371</v>
      </c>
      <c r="AJ12" s="302" t="s">
        <v>640</v>
      </c>
      <c r="AK12" s="302" t="s">
        <v>640</v>
      </c>
      <c r="AL12" s="302" t="s">
        <v>640</v>
      </c>
      <c r="AM12" s="302" t="s">
        <v>640</v>
      </c>
      <c r="AN12" s="302" t="s">
        <v>640</v>
      </c>
      <c r="AO12" s="302" t="s">
        <v>640</v>
      </c>
      <c r="AP12" s="302" t="s">
        <v>640</v>
      </c>
      <c r="AQ12" s="302" t="s">
        <v>640</v>
      </c>
      <c r="AR12" s="301">
        <v>18</v>
      </c>
      <c r="AS12" s="301">
        <v>236</v>
      </c>
      <c r="AT12" s="301">
        <v>22165</v>
      </c>
      <c r="AU12" s="301">
        <v>970</v>
      </c>
      <c r="AV12" s="301">
        <v>23</v>
      </c>
      <c r="AW12" s="301">
        <v>4</v>
      </c>
      <c r="AX12" s="301">
        <v>6572</v>
      </c>
      <c r="AY12" s="301">
        <v>4474</v>
      </c>
      <c r="AZ12" s="301">
        <v>2222</v>
      </c>
      <c r="BA12" s="301">
        <v>106</v>
      </c>
      <c r="BB12" s="301">
        <v>1630</v>
      </c>
      <c r="BC12" s="301">
        <v>7</v>
      </c>
      <c r="BD12" s="301">
        <v>199</v>
      </c>
      <c r="BE12" s="301">
        <v>716</v>
      </c>
      <c r="BF12" s="301">
        <v>0</v>
      </c>
      <c r="BG12" s="301">
        <v>5133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2</v>
      </c>
      <c r="BN12" s="301">
        <v>107</v>
      </c>
      <c r="BO12" s="301">
        <v>19122</v>
      </c>
      <c r="BP12" s="301">
        <v>15585</v>
      </c>
      <c r="BQ12" s="301">
        <v>70</v>
      </c>
      <c r="BR12" s="301">
        <v>1436</v>
      </c>
      <c r="BS12" s="301">
        <v>320</v>
      </c>
      <c r="BT12" s="301">
        <v>1226</v>
      </c>
      <c r="BU12" s="301">
        <v>9</v>
      </c>
      <c r="BV12" s="301">
        <v>0</v>
      </c>
      <c r="BW12" s="301">
        <v>0</v>
      </c>
      <c r="BX12" s="301">
        <v>0</v>
      </c>
      <c r="BY12" s="301">
        <v>470</v>
      </c>
      <c r="BZ12" s="302" t="s">
        <v>640</v>
      </c>
      <c r="CA12" s="302" t="s">
        <v>640</v>
      </c>
      <c r="CB12" s="302" t="s">
        <v>640</v>
      </c>
      <c r="CC12" s="302" t="s">
        <v>640</v>
      </c>
      <c r="CD12" s="302" t="s">
        <v>640</v>
      </c>
      <c r="CE12" s="302" t="s">
        <v>640</v>
      </c>
      <c r="CF12" s="302" t="s">
        <v>640</v>
      </c>
      <c r="CG12" s="302" t="s">
        <v>640</v>
      </c>
      <c r="CH12" s="301">
        <v>1</v>
      </c>
      <c r="CI12" s="301">
        <v>5</v>
      </c>
      <c r="CJ12" s="304">
        <v>35</v>
      </c>
    </row>
    <row r="13" spans="1:88" s="303" customFormat="1" ht="13.5" customHeight="1">
      <c r="A13" s="299" t="s">
        <v>651</v>
      </c>
      <c r="B13" s="300" t="s">
        <v>652</v>
      </c>
      <c r="C13" s="299" t="s">
        <v>639</v>
      </c>
      <c r="D13" s="301">
        <v>91739</v>
      </c>
      <c r="E13" s="301">
        <v>34564</v>
      </c>
      <c r="F13" s="301">
        <v>223</v>
      </c>
      <c r="G13" s="301">
        <v>920</v>
      </c>
      <c r="H13" s="301">
        <v>16691</v>
      </c>
      <c r="I13" s="301">
        <v>11028</v>
      </c>
      <c r="J13" s="301">
        <v>4475</v>
      </c>
      <c r="K13" s="301">
        <v>113</v>
      </c>
      <c r="L13" s="301">
        <v>7891</v>
      </c>
      <c r="M13" s="301">
        <v>391</v>
      </c>
      <c r="N13" s="301">
        <v>387</v>
      </c>
      <c r="O13" s="301">
        <v>0</v>
      </c>
      <c r="P13" s="301">
        <v>0</v>
      </c>
      <c r="Q13" s="301">
        <v>778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21</v>
      </c>
      <c r="X13" s="301">
        <v>14257</v>
      </c>
      <c r="Y13" s="301">
        <v>22222</v>
      </c>
      <c r="Z13" s="301">
        <v>16658</v>
      </c>
      <c r="AA13" s="301">
        <v>157</v>
      </c>
      <c r="AB13" s="301">
        <v>680</v>
      </c>
      <c r="AC13" s="301">
        <v>2153</v>
      </c>
      <c r="AD13" s="301">
        <v>1301</v>
      </c>
      <c r="AE13" s="301">
        <v>175</v>
      </c>
      <c r="AF13" s="301">
        <v>0</v>
      </c>
      <c r="AG13" s="301">
        <v>476</v>
      </c>
      <c r="AH13" s="301">
        <v>172</v>
      </c>
      <c r="AI13" s="302">
        <v>321</v>
      </c>
      <c r="AJ13" s="302" t="s">
        <v>640</v>
      </c>
      <c r="AK13" s="302" t="s">
        <v>640</v>
      </c>
      <c r="AL13" s="302" t="s">
        <v>640</v>
      </c>
      <c r="AM13" s="302" t="s">
        <v>640</v>
      </c>
      <c r="AN13" s="302" t="s">
        <v>640</v>
      </c>
      <c r="AO13" s="302" t="s">
        <v>640</v>
      </c>
      <c r="AP13" s="302" t="s">
        <v>640</v>
      </c>
      <c r="AQ13" s="302" t="s">
        <v>640</v>
      </c>
      <c r="AR13" s="301">
        <v>3</v>
      </c>
      <c r="AS13" s="301">
        <v>126</v>
      </c>
      <c r="AT13" s="301">
        <v>51449</v>
      </c>
      <c r="AU13" s="301">
        <v>749</v>
      </c>
      <c r="AV13" s="301">
        <v>6</v>
      </c>
      <c r="AW13" s="301">
        <v>78</v>
      </c>
      <c r="AX13" s="301">
        <v>14193</v>
      </c>
      <c r="AY13" s="301">
        <v>9469</v>
      </c>
      <c r="AZ13" s="301">
        <v>4261</v>
      </c>
      <c r="BA13" s="301">
        <v>102</v>
      </c>
      <c r="BB13" s="301">
        <v>7415</v>
      </c>
      <c r="BC13" s="301">
        <v>219</v>
      </c>
      <c r="BD13" s="301">
        <v>42</v>
      </c>
      <c r="BE13" s="301">
        <v>0</v>
      </c>
      <c r="BF13" s="301">
        <v>0</v>
      </c>
      <c r="BG13" s="301">
        <v>778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17</v>
      </c>
      <c r="BN13" s="301">
        <v>14120</v>
      </c>
      <c r="BO13" s="301">
        <v>18068</v>
      </c>
      <c r="BP13" s="301">
        <v>17157</v>
      </c>
      <c r="BQ13" s="301">
        <v>60</v>
      </c>
      <c r="BR13" s="301">
        <v>162</v>
      </c>
      <c r="BS13" s="301">
        <v>345</v>
      </c>
      <c r="BT13" s="301">
        <v>258</v>
      </c>
      <c r="BU13" s="301">
        <v>39</v>
      </c>
      <c r="BV13" s="301">
        <v>11</v>
      </c>
      <c r="BW13" s="301">
        <v>0</v>
      </c>
      <c r="BX13" s="301">
        <v>0</v>
      </c>
      <c r="BY13" s="301">
        <v>24</v>
      </c>
      <c r="BZ13" s="302" t="s">
        <v>640</v>
      </c>
      <c r="CA13" s="302" t="s">
        <v>640</v>
      </c>
      <c r="CB13" s="302" t="s">
        <v>640</v>
      </c>
      <c r="CC13" s="302" t="s">
        <v>640</v>
      </c>
      <c r="CD13" s="302" t="s">
        <v>640</v>
      </c>
      <c r="CE13" s="302" t="s">
        <v>640</v>
      </c>
      <c r="CF13" s="302" t="s">
        <v>640</v>
      </c>
      <c r="CG13" s="302" t="s">
        <v>640</v>
      </c>
      <c r="CH13" s="301">
        <v>1</v>
      </c>
      <c r="CI13" s="301">
        <v>11</v>
      </c>
      <c r="CJ13" s="304">
        <v>52</v>
      </c>
    </row>
    <row r="14" spans="1:88" s="303" customFormat="1" ht="13.5" customHeight="1">
      <c r="A14" s="299" t="s">
        <v>653</v>
      </c>
      <c r="B14" s="300" t="s">
        <v>654</v>
      </c>
      <c r="C14" s="299" t="s">
        <v>639</v>
      </c>
      <c r="D14" s="301">
        <v>219372</v>
      </c>
      <c r="E14" s="301">
        <v>91590</v>
      </c>
      <c r="F14" s="301">
        <v>286</v>
      </c>
      <c r="G14" s="301">
        <v>4183</v>
      </c>
      <c r="H14" s="301">
        <v>25804</v>
      </c>
      <c r="I14" s="301">
        <v>15861</v>
      </c>
      <c r="J14" s="301">
        <v>7029</v>
      </c>
      <c r="K14" s="301">
        <v>144</v>
      </c>
      <c r="L14" s="301">
        <v>3440</v>
      </c>
      <c r="M14" s="301">
        <v>383</v>
      </c>
      <c r="N14" s="301">
        <v>3504</v>
      </c>
      <c r="O14" s="301">
        <v>1277</v>
      </c>
      <c r="P14" s="301">
        <v>0</v>
      </c>
      <c r="Q14" s="301">
        <v>25845</v>
      </c>
      <c r="R14" s="301">
        <v>24238</v>
      </c>
      <c r="S14" s="301">
        <v>0</v>
      </c>
      <c r="T14" s="301">
        <v>1975</v>
      </c>
      <c r="U14" s="301">
        <v>0</v>
      </c>
      <c r="V14" s="301">
        <v>0</v>
      </c>
      <c r="W14" s="301">
        <v>108</v>
      </c>
      <c r="X14" s="301">
        <v>13705</v>
      </c>
      <c r="Y14" s="301">
        <v>82733</v>
      </c>
      <c r="Z14" s="301">
        <v>62100</v>
      </c>
      <c r="AA14" s="301">
        <v>207</v>
      </c>
      <c r="AB14" s="301">
        <v>4099</v>
      </c>
      <c r="AC14" s="301">
        <v>3725</v>
      </c>
      <c r="AD14" s="301">
        <v>3191</v>
      </c>
      <c r="AE14" s="301">
        <v>1809</v>
      </c>
      <c r="AF14" s="301">
        <v>79</v>
      </c>
      <c r="AG14" s="301">
        <v>182</v>
      </c>
      <c r="AH14" s="301">
        <v>11</v>
      </c>
      <c r="AI14" s="302">
        <v>2218</v>
      </c>
      <c r="AJ14" s="302" t="s">
        <v>640</v>
      </c>
      <c r="AK14" s="302" t="s">
        <v>640</v>
      </c>
      <c r="AL14" s="302" t="s">
        <v>640</v>
      </c>
      <c r="AM14" s="302" t="s">
        <v>640</v>
      </c>
      <c r="AN14" s="302" t="s">
        <v>640</v>
      </c>
      <c r="AO14" s="302" t="s">
        <v>640</v>
      </c>
      <c r="AP14" s="302" t="s">
        <v>640</v>
      </c>
      <c r="AQ14" s="302" t="s">
        <v>640</v>
      </c>
      <c r="AR14" s="301">
        <v>58</v>
      </c>
      <c r="AS14" s="301">
        <v>5054</v>
      </c>
      <c r="AT14" s="301">
        <v>113740</v>
      </c>
      <c r="AU14" s="301">
        <v>10942</v>
      </c>
      <c r="AV14" s="301">
        <v>50</v>
      </c>
      <c r="AW14" s="301">
        <v>0</v>
      </c>
      <c r="AX14" s="301">
        <v>20626</v>
      </c>
      <c r="AY14" s="301">
        <v>10983</v>
      </c>
      <c r="AZ14" s="301">
        <v>4817</v>
      </c>
      <c r="BA14" s="301">
        <v>65</v>
      </c>
      <c r="BB14" s="301">
        <v>2917</v>
      </c>
      <c r="BC14" s="301">
        <v>372</v>
      </c>
      <c r="BD14" s="301">
        <v>960</v>
      </c>
      <c r="BE14" s="301">
        <v>1277</v>
      </c>
      <c r="BF14" s="301">
        <v>0</v>
      </c>
      <c r="BG14" s="301">
        <v>25845</v>
      </c>
      <c r="BH14" s="301">
        <v>24238</v>
      </c>
      <c r="BI14" s="301">
        <v>0</v>
      </c>
      <c r="BJ14" s="301">
        <v>1975</v>
      </c>
      <c r="BK14" s="301">
        <v>0</v>
      </c>
      <c r="BL14" s="301">
        <v>0</v>
      </c>
      <c r="BM14" s="301">
        <v>50</v>
      </c>
      <c r="BN14" s="301">
        <v>8623</v>
      </c>
      <c r="BO14" s="301">
        <v>22899</v>
      </c>
      <c r="BP14" s="301">
        <v>18548</v>
      </c>
      <c r="BQ14" s="301">
        <v>29</v>
      </c>
      <c r="BR14" s="301">
        <v>84</v>
      </c>
      <c r="BS14" s="301">
        <v>1453</v>
      </c>
      <c r="BT14" s="301">
        <v>1687</v>
      </c>
      <c r="BU14" s="301">
        <v>403</v>
      </c>
      <c r="BV14" s="301">
        <v>0</v>
      </c>
      <c r="BW14" s="301">
        <v>341</v>
      </c>
      <c r="BX14" s="301">
        <v>0</v>
      </c>
      <c r="BY14" s="301">
        <v>326</v>
      </c>
      <c r="BZ14" s="302" t="s">
        <v>640</v>
      </c>
      <c r="CA14" s="302" t="s">
        <v>640</v>
      </c>
      <c r="CB14" s="302" t="s">
        <v>640</v>
      </c>
      <c r="CC14" s="302" t="s">
        <v>640</v>
      </c>
      <c r="CD14" s="302" t="s">
        <v>640</v>
      </c>
      <c r="CE14" s="302" t="s">
        <v>640</v>
      </c>
      <c r="CF14" s="302" t="s">
        <v>640</v>
      </c>
      <c r="CG14" s="302" t="s">
        <v>640</v>
      </c>
      <c r="CH14" s="301">
        <v>0</v>
      </c>
      <c r="CI14" s="301">
        <v>28</v>
      </c>
      <c r="CJ14" s="304">
        <v>21</v>
      </c>
    </row>
    <row r="15" spans="1:88" s="303" customFormat="1" ht="13.5" customHeight="1">
      <c r="A15" s="299" t="s">
        <v>655</v>
      </c>
      <c r="B15" s="300" t="s">
        <v>656</v>
      </c>
      <c r="C15" s="299" t="s">
        <v>639</v>
      </c>
      <c r="D15" s="301">
        <v>107011.848</v>
      </c>
      <c r="E15" s="301">
        <v>47214</v>
      </c>
      <c r="F15" s="301">
        <v>200</v>
      </c>
      <c r="G15" s="301">
        <v>718</v>
      </c>
      <c r="H15" s="301">
        <v>15620</v>
      </c>
      <c r="I15" s="301">
        <v>9590</v>
      </c>
      <c r="J15" s="301">
        <v>4809</v>
      </c>
      <c r="K15" s="301">
        <v>40</v>
      </c>
      <c r="L15" s="301">
        <v>5698</v>
      </c>
      <c r="M15" s="301">
        <v>11</v>
      </c>
      <c r="N15" s="301">
        <v>3825</v>
      </c>
      <c r="O15" s="301">
        <v>4426</v>
      </c>
      <c r="P15" s="301">
        <v>0</v>
      </c>
      <c r="Q15" s="301">
        <v>11017.297999999999</v>
      </c>
      <c r="R15" s="301">
        <v>0</v>
      </c>
      <c r="S15" s="301">
        <v>0</v>
      </c>
      <c r="T15" s="301">
        <v>649</v>
      </c>
      <c r="U15" s="301">
        <v>0</v>
      </c>
      <c r="V15" s="301">
        <v>0</v>
      </c>
      <c r="W15" s="301">
        <v>74</v>
      </c>
      <c r="X15" s="301">
        <v>3120.55</v>
      </c>
      <c r="Y15" s="301">
        <v>25266</v>
      </c>
      <c r="Z15" s="301">
        <v>19474</v>
      </c>
      <c r="AA15" s="301">
        <v>73</v>
      </c>
      <c r="AB15" s="301">
        <v>318</v>
      </c>
      <c r="AC15" s="301">
        <v>519</v>
      </c>
      <c r="AD15" s="301">
        <v>1237</v>
      </c>
      <c r="AE15" s="301">
        <v>206</v>
      </c>
      <c r="AF15" s="301">
        <v>13</v>
      </c>
      <c r="AG15" s="301">
        <v>83</v>
      </c>
      <c r="AH15" s="301">
        <v>10</v>
      </c>
      <c r="AI15" s="302">
        <v>2100</v>
      </c>
      <c r="AJ15" s="302" t="s">
        <v>640</v>
      </c>
      <c r="AK15" s="302" t="s">
        <v>640</v>
      </c>
      <c r="AL15" s="302" t="s">
        <v>640</v>
      </c>
      <c r="AM15" s="302" t="s">
        <v>640</v>
      </c>
      <c r="AN15" s="302" t="s">
        <v>640</v>
      </c>
      <c r="AO15" s="302" t="s">
        <v>640</v>
      </c>
      <c r="AP15" s="302" t="s">
        <v>640</v>
      </c>
      <c r="AQ15" s="302" t="s">
        <v>640</v>
      </c>
      <c r="AR15" s="301">
        <v>69</v>
      </c>
      <c r="AS15" s="301">
        <v>1164</v>
      </c>
      <c r="AT15" s="301">
        <v>60747.847999999998</v>
      </c>
      <c r="AU15" s="301">
        <v>8272</v>
      </c>
      <c r="AV15" s="301">
        <v>107</v>
      </c>
      <c r="AW15" s="301">
        <v>22</v>
      </c>
      <c r="AX15" s="301">
        <v>14385</v>
      </c>
      <c r="AY15" s="301">
        <v>8218</v>
      </c>
      <c r="AZ15" s="301">
        <v>4370</v>
      </c>
      <c r="BA15" s="301">
        <v>27</v>
      </c>
      <c r="BB15" s="301">
        <v>5611</v>
      </c>
      <c r="BC15" s="301">
        <v>1</v>
      </c>
      <c r="BD15" s="301">
        <v>1691</v>
      </c>
      <c r="BE15" s="301">
        <v>4426</v>
      </c>
      <c r="BF15" s="301">
        <v>0</v>
      </c>
      <c r="BG15" s="301">
        <v>11017.297999999999</v>
      </c>
      <c r="BH15" s="301">
        <v>0</v>
      </c>
      <c r="BI15" s="301">
        <v>0</v>
      </c>
      <c r="BJ15" s="301">
        <v>649</v>
      </c>
      <c r="BK15" s="301">
        <v>0</v>
      </c>
      <c r="BL15" s="301">
        <v>0</v>
      </c>
      <c r="BM15" s="301">
        <v>4</v>
      </c>
      <c r="BN15" s="301">
        <v>1947.55</v>
      </c>
      <c r="BO15" s="301">
        <v>20998</v>
      </c>
      <c r="BP15" s="301">
        <v>19468</v>
      </c>
      <c r="BQ15" s="301">
        <v>20</v>
      </c>
      <c r="BR15" s="301">
        <v>378</v>
      </c>
      <c r="BS15" s="301">
        <v>716</v>
      </c>
      <c r="BT15" s="301">
        <v>135</v>
      </c>
      <c r="BU15" s="301">
        <v>233</v>
      </c>
      <c r="BV15" s="301">
        <v>0</v>
      </c>
      <c r="BW15" s="301">
        <v>4</v>
      </c>
      <c r="BX15" s="301">
        <v>0</v>
      </c>
      <c r="BY15" s="301">
        <v>34</v>
      </c>
      <c r="BZ15" s="302" t="s">
        <v>640</v>
      </c>
      <c r="CA15" s="302" t="s">
        <v>640</v>
      </c>
      <c r="CB15" s="302" t="s">
        <v>640</v>
      </c>
      <c r="CC15" s="302" t="s">
        <v>640</v>
      </c>
      <c r="CD15" s="302" t="s">
        <v>640</v>
      </c>
      <c r="CE15" s="302" t="s">
        <v>640</v>
      </c>
      <c r="CF15" s="302" t="s">
        <v>640</v>
      </c>
      <c r="CG15" s="302" t="s">
        <v>640</v>
      </c>
      <c r="CH15" s="301">
        <v>1</v>
      </c>
      <c r="CI15" s="301">
        <v>9</v>
      </c>
      <c r="CJ15" s="304">
        <v>14</v>
      </c>
    </row>
    <row r="16" spans="1:88" s="303" customFormat="1" ht="13.5" customHeight="1">
      <c r="A16" s="299" t="s">
        <v>657</v>
      </c>
      <c r="B16" s="300" t="s">
        <v>658</v>
      </c>
      <c r="C16" s="299" t="s">
        <v>639</v>
      </c>
      <c r="D16" s="301">
        <v>104985</v>
      </c>
      <c r="E16" s="301">
        <v>48158</v>
      </c>
      <c r="F16" s="301">
        <v>239</v>
      </c>
      <c r="G16" s="301">
        <v>1008</v>
      </c>
      <c r="H16" s="301">
        <v>14544</v>
      </c>
      <c r="I16" s="301">
        <v>9439</v>
      </c>
      <c r="J16" s="301">
        <v>4020</v>
      </c>
      <c r="K16" s="301">
        <v>31</v>
      </c>
      <c r="L16" s="301">
        <v>3815</v>
      </c>
      <c r="M16" s="301">
        <v>540</v>
      </c>
      <c r="N16" s="301">
        <v>1669</v>
      </c>
      <c r="O16" s="301">
        <v>348</v>
      </c>
      <c r="P16" s="301">
        <v>1</v>
      </c>
      <c r="Q16" s="301">
        <v>3198</v>
      </c>
      <c r="R16" s="301">
        <v>2474</v>
      </c>
      <c r="S16" s="301">
        <v>0</v>
      </c>
      <c r="T16" s="301">
        <v>5800</v>
      </c>
      <c r="U16" s="301">
        <v>0</v>
      </c>
      <c r="V16" s="301">
        <v>0</v>
      </c>
      <c r="W16" s="301">
        <v>44</v>
      </c>
      <c r="X16" s="301">
        <v>9657</v>
      </c>
      <c r="Y16" s="301">
        <v>23605</v>
      </c>
      <c r="Z16" s="301">
        <v>18199</v>
      </c>
      <c r="AA16" s="301">
        <v>65</v>
      </c>
      <c r="AB16" s="301">
        <v>258</v>
      </c>
      <c r="AC16" s="301">
        <v>295</v>
      </c>
      <c r="AD16" s="301">
        <v>658</v>
      </c>
      <c r="AE16" s="301">
        <v>617</v>
      </c>
      <c r="AF16" s="301">
        <v>7</v>
      </c>
      <c r="AG16" s="301">
        <v>432</v>
      </c>
      <c r="AH16" s="301">
        <v>46</v>
      </c>
      <c r="AI16" s="302">
        <v>1078</v>
      </c>
      <c r="AJ16" s="302" t="s">
        <v>640</v>
      </c>
      <c r="AK16" s="302" t="s">
        <v>640</v>
      </c>
      <c r="AL16" s="302" t="s">
        <v>640</v>
      </c>
      <c r="AM16" s="302" t="s">
        <v>640</v>
      </c>
      <c r="AN16" s="302" t="s">
        <v>640</v>
      </c>
      <c r="AO16" s="302" t="s">
        <v>640</v>
      </c>
      <c r="AP16" s="302" t="s">
        <v>640</v>
      </c>
      <c r="AQ16" s="302" t="s">
        <v>640</v>
      </c>
      <c r="AR16" s="301">
        <v>11</v>
      </c>
      <c r="AS16" s="301">
        <v>1939</v>
      </c>
      <c r="AT16" s="301">
        <v>51122</v>
      </c>
      <c r="AU16" s="301">
        <v>1928</v>
      </c>
      <c r="AV16" s="301">
        <v>88</v>
      </c>
      <c r="AW16" s="301">
        <v>6</v>
      </c>
      <c r="AX16" s="301">
        <v>13566</v>
      </c>
      <c r="AY16" s="301">
        <v>8570</v>
      </c>
      <c r="AZ16" s="301">
        <v>3254</v>
      </c>
      <c r="BA16" s="301">
        <v>23</v>
      </c>
      <c r="BB16" s="301">
        <v>3371</v>
      </c>
      <c r="BC16" s="301">
        <v>494</v>
      </c>
      <c r="BD16" s="301">
        <v>260</v>
      </c>
      <c r="BE16" s="301">
        <v>348</v>
      </c>
      <c r="BF16" s="301">
        <v>1</v>
      </c>
      <c r="BG16" s="301">
        <v>3198</v>
      </c>
      <c r="BH16" s="301">
        <v>2474</v>
      </c>
      <c r="BI16" s="301">
        <v>0</v>
      </c>
      <c r="BJ16" s="301">
        <v>5800</v>
      </c>
      <c r="BK16" s="301">
        <v>0</v>
      </c>
      <c r="BL16" s="301">
        <v>0</v>
      </c>
      <c r="BM16" s="301">
        <v>30</v>
      </c>
      <c r="BN16" s="301">
        <v>7711</v>
      </c>
      <c r="BO16" s="301">
        <v>30258</v>
      </c>
      <c r="BP16" s="301">
        <v>28031</v>
      </c>
      <c r="BQ16" s="301">
        <v>86</v>
      </c>
      <c r="BR16" s="301">
        <v>744</v>
      </c>
      <c r="BS16" s="301">
        <v>683</v>
      </c>
      <c r="BT16" s="301">
        <v>211</v>
      </c>
      <c r="BU16" s="301">
        <v>149</v>
      </c>
      <c r="BV16" s="301">
        <v>1</v>
      </c>
      <c r="BW16" s="301">
        <v>12</v>
      </c>
      <c r="BX16" s="301">
        <v>0</v>
      </c>
      <c r="BY16" s="301">
        <v>331</v>
      </c>
      <c r="BZ16" s="302" t="s">
        <v>640</v>
      </c>
      <c r="CA16" s="302" t="s">
        <v>640</v>
      </c>
      <c r="CB16" s="302" t="s">
        <v>640</v>
      </c>
      <c r="CC16" s="302" t="s">
        <v>640</v>
      </c>
      <c r="CD16" s="302" t="s">
        <v>640</v>
      </c>
      <c r="CE16" s="302" t="s">
        <v>640</v>
      </c>
      <c r="CF16" s="302" t="s">
        <v>640</v>
      </c>
      <c r="CG16" s="302" t="s">
        <v>640</v>
      </c>
      <c r="CH16" s="301">
        <v>3</v>
      </c>
      <c r="CI16" s="301">
        <v>7</v>
      </c>
      <c r="CJ16" s="304">
        <v>24</v>
      </c>
    </row>
    <row r="17" spans="1:88" s="303" customFormat="1" ht="13.5" customHeight="1">
      <c r="A17" s="299" t="s">
        <v>659</v>
      </c>
      <c r="B17" s="300" t="s">
        <v>660</v>
      </c>
      <c r="C17" s="299" t="s">
        <v>639</v>
      </c>
      <c r="D17" s="301">
        <v>551985</v>
      </c>
      <c r="E17" s="301">
        <v>176771</v>
      </c>
      <c r="F17" s="301">
        <v>2494</v>
      </c>
      <c r="G17" s="301">
        <v>18723</v>
      </c>
      <c r="H17" s="301">
        <v>54765</v>
      </c>
      <c r="I17" s="301">
        <v>35585</v>
      </c>
      <c r="J17" s="301">
        <v>21036</v>
      </c>
      <c r="K17" s="301">
        <v>15</v>
      </c>
      <c r="L17" s="301">
        <v>36757</v>
      </c>
      <c r="M17" s="301">
        <v>10339</v>
      </c>
      <c r="N17" s="301">
        <v>18509</v>
      </c>
      <c r="O17" s="301">
        <v>270</v>
      </c>
      <c r="P17" s="301">
        <v>339</v>
      </c>
      <c r="Q17" s="301">
        <v>40193</v>
      </c>
      <c r="R17" s="301">
        <v>0</v>
      </c>
      <c r="S17" s="301">
        <v>200</v>
      </c>
      <c r="T17" s="301">
        <v>64699</v>
      </c>
      <c r="U17" s="301">
        <v>14878</v>
      </c>
      <c r="V17" s="301">
        <v>0</v>
      </c>
      <c r="W17" s="301">
        <v>35</v>
      </c>
      <c r="X17" s="301">
        <v>56377</v>
      </c>
      <c r="Y17" s="301">
        <v>135621</v>
      </c>
      <c r="Z17" s="301">
        <v>84381</v>
      </c>
      <c r="AA17" s="301">
        <v>2100</v>
      </c>
      <c r="AB17" s="301">
        <v>12221</v>
      </c>
      <c r="AC17" s="301">
        <v>3265</v>
      </c>
      <c r="AD17" s="301">
        <v>4123</v>
      </c>
      <c r="AE17" s="301">
        <v>6192</v>
      </c>
      <c r="AF17" s="301">
        <v>15</v>
      </c>
      <c r="AG17" s="301">
        <v>8662</v>
      </c>
      <c r="AH17" s="301">
        <v>432</v>
      </c>
      <c r="AI17" s="302">
        <v>13059</v>
      </c>
      <c r="AJ17" s="302" t="s">
        <v>640</v>
      </c>
      <c r="AK17" s="302" t="s">
        <v>640</v>
      </c>
      <c r="AL17" s="302" t="s">
        <v>640</v>
      </c>
      <c r="AM17" s="302" t="s">
        <v>640</v>
      </c>
      <c r="AN17" s="302" t="s">
        <v>640</v>
      </c>
      <c r="AO17" s="302" t="s">
        <v>640</v>
      </c>
      <c r="AP17" s="302" t="s">
        <v>640</v>
      </c>
      <c r="AQ17" s="302" t="s">
        <v>640</v>
      </c>
      <c r="AR17" s="301">
        <v>28</v>
      </c>
      <c r="AS17" s="301">
        <v>1143</v>
      </c>
      <c r="AT17" s="301">
        <v>320231</v>
      </c>
      <c r="AU17" s="301">
        <v>7277</v>
      </c>
      <c r="AV17" s="301">
        <v>26</v>
      </c>
      <c r="AW17" s="301">
        <v>1961</v>
      </c>
      <c r="AX17" s="301">
        <v>49633</v>
      </c>
      <c r="AY17" s="301">
        <v>30238</v>
      </c>
      <c r="AZ17" s="301">
        <v>14826</v>
      </c>
      <c r="BA17" s="301">
        <v>0</v>
      </c>
      <c r="BB17" s="301">
        <v>28095</v>
      </c>
      <c r="BC17" s="301">
        <v>9907</v>
      </c>
      <c r="BD17" s="301">
        <v>2483</v>
      </c>
      <c r="BE17" s="301">
        <v>270</v>
      </c>
      <c r="BF17" s="301">
        <v>339</v>
      </c>
      <c r="BG17" s="301">
        <v>40193</v>
      </c>
      <c r="BH17" s="301">
        <v>0</v>
      </c>
      <c r="BI17" s="301">
        <v>200</v>
      </c>
      <c r="BJ17" s="301">
        <v>64699</v>
      </c>
      <c r="BK17" s="301">
        <v>14878</v>
      </c>
      <c r="BL17" s="301">
        <v>0</v>
      </c>
      <c r="BM17" s="301">
        <v>3</v>
      </c>
      <c r="BN17" s="301">
        <v>55203</v>
      </c>
      <c r="BO17" s="301">
        <v>96133</v>
      </c>
      <c r="BP17" s="301">
        <v>85113</v>
      </c>
      <c r="BQ17" s="301">
        <v>368</v>
      </c>
      <c r="BR17" s="301">
        <v>4541</v>
      </c>
      <c r="BS17" s="301">
        <v>1867</v>
      </c>
      <c r="BT17" s="301">
        <v>1224</v>
      </c>
      <c r="BU17" s="301">
        <v>18</v>
      </c>
      <c r="BV17" s="301">
        <v>0</v>
      </c>
      <c r="BW17" s="301">
        <v>0</v>
      </c>
      <c r="BX17" s="301">
        <v>0</v>
      </c>
      <c r="BY17" s="301">
        <v>2967</v>
      </c>
      <c r="BZ17" s="302" t="s">
        <v>640</v>
      </c>
      <c r="CA17" s="302" t="s">
        <v>640</v>
      </c>
      <c r="CB17" s="302" t="s">
        <v>640</v>
      </c>
      <c r="CC17" s="302" t="s">
        <v>640</v>
      </c>
      <c r="CD17" s="302" t="s">
        <v>640</v>
      </c>
      <c r="CE17" s="302" t="s">
        <v>640</v>
      </c>
      <c r="CF17" s="302" t="s">
        <v>640</v>
      </c>
      <c r="CG17" s="302" t="s">
        <v>640</v>
      </c>
      <c r="CH17" s="301">
        <v>4</v>
      </c>
      <c r="CI17" s="301">
        <v>31</v>
      </c>
      <c r="CJ17" s="304">
        <v>53</v>
      </c>
    </row>
    <row r="18" spans="1:88" s="303" customFormat="1" ht="13.5" customHeight="1">
      <c r="A18" s="299" t="s">
        <v>661</v>
      </c>
      <c r="B18" s="300" t="s">
        <v>662</v>
      </c>
      <c r="C18" s="299" t="s">
        <v>639</v>
      </c>
      <c r="D18" s="301">
        <v>447751</v>
      </c>
      <c r="E18" s="301">
        <v>178283</v>
      </c>
      <c r="F18" s="301">
        <v>508</v>
      </c>
      <c r="G18" s="301">
        <v>4849</v>
      </c>
      <c r="H18" s="301">
        <v>52313</v>
      </c>
      <c r="I18" s="301">
        <v>38906</v>
      </c>
      <c r="J18" s="301">
        <v>17321</v>
      </c>
      <c r="K18" s="301">
        <v>8</v>
      </c>
      <c r="L18" s="301">
        <v>25645</v>
      </c>
      <c r="M18" s="301">
        <v>727</v>
      </c>
      <c r="N18" s="301">
        <v>14225</v>
      </c>
      <c r="O18" s="301">
        <v>6644</v>
      </c>
      <c r="P18" s="301">
        <v>672</v>
      </c>
      <c r="Q18" s="301">
        <v>43934</v>
      </c>
      <c r="R18" s="301">
        <v>61</v>
      </c>
      <c r="S18" s="301">
        <v>267</v>
      </c>
      <c r="T18" s="301">
        <v>10201</v>
      </c>
      <c r="U18" s="301">
        <v>0</v>
      </c>
      <c r="V18" s="301">
        <v>624</v>
      </c>
      <c r="W18" s="301">
        <v>63</v>
      </c>
      <c r="X18" s="301">
        <v>52500</v>
      </c>
      <c r="Y18" s="301">
        <v>127995</v>
      </c>
      <c r="Z18" s="301">
        <v>90160</v>
      </c>
      <c r="AA18" s="301">
        <v>260</v>
      </c>
      <c r="AB18" s="301">
        <v>2909</v>
      </c>
      <c r="AC18" s="301">
        <v>1821</v>
      </c>
      <c r="AD18" s="301">
        <v>1841</v>
      </c>
      <c r="AE18" s="301">
        <v>1745</v>
      </c>
      <c r="AF18" s="301">
        <v>6</v>
      </c>
      <c r="AG18" s="301">
        <v>194</v>
      </c>
      <c r="AH18" s="301">
        <v>12</v>
      </c>
      <c r="AI18" s="302">
        <v>6334</v>
      </c>
      <c r="AJ18" s="302" t="s">
        <v>640</v>
      </c>
      <c r="AK18" s="302" t="s">
        <v>640</v>
      </c>
      <c r="AL18" s="302" t="s">
        <v>640</v>
      </c>
      <c r="AM18" s="302" t="s">
        <v>640</v>
      </c>
      <c r="AN18" s="302" t="s">
        <v>640</v>
      </c>
      <c r="AO18" s="302" t="s">
        <v>640</v>
      </c>
      <c r="AP18" s="302" t="s">
        <v>640</v>
      </c>
      <c r="AQ18" s="302" t="s">
        <v>640</v>
      </c>
      <c r="AR18" s="301">
        <v>44</v>
      </c>
      <c r="AS18" s="301">
        <v>22669</v>
      </c>
      <c r="AT18" s="301">
        <v>237773</v>
      </c>
      <c r="AU18" s="301">
        <v>22781</v>
      </c>
      <c r="AV18" s="301">
        <v>115</v>
      </c>
      <c r="AW18" s="301">
        <v>1535</v>
      </c>
      <c r="AX18" s="301">
        <v>46746</v>
      </c>
      <c r="AY18" s="301">
        <v>31926</v>
      </c>
      <c r="AZ18" s="301">
        <v>13549</v>
      </c>
      <c r="BA18" s="301">
        <v>2</v>
      </c>
      <c r="BB18" s="301">
        <v>25451</v>
      </c>
      <c r="BC18" s="301">
        <v>715</v>
      </c>
      <c r="BD18" s="301">
        <v>2734</v>
      </c>
      <c r="BE18" s="301">
        <v>6644</v>
      </c>
      <c r="BF18" s="301">
        <v>672</v>
      </c>
      <c r="BG18" s="301">
        <v>43934</v>
      </c>
      <c r="BH18" s="301">
        <v>61</v>
      </c>
      <c r="BI18" s="301">
        <v>267</v>
      </c>
      <c r="BJ18" s="301">
        <v>10201</v>
      </c>
      <c r="BK18" s="301">
        <v>0</v>
      </c>
      <c r="BL18" s="301">
        <v>624</v>
      </c>
      <c r="BM18" s="301">
        <v>10</v>
      </c>
      <c r="BN18" s="301">
        <v>29806</v>
      </c>
      <c r="BO18" s="301">
        <v>81983</v>
      </c>
      <c r="BP18" s="301">
        <v>65342</v>
      </c>
      <c r="BQ18" s="301">
        <v>133</v>
      </c>
      <c r="BR18" s="301">
        <v>405</v>
      </c>
      <c r="BS18" s="301">
        <v>3746</v>
      </c>
      <c r="BT18" s="301">
        <v>5139</v>
      </c>
      <c r="BU18" s="301">
        <v>2027</v>
      </c>
      <c r="BV18" s="301">
        <v>0</v>
      </c>
      <c r="BW18" s="301">
        <v>0</v>
      </c>
      <c r="BX18" s="301">
        <v>0</v>
      </c>
      <c r="BY18" s="301">
        <v>5157</v>
      </c>
      <c r="BZ18" s="302" t="s">
        <v>640</v>
      </c>
      <c r="CA18" s="302" t="s">
        <v>640</v>
      </c>
      <c r="CB18" s="302" t="s">
        <v>640</v>
      </c>
      <c r="CC18" s="302" t="s">
        <v>640</v>
      </c>
      <c r="CD18" s="302" t="s">
        <v>640</v>
      </c>
      <c r="CE18" s="302" t="s">
        <v>640</v>
      </c>
      <c r="CF18" s="302" t="s">
        <v>640</v>
      </c>
      <c r="CG18" s="302" t="s">
        <v>640</v>
      </c>
      <c r="CH18" s="301">
        <v>9</v>
      </c>
      <c r="CI18" s="301">
        <v>25</v>
      </c>
      <c r="CJ18" s="304">
        <v>43</v>
      </c>
    </row>
    <row r="19" spans="1:88" s="303" customFormat="1" ht="13.5" customHeight="1">
      <c r="A19" s="299" t="s">
        <v>663</v>
      </c>
      <c r="B19" s="300" t="s">
        <v>664</v>
      </c>
      <c r="C19" s="299" t="s">
        <v>639</v>
      </c>
      <c r="D19" s="301">
        <v>990380</v>
      </c>
      <c r="E19" s="301">
        <v>489991</v>
      </c>
      <c r="F19" s="301">
        <v>1419</v>
      </c>
      <c r="G19" s="301">
        <v>1166</v>
      </c>
      <c r="H19" s="301">
        <v>79595</v>
      </c>
      <c r="I19" s="301">
        <v>112714</v>
      </c>
      <c r="J19" s="301">
        <v>49014</v>
      </c>
      <c r="K19" s="301">
        <v>187</v>
      </c>
      <c r="L19" s="301">
        <v>63656</v>
      </c>
      <c r="M19" s="301">
        <v>4040</v>
      </c>
      <c r="N19" s="301">
        <v>27536</v>
      </c>
      <c r="O19" s="301">
        <v>1676</v>
      </c>
      <c r="P19" s="301">
        <v>0</v>
      </c>
      <c r="Q19" s="301">
        <v>22432</v>
      </c>
      <c r="R19" s="301">
        <v>42</v>
      </c>
      <c r="S19" s="301">
        <v>0</v>
      </c>
      <c r="T19" s="301">
        <v>118415</v>
      </c>
      <c r="U19" s="301">
        <v>0</v>
      </c>
      <c r="V19" s="301">
        <v>0</v>
      </c>
      <c r="W19" s="301">
        <v>144</v>
      </c>
      <c r="X19" s="301">
        <v>18353</v>
      </c>
      <c r="Y19" s="301">
        <v>427424</v>
      </c>
      <c r="Z19" s="301">
        <v>234756</v>
      </c>
      <c r="AA19" s="301">
        <v>824</v>
      </c>
      <c r="AB19" s="301">
        <v>833</v>
      </c>
      <c r="AC19" s="301">
        <v>25356</v>
      </c>
      <c r="AD19" s="301">
        <v>83113</v>
      </c>
      <c r="AE19" s="301">
        <v>37542</v>
      </c>
      <c r="AF19" s="301">
        <v>152</v>
      </c>
      <c r="AG19" s="301">
        <v>29414</v>
      </c>
      <c r="AH19" s="301">
        <v>4</v>
      </c>
      <c r="AI19" s="302">
        <v>12903</v>
      </c>
      <c r="AJ19" s="302" t="s">
        <v>640</v>
      </c>
      <c r="AK19" s="302" t="s">
        <v>640</v>
      </c>
      <c r="AL19" s="302" t="s">
        <v>640</v>
      </c>
      <c r="AM19" s="302" t="s">
        <v>640</v>
      </c>
      <c r="AN19" s="302" t="s">
        <v>640</v>
      </c>
      <c r="AO19" s="302" t="s">
        <v>640</v>
      </c>
      <c r="AP19" s="302" t="s">
        <v>640</v>
      </c>
      <c r="AQ19" s="302" t="s">
        <v>640</v>
      </c>
      <c r="AR19" s="301">
        <v>142</v>
      </c>
      <c r="AS19" s="301">
        <v>2385</v>
      </c>
      <c r="AT19" s="301">
        <v>326146</v>
      </c>
      <c r="AU19" s="301">
        <v>38079</v>
      </c>
      <c r="AV19" s="301">
        <v>105</v>
      </c>
      <c r="AW19" s="301">
        <v>25</v>
      </c>
      <c r="AX19" s="301">
        <v>47847</v>
      </c>
      <c r="AY19" s="301">
        <v>26700</v>
      </c>
      <c r="AZ19" s="301">
        <v>11361</v>
      </c>
      <c r="BA19" s="301">
        <v>35</v>
      </c>
      <c r="BB19" s="301">
        <v>34242</v>
      </c>
      <c r="BC19" s="301">
        <v>4036</v>
      </c>
      <c r="BD19" s="301">
        <v>6848</v>
      </c>
      <c r="BE19" s="301">
        <v>1676</v>
      </c>
      <c r="BF19" s="301">
        <v>0</v>
      </c>
      <c r="BG19" s="301">
        <v>22432</v>
      </c>
      <c r="BH19" s="301">
        <v>42</v>
      </c>
      <c r="BI19" s="301">
        <v>0</v>
      </c>
      <c r="BJ19" s="301">
        <v>118415</v>
      </c>
      <c r="BK19" s="301">
        <v>0</v>
      </c>
      <c r="BL19" s="301">
        <v>0</v>
      </c>
      <c r="BM19" s="301">
        <v>1</v>
      </c>
      <c r="BN19" s="301">
        <v>14302</v>
      </c>
      <c r="BO19" s="301">
        <v>236810</v>
      </c>
      <c r="BP19" s="301">
        <v>217156</v>
      </c>
      <c r="BQ19" s="301">
        <v>490</v>
      </c>
      <c r="BR19" s="301">
        <v>308</v>
      </c>
      <c r="BS19" s="301">
        <v>6392</v>
      </c>
      <c r="BT19" s="301">
        <v>2901</v>
      </c>
      <c r="BU19" s="301">
        <v>111</v>
      </c>
      <c r="BV19" s="301">
        <v>0</v>
      </c>
      <c r="BW19" s="301">
        <v>0</v>
      </c>
      <c r="BX19" s="301">
        <v>0</v>
      </c>
      <c r="BY19" s="301">
        <v>7785</v>
      </c>
      <c r="BZ19" s="302" t="s">
        <v>640</v>
      </c>
      <c r="CA19" s="302" t="s">
        <v>640</v>
      </c>
      <c r="CB19" s="302" t="s">
        <v>640</v>
      </c>
      <c r="CC19" s="302" t="s">
        <v>640</v>
      </c>
      <c r="CD19" s="302" t="s">
        <v>640</v>
      </c>
      <c r="CE19" s="302" t="s">
        <v>640</v>
      </c>
      <c r="CF19" s="302" t="s">
        <v>640</v>
      </c>
      <c r="CG19" s="302" t="s">
        <v>640</v>
      </c>
      <c r="CH19" s="301">
        <v>1</v>
      </c>
      <c r="CI19" s="301">
        <v>1666</v>
      </c>
      <c r="CJ19" s="304">
        <v>61</v>
      </c>
    </row>
    <row r="20" spans="1:88" s="303" customFormat="1" ht="13.5" customHeight="1">
      <c r="A20" s="299" t="s">
        <v>665</v>
      </c>
      <c r="B20" s="300" t="s">
        <v>666</v>
      </c>
      <c r="C20" s="299" t="s">
        <v>639</v>
      </c>
      <c r="D20" s="301">
        <v>689351</v>
      </c>
      <c r="E20" s="301">
        <v>307593</v>
      </c>
      <c r="F20" s="301">
        <v>1165</v>
      </c>
      <c r="G20" s="301">
        <v>9278</v>
      </c>
      <c r="H20" s="301">
        <v>64614</v>
      </c>
      <c r="I20" s="301">
        <v>54907</v>
      </c>
      <c r="J20" s="301">
        <v>29917</v>
      </c>
      <c r="K20" s="301">
        <v>22</v>
      </c>
      <c r="L20" s="301">
        <v>106408</v>
      </c>
      <c r="M20" s="301">
        <v>100</v>
      </c>
      <c r="N20" s="301">
        <v>28628</v>
      </c>
      <c r="O20" s="301">
        <v>18592</v>
      </c>
      <c r="P20" s="301">
        <v>0</v>
      </c>
      <c r="Q20" s="301">
        <v>38051</v>
      </c>
      <c r="R20" s="301">
        <v>1574</v>
      </c>
      <c r="S20" s="301">
        <v>1782</v>
      </c>
      <c r="T20" s="301">
        <v>686</v>
      </c>
      <c r="U20" s="301">
        <v>0</v>
      </c>
      <c r="V20" s="301">
        <v>862</v>
      </c>
      <c r="W20" s="301">
        <v>467</v>
      </c>
      <c r="X20" s="301">
        <v>24705</v>
      </c>
      <c r="Y20" s="301">
        <v>99427</v>
      </c>
      <c r="Z20" s="301">
        <v>62844</v>
      </c>
      <c r="AA20" s="301">
        <v>652</v>
      </c>
      <c r="AB20" s="301">
        <v>615</v>
      </c>
      <c r="AC20" s="301">
        <v>15617</v>
      </c>
      <c r="AD20" s="301">
        <v>1838</v>
      </c>
      <c r="AE20" s="301">
        <v>1558</v>
      </c>
      <c r="AF20" s="301">
        <v>0</v>
      </c>
      <c r="AG20" s="301">
        <v>11</v>
      </c>
      <c r="AH20" s="301">
        <v>5</v>
      </c>
      <c r="AI20" s="302">
        <v>12409</v>
      </c>
      <c r="AJ20" s="302" t="s">
        <v>640</v>
      </c>
      <c r="AK20" s="302" t="s">
        <v>640</v>
      </c>
      <c r="AL20" s="302" t="s">
        <v>640</v>
      </c>
      <c r="AM20" s="302" t="s">
        <v>640</v>
      </c>
      <c r="AN20" s="302" t="s">
        <v>640</v>
      </c>
      <c r="AO20" s="302" t="s">
        <v>640</v>
      </c>
      <c r="AP20" s="302" t="s">
        <v>640</v>
      </c>
      <c r="AQ20" s="302" t="s">
        <v>640</v>
      </c>
      <c r="AR20" s="301">
        <v>221</v>
      </c>
      <c r="AS20" s="301">
        <v>3657</v>
      </c>
      <c r="AT20" s="301">
        <v>345191</v>
      </c>
      <c r="AU20" s="301">
        <v>28041</v>
      </c>
      <c r="AV20" s="301">
        <v>130</v>
      </c>
      <c r="AW20" s="301">
        <v>5240</v>
      </c>
      <c r="AX20" s="301">
        <v>44120</v>
      </c>
      <c r="AY20" s="301">
        <v>50086</v>
      </c>
      <c r="AZ20" s="301">
        <v>28359</v>
      </c>
      <c r="BA20" s="301">
        <v>22</v>
      </c>
      <c r="BB20" s="301">
        <v>106397</v>
      </c>
      <c r="BC20" s="301">
        <v>0</v>
      </c>
      <c r="BD20" s="301">
        <v>282</v>
      </c>
      <c r="BE20" s="301">
        <v>18592</v>
      </c>
      <c r="BF20" s="301">
        <v>0</v>
      </c>
      <c r="BG20" s="301">
        <v>38051</v>
      </c>
      <c r="BH20" s="301">
        <v>1574</v>
      </c>
      <c r="BI20" s="301">
        <v>1782</v>
      </c>
      <c r="BJ20" s="301">
        <v>686</v>
      </c>
      <c r="BK20" s="301">
        <v>0</v>
      </c>
      <c r="BL20" s="301">
        <v>862</v>
      </c>
      <c r="BM20" s="301">
        <v>0</v>
      </c>
      <c r="BN20" s="301">
        <v>20967</v>
      </c>
      <c r="BO20" s="301">
        <v>244733</v>
      </c>
      <c r="BP20" s="301">
        <v>216708</v>
      </c>
      <c r="BQ20" s="301">
        <v>383</v>
      </c>
      <c r="BR20" s="301">
        <v>3423</v>
      </c>
      <c r="BS20" s="301">
        <v>4877</v>
      </c>
      <c r="BT20" s="301">
        <v>2983</v>
      </c>
      <c r="BU20" s="301">
        <v>0</v>
      </c>
      <c r="BV20" s="301">
        <v>0</v>
      </c>
      <c r="BW20" s="301">
        <v>0</v>
      </c>
      <c r="BX20" s="301">
        <v>95</v>
      </c>
      <c r="BY20" s="301">
        <v>15937</v>
      </c>
      <c r="BZ20" s="302" t="s">
        <v>640</v>
      </c>
      <c r="CA20" s="302" t="s">
        <v>640</v>
      </c>
      <c r="CB20" s="302" t="s">
        <v>640</v>
      </c>
      <c r="CC20" s="302" t="s">
        <v>640</v>
      </c>
      <c r="CD20" s="302" t="s">
        <v>640</v>
      </c>
      <c r="CE20" s="302" t="s">
        <v>640</v>
      </c>
      <c r="CF20" s="302" t="s">
        <v>640</v>
      </c>
      <c r="CG20" s="302" t="s">
        <v>640</v>
      </c>
      <c r="CH20" s="301">
        <v>246</v>
      </c>
      <c r="CI20" s="301">
        <v>81</v>
      </c>
      <c r="CJ20" s="304">
        <v>22</v>
      </c>
    </row>
    <row r="21" spans="1:88" s="303" customFormat="1" ht="13.5" customHeight="1">
      <c r="A21" s="299" t="s">
        <v>667</v>
      </c>
      <c r="B21" s="300" t="s">
        <v>668</v>
      </c>
      <c r="C21" s="299" t="s">
        <v>639</v>
      </c>
      <c r="D21" s="301">
        <v>186132</v>
      </c>
      <c r="E21" s="301">
        <v>78537</v>
      </c>
      <c r="F21" s="301">
        <v>71</v>
      </c>
      <c r="G21" s="301">
        <v>1985</v>
      </c>
      <c r="H21" s="301">
        <v>17015</v>
      </c>
      <c r="I21" s="301">
        <v>14145</v>
      </c>
      <c r="J21" s="301">
        <v>5691</v>
      </c>
      <c r="K21" s="301">
        <v>145</v>
      </c>
      <c r="L21" s="301">
        <v>16658</v>
      </c>
      <c r="M21" s="301">
        <v>837</v>
      </c>
      <c r="N21" s="301">
        <v>1443</v>
      </c>
      <c r="O21" s="301">
        <v>5381</v>
      </c>
      <c r="P21" s="301">
        <v>0</v>
      </c>
      <c r="Q21" s="301">
        <v>10297</v>
      </c>
      <c r="R21" s="301">
        <v>0</v>
      </c>
      <c r="S21" s="301">
        <v>1453</v>
      </c>
      <c r="T21" s="301">
        <v>4378</v>
      </c>
      <c r="U21" s="301">
        <v>0</v>
      </c>
      <c r="V21" s="301">
        <v>419</v>
      </c>
      <c r="W21" s="301">
        <v>185</v>
      </c>
      <c r="X21" s="301">
        <v>27492</v>
      </c>
      <c r="Y21" s="301">
        <v>72454</v>
      </c>
      <c r="Z21" s="301">
        <v>39319</v>
      </c>
      <c r="AA21" s="301">
        <v>52</v>
      </c>
      <c r="AB21" s="301">
        <v>586</v>
      </c>
      <c r="AC21" s="301">
        <v>3003</v>
      </c>
      <c r="AD21" s="301">
        <v>3012</v>
      </c>
      <c r="AE21" s="301">
        <v>2149</v>
      </c>
      <c r="AF21" s="301">
        <v>133</v>
      </c>
      <c r="AG21" s="301">
        <v>1105</v>
      </c>
      <c r="AH21" s="301">
        <v>0</v>
      </c>
      <c r="AI21" s="302">
        <v>1050</v>
      </c>
      <c r="AJ21" s="302" t="s">
        <v>640</v>
      </c>
      <c r="AK21" s="302" t="s">
        <v>640</v>
      </c>
      <c r="AL21" s="302" t="s">
        <v>640</v>
      </c>
      <c r="AM21" s="302" t="s">
        <v>640</v>
      </c>
      <c r="AN21" s="302" t="s">
        <v>640</v>
      </c>
      <c r="AO21" s="302" t="s">
        <v>640</v>
      </c>
      <c r="AP21" s="302" t="s">
        <v>640</v>
      </c>
      <c r="AQ21" s="302" t="s">
        <v>640</v>
      </c>
      <c r="AR21" s="301">
        <v>145</v>
      </c>
      <c r="AS21" s="301">
        <v>21900</v>
      </c>
      <c r="AT21" s="301">
        <v>84302</v>
      </c>
      <c r="AU21" s="301">
        <v>10332</v>
      </c>
      <c r="AV21" s="301">
        <v>19</v>
      </c>
      <c r="AW21" s="301">
        <v>1399</v>
      </c>
      <c r="AX21" s="301">
        <v>13908</v>
      </c>
      <c r="AY21" s="301">
        <v>11066</v>
      </c>
      <c r="AZ21" s="301">
        <v>3539</v>
      </c>
      <c r="BA21" s="301">
        <v>12</v>
      </c>
      <c r="BB21" s="301">
        <v>15553</v>
      </c>
      <c r="BC21" s="301">
        <v>837</v>
      </c>
      <c r="BD21" s="301">
        <v>318</v>
      </c>
      <c r="BE21" s="301">
        <v>5381</v>
      </c>
      <c r="BF21" s="301">
        <v>0</v>
      </c>
      <c r="BG21" s="301">
        <v>10297</v>
      </c>
      <c r="BH21" s="301">
        <v>0</v>
      </c>
      <c r="BI21" s="301">
        <v>1453</v>
      </c>
      <c r="BJ21" s="301">
        <v>4378</v>
      </c>
      <c r="BK21" s="301">
        <v>0</v>
      </c>
      <c r="BL21" s="301">
        <v>419</v>
      </c>
      <c r="BM21" s="301">
        <v>40</v>
      </c>
      <c r="BN21" s="301">
        <v>5351</v>
      </c>
      <c r="BO21" s="301">
        <v>29376</v>
      </c>
      <c r="BP21" s="301">
        <v>28886</v>
      </c>
      <c r="BQ21" s="301">
        <v>0</v>
      </c>
      <c r="BR21" s="301">
        <v>0</v>
      </c>
      <c r="BS21" s="301">
        <v>104</v>
      </c>
      <c r="BT21" s="301">
        <v>67</v>
      </c>
      <c r="BU21" s="301">
        <v>3</v>
      </c>
      <c r="BV21" s="301">
        <v>0</v>
      </c>
      <c r="BW21" s="301">
        <v>0</v>
      </c>
      <c r="BX21" s="301">
        <v>0</v>
      </c>
      <c r="BY21" s="301">
        <v>75</v>
      </c>
      <c r="BZ21" s="302" t="s">
        <v>640</v>
      </c>
      <c r="CA21" s="302" t="s">
        <v>640</v>
      </c>
      <c r="CB21" s="302" t="s">
        <v>640</v>
      </c>
      <c r="CC21" s="302" t="s">
        <v>640</v>
      </c>
      <c r="CD21" s="302" t="s">
        <v>640</v>
      </c>
      <c r="CE21" s="302" t="s">
        <v>640</v>
      </c>
      <c r="CF21" s="302" t="s">
        <v>640</v>
      </c>
      <c r="CG21" s="302" t="s">
        <v>640</v>
      </c>
      <c r="CH21" s="301">
        <v>0</v>
      </c>
      <c r="CI21" s="301">
        <v>241</v>
      </c>
      <c r="CJ21" s="304">
        <v>25</v>
      </c>
    </row>
    <row r="22" spans="1:88" s="303" customFormat="1" ht="13.5" customHeight="1">
      <c r="A22" s="299" t="s">
        <v>669</v>
      </c>
      <c r="B22" s="300" t="s">
        <v>670</v>
      </c>
      <c r="C22" s="299" t="s">
        <v>639</v>
      </c>
      <c r="D22" s="301">
        <v>93090</v>
      </c>
      <c r="E22" s="301">
        <v>28934</v>
      </c>
      <c r="F22" s="301">
        <v>125</v>
      </c>
      <c r="G22" s="301">
        <v>2063</v>
      </c>
      <c r="H22" s="301">
        <v>7039</v>
      </c>
      <c r="I22" s="301">
        <v>4805</v>
      </c>
      <c r="J22" s="301">
        <v>1566</v>
      </c>
      <c r="K22" s="301">
        <v>67</v>
      </c>
      <c r="L22" s="301">
        <v>5393</v>
      </c>
      <c r="M22" s="301">
        <v>32</v>
      </c>
      <c r="N22" s="301">
        <v>324</v>
      </c>
      <c r="O22" s="301">
        <v>11215</v>
      </c>
      <c r="P22" s="301">
        <v>3214</v>
      </c>
      <c r="Q22" s="301">
        <v>2271</v>
      </c>
      <c r="R22" s="301">
        <v>2349</v>
      </c>
      <c r="S22" s="301">
        <v>22880</v>
      </c>
      <c r="T22" s="301">
        <v>0</v>
      </c>
      <c r="U22" s="301">
        <v>0</v>
      </c>
      <c r="V22" s="301">
        <v>0</v>
      </c>
      <c r="W22" s="301">
        <v>21</v>
      </c>
      <c r="X22" s="301">
        <v>792</v>
      </c>
      <c r="Y22" s="301">
        <v>14233</v>
      </c>
      <c r="Z22" s="301">
        <v>6353</v>
      </c>
      <c r="AA22" s="301">
        <v>61</v>
      </c>
      <c r="AB22" s="301">
        <v>1063</v>
      </c>
      <c r="AC22" s="301">
        <v>557</v>
      </c>
      <c r="AD22" s="301">
        <v>1900</v>
      </c>
      <c r="AE22" s="301">
        <v>897</v>
      </c>
      <c r="AF22" s="301">
        <v>25</v>
      </c>
      <c r="AG22" s="301">
        <v>3104</v>
      </c>
      <c r="AH22" s="301">
        <v>0</v>
      </c>
      <c r="AI22" s="302">
        <v>20</v>
      </c>
      <c r="AJ22" s="302" t="s">
        <v>640</v>
      </c>
      <c r="AK22" s="302" t="s">
        <v>640</v>
      </c>
      <c r="AL22" s="302" t="s">
        <v>640</v>
      </c>
      <c r="AM22" s="302" t="s">
        <v>640</v>
      </c>
      <c r="AN22" s="302" t="s">
        <v>640</v>
      </c>
      <c r="AO22" s="302" t="s">
        <v>640</v>
      </c>
      <c r="AP22" s="302" t="s">
        <v>640</v>
      </c>
      <c r="AQ22" s="302" t="s">
        <v>640</v>
      </c>
      <c r="AR22" s="301">
        <v>9</v>
      </c>
      <c r="AS22" s="301">
        <v>244</v>
      </c>
      <c r="AT22" s="301">
        <v>55555</v>
      </c>
      <c r="AU22" s="301">
        <v>241</v>
      </c>
      <c r="AV22" s="301">
        <v>28</v>
      </c>
      <c r="AW22" s="301">
        <v>422</v>
      </c>
      <c r="AX22" s="301">
        <v>6315</v>
      </c>
      <c r="AY22" s="301">
        <v>2904</v>
      </c>
      <c r="AZ22" s="301">
        <v>669</v>
      </c>
      <c r="BA22" s="301">
        <v>42</v>
      </c>
      <c r="BB22" s="301">
        <v>2289</v>
      </c>
      <c r="BC22" s="301">
        <v>32</v>
      </c>
      <c r="BD22" s="301">
        <v>124</v>
      </c>
      <c r="BE22" s="301">
        <v>11215</v>
      </c>
      <c r="BF22" s="301">
        <v>3214</v>
      </c>
      <c r="BG22" s="301">
        <v>2271</v>
      </c>
      <c r="BH22" s="301">
        <v>2349</v>
      </c>
      <c r="BI22" s="301">
        <v>22880</v>
      </c>
      <c r="BJ22" s="301">
        <v>0</v>
      </c>
      <c r="BK22" s="301">
        <v>0</v>
      </c>
      <c r="BL22" s="301">
        <v>0</v>
      </c>
      <c r="BM22" s="301">
        <v>12</v>
      </c>
      <c r="BN22" s="301">
        <v>548</v>
      </c>
      <c r="BO22" s="301">
        <v>23302</v>
      </c>
      <c r="BP22" s="301">
        <v>22340</v>
      </c>
      <c r="BQ22" s="301">
        <v>36</v>
      </c>
      <c r="BR22" s="301">
        <v>578</v>
      </c>
      <c r="BS22" s="301">
        <v>167</v>
      </c>
      <c r="BT22" s="301">
        <v>1</v>
      </c>
      <c r="BU22" s="301">
        <v>0</v>
      </c>
      <c r="BV22" s="301">
        <v>0</v>
      </c>
      <c r="BW22" s="301">
        <v>0</v>
      </c>
      <c r="BX22" s="301">
        <v>0</v>
      </c>
      <c r="BY22" s="301">
        <v>180</v>
      </c>
      <c r="BZ22" s="302" t="s">
        <v>640</v>
      </c>
      <c r="CA22" s="302" t="s">
        <v>640</v>
      </c>
      <c r="CB22" s="302" t="s">
        <v>640</v>
      </c>
      <c r="CC22" s="302" t="s">
        <v>640</v>
      </c>
      <c r="CD22" s="302" t="s">
        <v>640</v>
      </c>
      <c r="CE22" s="302" t="s">
        <v>640</v>
      </c>
      <c r="CF22" s="302" t="s">
        <v>640</v>
      </c>
      <c r="CG22" s="302" t="s">
        <v>640</v>
      </c>
      <c r="CH22" s="301">
        <v>0</v>
      </c>
      <c r="CI22" s="301">
        <v>0</v>
      </c>
      <c r="CJ22" s="304">
        <v>13</v>
      </c>
    </row>
    <row r="23" spans="1:88" s="303" customFormat="1" ht="13.5" customHeight="1">
      <c r="A23" s="299" t="s">
        <v>671</v>
      </c>
      <c r="B23" s="300" t="s">
        <v>672</v>
      </c>
      <c r="C23" s="299" t="s">
        <v>639</v>
      </c>
      <c r="D23" s="301">
        <v>57906</v>
      </c>
      <c r="E23" s="301">
        <v>20627</v>
      </c>
      <c r="F23" s="301">
        <v>78</v>
      </c>
      <c r="G23" s="301">
        <v>760</v>
      </c>
      <c r="H23" s="301">
        <v>8673</v>
      </c>
      <c r="I23" s="301">
        <v>5584</v>
      </c>
      <c r="J23" s="301">
        <v>1981</v>
      </c>
      <c r="K23" s="301">
        <v>0</v>
      </c>
      <c r="L23" s="301">
        <v>5977</v>
      </c>
      <c r="M23" s="301">
        <v>0</v>
      </c>
      <c r="N23" s="301">
        <v>324</v>
      </c>
      <c r="O23" s="301">
        <v>725</v>
      </c>
      <c r="P23" s="301">
        <v>0</v>
      </c>
      <c r="Q23" s="301">
        <v>2800</v>
      </c>
      <c r="R23" s="301">
        <v>0</v>
      </c>
      <c r="S23" s="301">
        <v>0</v>
      </c>
      <c r="T23" s="301">
        <v>3950</v>
      </c>
      <c r="U23" s="301">
        <v>0</v>
      </c>
      <c r="V23" s="301">
        <v>0</v>
      </c>
      <c r="W23" s="301">
        <v>56</v>
      </c>
      <c r="X23" s="301">
        <v>6371</v>
      </c>
      <c r="Y23" s="301">
        <v>18024</v>
      </c>
      <c r="Z23" s="301">
        <v>10321</v>
      </c>
      <c r="AA23" s="301">
        <v>28</v>
      </c>
      <c r="AB23" s="301">
        <v>239</v>
      </c>
      <c r="AC23" s="301">
        <v>3626</v>
      </c>
      <c r="AD23" s="301">
        <v>1741</v>
      </c>
      <c r="AE23" s="301">
        <v>411</v>
      </c>
      <c r="AF23" s="301">
        <v>0</v>
      </c>
      <c r="AG23" s="301">
        <v>276</v>
      </c>
      <c r="AH23" s="301">
        <v>0</v>
      </c>
      <c r="AI23" s="302">
        <v>324</v>
      </c>
      <c r="AJ23" s="302" t="s">
        <v>640</v>
      </c>
      <c r="AK23" s="302" t="s">
        <v>640</v>
      </c>
      <c r="AL23" s="302" t="s">
        <v>640</v>
      </c>
      <c r="AM23" s="302" t="s">
        <v>640</v>
      </c>
      <c r="AN23" s="302" t="s">
        <v>640</v>
      </c>
      <c r="AO23" s="302" t="s">
        <v>640</v>
      </c>
      <c r="AP23" s="302" t="s">
        <v>640</v>
      </c>
      <c r="AQ23" s="302" t="s">
        <v>640</v>
      </c>
      <c r="AR23" s="301">
        <v>11</v>
      </c>
      <c r="AS23" s="301">
        <v>1047</v>
      </c>
      <c r="AT23" s="301">
        <v>32888</v>
      </c>
      <c r="AU23" s="301">
        <v>3350</v>
      </c>
      <c r="AV23" s="301">
        <v>43</v>
      </c>
      <c r="AW23" s="301">
        <v>516</v>
      </c>
      <c r="AX23" s="301">
        <v>5041</v>
      </c>
      <c r="AY23" s="301">
        <v>3828</v>
      </c>
      <c r="AZ23" s="301">
        <v>1570</v>
      </c>
      <c r="BA23" s="301">
        <v>0</v>
      </c>
      <c r="BB23" s="301">
        <v>5701</v>
      </c>
      <c r="BC23" s="301">
        <v>0</v>
      </c>
      <c r="BD23" s="301">
        <v>0</v>
      </c>
      <c r="BE23" s="301">
        <v>725</v>
      </c>
      <c r="BF23" s="301">
        <v>0</v>
      </c>
      <c r="BG23" s="301">
        <v>2800</v>
      </c>
      <c r="BH23" s="301">
        <v>0</v>
      </c>
      <c r="BI23" s="301">
        <v>0</v>
      </c>
      <c r="BJ23" s="301">
        <v>3950</v>
      </c>
      <c r="BK23" s="301">
        <v>0</v>
      </c>
      <c r="BL23" s="301">
        <v>0</v>
      </c>
      <c r="BM23" s="301">
        <v>40</v>
      </c>
      <c r="BN23" s="301">
        <v>5324</v>
      </c>
      <c r="BO23" s="301">
        <v>6994</v>
      </c>
      <c r="BP23" s="301">
        <v>6956</v>
      </c>
      <c r="BQ23" s="301">
        <v>7</v>
      </c>
      <c r="BR23" s="301">
        <v>5</v>
      </c>
      <c r="BS23" s="301">
        <v>6</v>
      </c>
      <c r="BT23" s="301">
        <v>15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2" t="s">
        <v>640</v>
      </c>
      <c r="CA23" s="302" t="s">
        <v>640</v>
      </c>
      <c r="CB23" s="302" t="s">
        <v>640</v>
      </c>
      <c r="CC23" s="302" t="s">
        <v>640</v>
      </c>
      <c r="CD23" s="302" t="s">
        <v>640</v>
      </c>
      <c r="CE23" s="302" t="s">
        <v>640</v>
      </c>
      <c r="CF23" s="302" t="s">
        <v>640</v>
      </c>
      <c r="CG23" s="302" t="s">
        <v>640</v>
      </c>
      <c r="CH23" s="301">
        <v>5</v>
      </c>
      <c r="CI23" s="301">
        <v>0</v>
      </c>
      <c r="CJ23" s="304">
        <v>19</v>
      </c>
    </row>
    <row r="24" spans="1:88" s="303" customFormat="1" ht="13.5" customHeight="1">
      <c r="A24" s="299" t="s">
        <v>673</v>
      </c>
      <c r="B24" s="300" t="s">
        <v>674</v>
      </c>
      <c r="C24" s="299" t="s">
        <v>639</v>
      </c>
      <c r="D24" s="301">
        <v>39265</v>
      </c>
      <c r="E24" s="301">
        <v>18254</v>
      </c>
      <c r="F24" s="301">
        <v>21</v>
      </c>
      <c r="G24" s="301">
        <v>989</v>
      </c>
      <c r="H24" s="301">
        <v>6927</v>
      </c>
      <c r="I24" s="301">
        <v>3952</v>
      </c>
      <c r="J24" s="301">
        <v>1202</v>
      </c>
      <c r="K24" s="301">
        <v>18</v>
      </c>
      <c r="L24" s="301">
        <v>4776</v>
      </c>
      <c r="M24" s="301">
        <v>1172</v>
      </c>
      <c r="N24" s="301">
        <v>149</v>
      </c>
      <c r="O24" s="301">
        <v>171</v>
      </c>
      <c r="P24" s="301">
        <v>0</v>
      </c>
      <c r="Q24" s="301">
        <v>1167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18</v>
      </c>
      <c r="X24" s="301">
        <v>449</v>
      </c>
      <c r="Y24" s="301">
        <v>5574</v>
      </c>
      <c r="Z24" s="301">
        <v>2697</v>
      </c>
      <c r="AA24" s="301">
        <v>14</v>
      </c>
      <c r="AB24" s="301">
        <v>284</v>
      </c>
      <c r="AC24" s="301">
        <v>830</v>
      </c>
      <c r="AD24" s="301">
        <v>662</v>
      </c>
      <c r="AE24" s="301">
        <v>250</v>
      </c>
      <c r="AF24" s="301">
        <v>0</v>
      </c>
      <c r="AG24" s="301">
        <v>675</v>
      </c>
      <c r="AH24" s="301">
        <v>0</v>
      </c>
      <c r="AI24" s="302">
        <v>88</v>
      </c>
      <c r="AJ24" s="302" t="s">
        <v>640</v>
      </c>
      <c r="AK24" s="302" t="s">
        <v>640</v>
      </c>
      <c r="AL24" s="302" t="s">
        <v>640</v>
      </c>
      <c r="AM24" s="302" t="s">
        <v>640</v>
      </c>
      <c r="AN24" s="302" t="s">
        <v>640</v>
      </c>
      <c r="AO24" s="302" t="s">
        <v>640</v>
      </c>
      <c r="AP24" s="302" t="s">
        <v>640</v>
      </c>
      <c r="AQ24" s="302" t="s">
        <v>640</v>
      </c>
      <c r="AR24" s="301">
        <v>18</v>
      </c>
      <c r="AS24" s="301">
        <v>56</v>
      </c>
      <c r="AT24" s="301">
        <v>18930</v>
      </c>
      <c r="AU24" s="301">
        <v>1783</v>
      </c>
      <c r="AV24" s="301">
        <v>7</v>
      </c>
      <c r="AW24" s="301">
        <v>275</v>
      </c>
      <c r="AX24" s="301">
        <v>5680</v>
      </c>
      <c r="AY24" s="301">
        <v>3290</v>
      </c>
      <c r="AZ24" s="301">
        <v>925</v>
      </c>
      <c r="BA24" s="301">
        <v>18</v>
      </c>
      <c r="BB24" s="301">
        <v>4101</v>
      </c>
      <c r="BC24" s="301">
        <v>1172</v>
      </c>
      <c r="BD24" s="301">
        <v>0</v>
      </c>
      <c r="BE24" s="301">
        <v>171</v>
      </c>
      <c r="BF24" s="301">
        <v>0</v>
      </c>
      <c r="BG24" s="301">
        <v>1167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0</v>
      </c>
      <c r="BN24" s="301">
        <v>341</v>
      </c>
      <c r="BO24" s="301">
        <v>14761</v>
      </c>
      <c r="BP24" s="301">
        <v>13774</v>
      </c>
      <c r="BQ24" s="301">
        <v>0</v>
      </c>
      <c r="BR24" s="301">
        <v>430</v>
      </c>
      <c r="BS24" s="301">
        <v>417</v>
      </c>
      <c r="BT24" s="301">
        <v>0</v>
      </c>
      <c r="BU24" s="301">
        <v>27</v>
      </c>
      <c r="BV24" s="301">
        <v>0</v>
      </c>
      <c r="BW24" s="301">
        <v>0</v>
      </c>
      <c r="BX24" s="301">
        <v>0</v>
      </c>
      <c r="BY24" s="301">
        <v>61</v>
      </c>
      <c r="BZ24" s="302" t="s">
        <v>640</v>
      </c>
      <c r="CA24" s="302" t="s">
        <v>640</v>
      </c>
      <c r="CB24" s="302" t="s">
        <v>640</v>
      </c>
      <c r="CC24" s="302" t="s">
        <v>640</v>
      </c>
      <c r="CD24" s="302" t="s">
        <v>640</v>
      </c>
      <c r="CE24" s="302" t="s">
        <v>640</v>
      </c>
      <c r="CF24" s="302" t="s">
        <v>640</v>
      </c>
      <c r="CG24" s="302" t="s">
        <v>640</v>
      </c>
      <c r="CH24" s="301">
        <v>0</v>
      </c>
      <c r="CI24" s="301">
        <v>52</v>
      </c>
      <c r="CJ24" s="304">
        <v>16</v>
      </c>
    </row>
    <row r="25" spans="1:88" s="303" customFormat="1" ht="13.5" customHeight="1">
      <c r="A25" s="299" t="s">
        <v>675</v>
      </c>
      <c r="B25" s="300" t="s">
        <v>676</v>
      </c>
      <c r="C25" s="299" t="s">
        <v>639</v>
      </c>
      <c r="D25" s="301">
        <v>50058</v>
      </c>
      <c r="E25" s="301">
        <v>21659</v>
      </c>
      <c r="F25" s="301">
        <v>139</v>
      </c>
      <c r="G25" s="301">
        <v>938</v>
      </c>
      <c r="H25" s="301">
        <v>6231</v>
      </c>
      <c r="I25" s="301">
        <v>4392</v>
      </c>
      <c r="J25" s="301">
        <v>1478</v>
      </c>
      <c r="K25" s="301">
        <v>31</v>
      </c>
      <c r="L25" s="301">
        <v>1803</v>
      </c>
      <c r="M25" s="301">
        <v>0</v>
      </c>
      <c r="N25" s="301">
        <v>342</v>
      </c>
      <c r="O25" s="301">
        <v>346</v>
      </c>
      <c r="P25" s="301">
        <v>68</v>
      </c>
      <c r="Q25" s="301">
        <v>7774</v>
      </c>
      <c r="R25" s="301">
        <v>0</v>
      </c>
      <c r="S25" s="301">
        <v>0</v>
      </c>
      <c r="T25" s="301">
        <v>3</v>
      </c>
      <c r="U25" s="301">
        <v>0</v>
      </c>
      <c r="V25" s="301">
        <v>0</v>
      </c>
      <c r="W25" s="301">
        <v>23</v>
      </c>
      <c r="X25" s="301">
        <v>4831</v>
      </c>
      <c r="Y25" s="301">
        <v>8132</v>
      </c>
      <c r="Z25" s="301">
        <v>5292</v>
      </c>
      <c r="AA25" s="301">
        <v>28</v>
      </c>
      <c r="AB25" s="301">
        <v>185</v>
      </c>
      <c r="AC25" s="301">
        <v>400</v>
      </c>
      <c r="AD25" s="301">
        <v>405</v>
      </c>
      <c r="AE25" s="301">
        <v>275</v>
      </c>
      <c r="AF25" s="301">
        <v>7</v>
      </c>
      <c r="AG25" s="301">
        <v>520</v>
      </c>
      <c r="AH25" s="301">
        <v>0</v>
      </c>
      <c r="AI25" s="302">
        <v>27</v>
      </c>
      <c r="AJ25" s="302" t="s">
        <v>640</v>
      </c>
      <c r="AK25" s="302" t="s">
        <v>640</v>
      </c>
      <c r="AL25" s="302" t="s">
        <v>640</v>
      </c>
      <c r="AM25" s="302" t="s">
        <v>640</v>
      </c>
      <c r="AN25" s="302" t="s">
        <v>640</v>
      </c>
      <c r="AO25" s="302" t="s">
        <v>640</v>
      </c>
      <c r="AP25" s="302" t="s">
        <v>640</v>
      </c>
      <c r="AQ25" s="302" t="s">
        <v>640</v>
      </c>
      <c r="AR25" s="301">
        <v>17</v>
      </c>
      <c r="AS25" s="301">
        <v>976</v>
      </c>
      <c r="AT25" s="301">
        <v>34573</v>
      </c>
      <c r="AU25" s="301">
        <v>10709</v>
      </c>
      <c r="AV25" s="301">
        <v>76</v>
      </c>
      <c r="AW25" s="301">
        <v>658</v>
      </c>
      <c r="AX25" s="301">
        <v>5407</v>
      </c>
      <c r="AY25" s="301">
        <v>3310</v>
      </c>
      <c r="AZ25" s="301">
        <v>922</v>
      </c>
      <c r="BA25" s="301">
        <v>18</v>
      </c>
      <c r="BB25" s="301">
        <v>1232</v>
      </c>
      <c r="BC25" s="301">
        <v>0</v>
      </c>
      <c r="BD25" s="301">
        <v>190</v>
      </c>
      <c r="BE25" s="301">
        <v>346</v>
      </c>
      <c r="BF25" s="301">
        <v>68</v>
      </c>
      <c r="BG25" s="301">
        <v>7774</v>
      </c>
      <c r="BH25" s="301">
        <v>0</v>
      </c>
      <c r="BI25" s="301">
        <v>0</v>
      </c>
      <c r="BJ25" s="301">
        <v>3</v>
      </c>
      <c r="BK25" s="301">
        <v>0</v>
      </c>
      <c r="BL25" s="301">
        <v>0</v>
      </c>
      <c r="BM25" s="301">
        <v>5</v>
      </c>
      <c r="BN25" s="301">
        <v>3855</v>
      </c>
      <c r="BO25" s="301">
        <v>7353</v>
      </c>
      <c r="BP25" s="301">
        <v>5658</v>
      </c>
      <c r="BQ25" s="301">
        <v>35</v>
      </c>
      <c r="BR25" s="301">
        <v>95</v>
      </c>
      <c r="BS25" s="301">
        <v>424</v>
      </c>
      <c r="BT25" s="301">
        <v>677</v>
      </c>
      <c r="BU25" s="301">
        <v>281</v>
      </c>
      <c r="BV25" s="301">
        <v>6</v>
      </c>
      <c r="BW25" s="301">
        <v>51</v>
      </c>
      <c r="BX25" s="301">
        <v>0</v>
      </c>
      <c r="BY25" s="301">
        <v>125</v>
      </c>
      <c r="BZ25" s="302" t="s">
        <v>640</v>
      </c>
      <c r="CA25" s="302" t="s">
        <v>640</v>
      </c>
      <c r="CB25" s="302" t="s">
        <v>640</v>
      </c>
      <c r="CC25" s="302" t="s">
        <v>640</v>
      </c>
      <c r="CD25" s="302" t="s">
        <v>640</v>
      </c>
      <c r="CE25" s="302" t="s">
        <v>640</v>
      </c>
      <c r="CF25" s="302" t="s">
        <v>640</v>
      </c>
      <c r="CG25" s="302" t="s">
        <v>640</v>
      </c>
      <c r="CH25" s="301">
        <v>1</v>
      </c>
      <c r="CI25" s="301">
        <v>0</v>
      </c>
      <c r="CJ25" s="304">
        <v>27</v>
      </c>
    </row>
    <row r="26" spans="1:88" s="303" customFormat="1" ht="13.5" customHeight="1">
      <c r="A26" s="299" t="s">
        <v>677</v>
      </c>
      <c r="B26" s="300" t="s">
        <v>678</v>
      </c>
      <c r="C26" s="299" t="s">
        <v>639</v>
      </c>
      <c r="D26" s="301">
        <v>127899</v>
      </c>
      <c r="E26" s="301">
        <v>47131</v>
      </c>
      <c r="F26" s="301">
        <v>305</v>
      </c>
      <c r="G26" s="301">
        <v>2034</v>
      </c>
      <c r="H26" s="301">
        <v>8661</v>
      </c>
      <c r="I26" s="301">
        <v>11985</v>
      </c>
      <c r="J26" s="301">
        <v>2588</v>
      </c>
      <c r="K26" s="301">
        <v>54</v>
      </c>
      <c r="L26" s="301">
        <v>16116</v>
      </c>
      <c r="M26" s="301">
        <v>2321</v>
      </c>
      <c r="N26" s="301">
        <v>2449</v>
      </c>
      <c r="O26" s="301">
        <v>2909</v>
      </c>
      <c r="P26" s="301">
        <v>3</v>
      </c>
      <c r="Q26" s="301">
        <v>1640</v>
      </c>
      <c r="R26" s="301">
        <v>0</v>
      </c>
      <c r="S26" s="301">
        <v>0</v>
      </c>
      <c r="T26" s="301">
        <v>11048</v>
      </c>
      <c r="U26" s="301">
        <v>5</v>
      </c>
      <c r="V26" s="301">
        <v>954</v>
      </c>
      <c r="W26" s="301">
        <v>86</v>
      </c>
      <c r="X26" s="301">
        <v>17610</v>
      </c>
      <c r="Y26" s="301">
        <v>51186</v>
      </c>
      <c r="Z26" s="301">
        <v>24554</v>
      </c>
      <c r="AA26" s="301">
        <v>103</v>
      </c>
      <c r="AB26" s="301">
        <v>880</v>
      </c>
      <c r="AC26" s="301">
        <v>2455</v>
      </c>
      <c r="AD26" s="301">
        <v>6788</v>
      </c>
      <c r="AE26" s="301">
        <v>1072</v>
      </c>
      <c r="AF26" s="301">
        <v>25</v>
      </c>
      <c r="AG26" s="301">
        <v>4546</v>
      </c>
      <c r="AH26" s="301">
        <v>41</v>
      </c>
      <c r="AI26" s="302">
        <v>1949</v>
      </c>
      <c r="AJ26" s="302" t="s">
        <v>640</v>
      </c>
      <c r="AK26" s="302" t="s">
        <v>640</v>
      </c>
      <c r="AL26" s="302" t="s">
        <v>640</v>
      </c>
      <c r="AM26" s="302" t="s">
        <v>640</v>
      </c>
      <c r="AN26" s="302" t="s">
        <v>640</v>
      </c>
      <c r="AO26" s="302" t="s">
        <v>640</v>
      </c>
      <c r="AP26" s="302" t="s">
        <v>640</v>
      </c>
      <c r="AQ26" s="302" t="s">
        <v>640</v>
      </c>
      <c r="AR26" s="301">
        <v>55</v>
      </c>
      <c r="AS26" s="301">
        <v>8718</v>
      </c>
      <c r="AT26" s="301">
        <v>60106</v>
      </c>
      <c r="AU26" s="301">
        <v>6951</v>
      </c>
      <c r="AV26" s="301">
        <v>49</v>
      </c>
      <c r="AW26" s="301">
        <v>1026</v>
      </c>
      <c r="AX26" s="301">
        <v>5877</v>
      </c>
      <c r="AY26" s="301">
        <v>5038</v>
      </c>
      <c r="AZ26" s="301">
        <v>1516</v>
      </c>
      <c r="BA26" s="301">
        <v>29</v>
      </c>
      <c r="BB26" s="301">
        <v>11570</v>
      </c>
      <c r="BC26" s="301">
        <v>2280</v>
      </c>
      <c r="BD26" s="301">
        <v>291</v>
      </c>
      <c r="BE26" s="301">
        <v>2909</v>
      </c>
      <c r="BF26" s="301">
        <v>3</v>
      </c>
      <c r="BG26" s="301">
        <v>1640</v>
      </c>
      <c r="BH26" s="301">
        <v>0</v>
      </c>
      <c r="BI26" s="301">
        <v>0</v>
      </c>
      <c r="BJ26" s="301">
        <v>11048</v>
      </c>
      <c r="BK26" s="301">
        <v>5</v>
      </c>
      <c r="BL26" s="301">
        <v>954</v>
      </c>
      <c r="BM26" s="301">
        <v>28</v>
      </c>
      <c r="BN26" s="301">
        <v>8892</v>
      </c>
      <c r="BO26" s="301">
        <v>16607</v>
      </c>
      <c r="BP26" s="301">
        <v>15626</v>
      </c>
      <c r="BQ26" s="301">
        <v>153</v>
      </c>
      <c r="BR26" s="301">
        <v>128</v>
      </c>
      <c r="BS26" s="301">
        <v>329</v>
      </c>
      <c r="BT26" s="301">
        <v>159</v>
      </c>
      <c r="BU26" s="301">
        <v>0</v>
      </c>
      <c r="BV26" s="301">
        <v>0</v>
      </c>
      <c r="BW26" s="301">
        <v>0</v>
      </c>
      <c r="BX26" s="301">
        <v>0</v>
      </c>
      <c r="BY26" s="301">
        <v>209</v>
      </c>
      <c r="BZ26" s="302" t="s">
        <v>640</v>
      </c>
      <c r="CA26" s="302" t="s">
        <v>640</v>
      </c>
      <c r="CB26" s="302" t="s">
        <v>640</v>
      </c>
      <c r="CC26" s="302" t="s">
        <v>640</v>
      </c>
      <c r="CD26" s="302" t="s">
        <v>640</v>
      </c>
      <c r="CE26" s="302" t="s">
        <v>640</v>
      </c>
      <c r="CF26" s="302" t="s">
        <v>640</v>
      </c>
      <c r="CG26" s="302" t="s">
        <v>640</v>
      </c>
      <c r="CH26" s="301">
        <v>3</v>
      </c>
      <c r="CI26" s="301">
        <v>0</v>
      </c>
      <c r="CJ26" s="304">
        <v>57</v>
      </c>
    </row>
    <row r="27" spans="1:88" s="303" customFormat="1" ht="13.5" customHeight="1">
      <c r="A27" s="299" t="s">
        <v>679</v>
      </c>
      <c r="B27" s="300" t="s">
        <v>680</v>
      </c>
      <c r="C27" s="299" t="s">
        <v>639</v>
      </c>
      <c r="D27" s="301">
        <v>112314</v>
      </c>
      <c r="E27" s="301">
        <v>39267</v>
      </c>
      <c r="F27" s="301">
        <v>289</v>
      </c>
      <c r="G27" s="301">
        <v>1039</v>
      </c>
      <c r="H27" s="301">
        <v>12910</v>
      </c>
      <c r="I27" s="301">
        <v>11572</v>
      </c>
      <c r="J27" s="301">
        <v>4376</v>
      </c>
      <c r="K27" s="301">
        <v>127</v>
      </c>
      <c r="L27" s="301">
        <v>2835</v>
      </c>
      <c r="M27" s="301">
        <v>448</v>
      </c>
      <c r="N27" s="301">
        <v>2595</v>
      </c>
      <c r="O27" s="301">
        <v>248</v>
      </c>
      <c r="P27" s="301">
        <v>0</v>
      </c>
      <c r="Q27" s="301">
        <v>12505</v>
      </c>
      <c r="R27" s="301">
        <v>7621</v>
      </c>
      <c r="S27" s="301">
        <v>3903</v>
      </c>
      <c r="T27" s="301">
        <v>880</v>
      </c>
      <c r="U27" s="301">
        <v>0</v>
      </c>
      <c r="V27" s="301">
        <v>1754</v>
      </c>
      <c r="W27" s="301">
        <v>89</v>
      </c>
      <c r="X27" s="301">
        <v>9856</v>
      </c>
      <c r="Y27" s="301">
        <v>16245</v>
      </c>
      <c r="Z27" s="301">
        <v>8948</v>
      </c>
      <c r="AA27" s="301">
        <v>42</v>
      </c>
      <c r="AB27" s="301">
        <v>17</v>
      </c>
      <c r="AC27" s="301">
        <v>1596</v>
      </c>
      <c r="AD27" s="301">
        <v>2651</v>
      </c>
      <c r="AE27" s="301">
        <v>1293</v>
      </c>
      <c r="AF27" s="301">
        <v>22</v>
      </c>
      <c r="AG27" s="301">
        <v>298</v>
      </c>
      <c r="AH27" s="301">
        <v>47</v>
      </c>
      <c r="AI27" s="302">
        <v>635</v>
      </c>
      <c r="AJ27" s="302" t="s">
        <v>640</v>
      </c>
      <c r="AK27" s="302" t="s">
        <v>640</v>
      </c>
      <c r="AL27" s="302" t="s">
        <v>640</v>
      </c>
      <c r="AM27" s="302" t="s">
        <v>640</v>
      </c>
      <c r="AN27" s="302" t="s">
        <v>640</v>
      </c>
      <c r="AO27" s="302" t="s">
        <v>640</v>
      </c>
      <c r="AP27" s="302" t="s">
        <v>640</v>
      </c>
      <c r="AQ27" s="302" t="s">
        <v>640</v>
      </c>
      <c r="AR27" s="301">
        <v>31</v>
      </c>
      <c r="AS27" s="301">
        <v>665</v>
      </c>
      <c r="AT27" s="301">
        <v>64721</v>
      </c>
      <c r="AU27" s="301">
        <v>1630</v>
      </c>
      <c r="AV27" s="301">
        <v>20</v>
      </c>
      <c r="AW27" s="301">
        <v>836</v>
      </c>
      <c r="AX27" s="301">
        <v>10868</v>
      </c>
      <c r="AY27" s="301">
        <v>8711</v>
      </c>
      <c r="AZ27" s="301">
        <v>3082</v>
      </c>
      <c r="BA27" s="301">
        <v>105</v>
      </c>
      <c r="BB27" s="301">
        <v>2537</v>
      </c>
      <c r="BC27" s="301">
        <v>401</v>
      </c>
      <c r="BD27" s="301">
        <v>399</v>
      </c>
      <c r="BE27" s="301">
        <v>248</v>
      </c>
      <c r="BF27" s="301">
        <v>0</v>
      </c>
      <c r="BG27" s="301">
        <v>12505</v>
      </c>
      <c r="BH27" s="301">
        <v>7621</v>
      </c>
      <c r="BI27" s="301">
        <v>3903</v>
      </c>
      <c r="BJ27" s="301">
        <v>880</v>
      </c>
      <c r="BK27" s="301">
        <v>0</v>
      </c>
      <c r="BL27" s="301">
        <v>1754</v>
      </c>
      <c r="BM27" s="301">
        <v>58</v>
      </c>
      <c r="BN27" s="301">
        <v>9163</v>
      </c>
      <c r="BO27" s="301">
        <v>31348</v>
      </c>
      <c r="BP27" s="301">
        <v>28689</v>
      </c>
      <c r="BQ27" s="301">
        <v>227</v>
      </c>
      <c r="BR27" s="301">
        <v>186</v>
      </c>
      <c r="BS27" s="301">
        <v>446</v>
      </c>
      <c r="BT27" s="301">
        <v>210</v>
      </c>
      <c r="BU27" s="301">
        <v>1</v>
      </c>
      <c r="BV27" s="301">
        <v>0</v>
      </c>
      <c r="BW27" s="301">
        <v>0</v>
      </c>
      <c r="BX27" s="301">
        <v>0</v>
      </c>
      <c r="BY27" s="301">
        <v>1561</v>
      </c>
      <c r="BZ27" s="302" t="s">
        <v>640</v>
      </c>
      <c r="CA27" s="302" t="s">
        <v>640</v>
      </c>
      <c r="CB27" s="302" t="s">
        <v>640</v>
      </c>
      <c r="CC27" s="302" t="s">
        <v>640</v>
      </c>
      <c r="CD27" s="302" t="s">
        <v>640</v>
      </c>
      <c r="CE27" s="302" t="s">
        <v>640</v>
      </c>
      <c r="CF27" s="302" t="s">
        <v>640</v>
      </c>
      <c r="CG27" s="302" t="s">
        <v>640</v>
      </c>
      <c r="CH27" s="301">
        <v>0</v>
      </c>
      <c r="CI27" s="301">
        <v>28</v>
      </c>
      <c r="CJ27" s="304">
        <v>39</v>
      </c>
    </row>
    <row r="28" spans="1:88" s="303" customFormat="1" ht="13.5" customHeight="1">
      <c r="A28" s="299" t="s">
        <v>681</v>
      </c>
      <c r="B28" s="300" t="s">
        <v>682</v>
      </c>
      <c r="C28" s="299" t="s">
        <v>639</v>
      </c>
      <c r="D28" s="301">
        <v>219454</v>
      </c>
      <c r="E28" s="301">
        <v>55602</v>
      </c>
      <c r="F28" s="301">
        <v>350</v>
      </c>
      <c r="G28" s="301">
        <v>197</v>
      </c>
      <c r="H28" s="301">
        <v>28127</v>
      </c>
      <c r="I28" s="301">
        <v>21979</v>
      </c>
      <c r="J28" s="301">
        <v>5118</v>
      </c>
      <c r="K28" s="301">
        <v>291</v>
      </c>
      <c r="L28" s="301">
        <v>19696</v>
      </c>
      <c r="M28" s="301">
        <v>2954</v>
      </c>
      <c r="N28" s="301">
        <v>3738</v>
      </c>
      <c r="O28" s="301">
        <v>2293</v>
      </c>
      <c r="P28" s="301">
        <v>0</v>
      </c>
      <c r="Q28" s="301">
        <v>35696</v>
      </c>
      <c r="R28" s="301">
        <v>566</v>
      </c>
      <c r="S28" s="301">
        <v>0</v>
      </c>
      <c r="T28" s="301">
        <v>9865</v>
      </c>
      <c r="U28" s="301">
        <v>0</v>
      </c>
      <c r="V28" s="301">
        <v>0</v>
      </c>
      <c r="W28" s="301">
        <v>290</v>
      </c>
      <c r="X28" s="301">
        <v>32692</v>
      </c>
      <c r="Y28" s="301">
        <v>40884</v>
      </c>
      <c r="Z28" s="301">
        <v>12451</v>
      </c>
      <c r="AA28" s="301">
        <v>98</v>
      </c>
      <c r="AB28" s="301">
        <v>136</v>
      </c>
      <c r="AC28" s="301">
        <v>6094</v>
      </c>
      <c r="AD28" s="301">
        <v>7608</v>
      </c>
      <c r="AE28" s="301">
        <v>694</v>
      </c>
      <c r="AF28" s="301">
        <v>50</v>
      </c>
      <c r="AG28" s="301">
        <v>1489</v>
      </c>
      <c r="AH28" s="301">
        <v>1849</v>
      </c>
      <c r="AI28" s="302">
        <v>2540</v>
      </c>
      <c r="AJ28" s="302" t="s">
        <v>640</v>
      </c>
      <c r="AK28" s="302" t="s">
        <v>640</v>
      </c>
      <c r="AL28" s="302" t="s">
        <v>640</v>
      </c>
      <c r="AM28" s="302" t="s">
        <v>640</v>
      </c>
      <c r="AN28" s="302" t="s">
        <v>640</v>
      </c>
      <c r="AO28" s="302" t="s">
        <v>640</v>
      </c>
      <c r="AP28" s="302" t="s">
        <v>640</v>
      </c>
      <c r="AQ28" s="302" t="s">
        <v>640</v>
      </c>
      <c r="AR28" s="301">
        <v>143</v>
      </c>
      <c r="AS28" s="301">
        <v>7732</v>
      </c>
      <c r="AT28" s="301">
        <v>135054</v>
      </c>
      <c r="AU28" s="301">
        <v>2549</v>
      </c>
      <c r="AV28" s="301">
        <v>17</v>
      </c>
      <c r="AW28" s="301">
        <v>54</v>
      </c>
      <c r="AX28" s="301">
        <v>21434</v>
      </c>
      <c r="AY28" s="301">
        <v>14266</v>
      </c>
      <c r="AZ28" s="301">
        <v>4418</v>
      </c>
      <c r="BA28" s="301">
        <v>241</v>
      </c>
      <c r="BB28" s="301">
        <v>18207</v>
      </c>
      <c r="BC28" s="301">
        <v>1105</v>
      </c>
      <c r="BD28" s="301">
        <v>600</v>
      </c>
      <c r="BE28" s="301">
        <v>2293</v>
      </c>
      <c r="BF28" s="301">
        <v>0</v>
      </c>
      <c r="BG28" s="301">
        <v>35696</v>
      </c>
      <c r="BH28" s="301">
        <v>566</v>
      </c>
      <c r="BI28" s="301">
        <v>0</v>
      </c>
      <c r="BJ28" s="301">
        <v>9865</v>
      </c>
      <c r="BK28" s="301">
        <v>0</v>
      </c>
      <c r="BL28" s="301">
        <v>0</v>
      </c>
      <c r="BM28" s="301">
        <v>111</v>
      </c>
      <c r="BN28" s="301">
        <v>23632</v>
      </c>
      <c r="BO28" s="301">
        <v>43516</v>
      </c>
      <c r="BP28" s="301">
        <v>40602</v>
      </c>
      <c r="BQ28" s="301">
        <v>235</v>
      </c>
      <c r="BR28" s="301">
        <v>7</v>
      </c>
      <c r="BS28" s="301">
        <v>599</v>
      </c>
      <c r="BT28" s="301">
        <v>105</v>
      </c>
      <c r="BU28" s="301">
        <v>6</v>
      </c>
      <c r="BV28" s="301">
        <v>0</v>
      </c>
      <c r="BW28" s="301">
        <v>0</v>
      </c>
      <c r="BX28" s="301">
        <v>0</v>
      </c>
      <c r="BY28" s="301">
        <v>598</v>
      </c>
      <c r="BZ28" s="302" t="s">
        <v>640</v>
      </c>
      <c r="CA28" s="302" t="s">
        <v>640</v>
      </c>
      <c r="CB28" s="302" t="s">
        <v>640</v>
      </c>
      <c r="CC28" s="302" t="s">
        <v>640</v>
      </c>
      <c r="CD28" s="302" t="s">
        <v>640</v>
      </c>
      <c r="CE28" s="302" t="s">
        <v>640</v>
      </c>
      <c r="CF28" s="302" t="s">
        <v>640</v>
      </c>
      <c r="CG28" s="302" t="s">
        <v>640</v>
      </c>
      <c r="CH28" s="301">
        <v>36</v>
      </c>
      <c r="CI28" s="301">
        <v>1328</v>
      </c>
      <c r="CJ28" s="304">
        <v>30</v>
      </c>
    </row>
    <row r="29" spans="1:88" s="303" customFormat="1" ht="13.5" customHeight="1">
      <c r="A29" s="299" t="s">
        <v>683</v>
      </c>
      <c r="B29" s="300" t="s">
        <v>684</v>
      </c>
      <c r="C29" s="299" t="s">
        <v>639</v>
      </c>
      <c r="D29" s="301">
        <v>540289</v>
      </c>
      <c r="E29" s="301">
        <v>187855</v>
      </c>
      <c r="F29" s="301">
        <v>1432</v>
      </c>
      <c r="G29" s="301">
        <v>9992</v>
      </c>
      <c r="H29" s="301">
        <v>45557</v>
      </c>
      <c r="I29" s="301">
        <v>37483</v>
      </c>
      <c r="J29" s="301">
        <v>17826</v>
      </c>
      <c r="K29" s="301">
        <v>194</v>
      </c>
      <c r="L29" s="301">
        <v>49336</v>
      </c>
      <c r="M29" s="301">
        <v>4201</v>
      </c>
      <c r="N29" s="301">
        <v>12027</v>
      </c>
      <c r="O29" s="301">
        <v>18717</v>
      </c>
      <c r="P29" s="301">
        <v>1234</v>
      </c>
      <c r="Q29" s="301">
        <v>60020</v>
      </c>
      <c r="R29" s="301">
        <v>472</v>
      </c>
      <c r="S29" s="301">
        <v>1098</v>
      </c>
      <c r="T29" s="301">
        <v>14886</v>
      </c>
      <c r="U29" s="301">
        <v>0</v>
      </c>
      <c r="V29" s="301">
        <v>844</v>
      </c>
      <c r="W29" s="301">
        <v>304</v>
      </c>
      <c r="X29" s="301">
        <v>76811</v>
      </c>
      <c r="Y29" s="301">
        <v>99287</v>
      </c>
      <c r="Z29" s="301">
        <v>54964</v>
      </c>
      <c r="AA29" s="301">
        <v>530</v>
      </c>
      <c r="AB29" s="301">
        <v>540</v>
      </c>
      <c r="AC29" s="301">
        <v>6067</v>
      </c>
      <c r="AD29" s="301">
        <v>9918</v>
      </c>
      <c r="AE29" s="301">
        <v>2538</v>
      </c>
      <c r="AF29" s="301">
        <v>23</v>
      </c>
      <c r="AG29" s="301">
        <v>8917</v>
      </c>
      <c r="AH29" s="301">
        <v>239</v>
      </c>
      <c r="AI29" s="302">
        <v>5897</v>
      </c>
      <c r="AJ29" s="302" t="s">
        <v>640</v>
      </c>
      <c r="AK29" s="302" t="s">
        <v>640</v>
      </c>
      <c r="AL29" s="302" t="s">
        <v>640</v>
      </c>
      <c r="AM29" s="302" t="s">
        <v>640</v>
      </c>
      <c r="AN29" s="302" t="s">
        <v>640</v>
      </c>
      <c r="AO29" s="302" t="s">
        <v>640</v>
      </c>
      <c r="AP29" s="302" t="s">
        <v>640</v>
      </c>
      <c r="AQ29" s="302" t="s">
        <v>640</v>
      </c>
      <c r="AR29" s="301">
        <v>250</v>
      </c>
      <c r="AS29" s="301">
        <v>9404</v>
      </c>
      <c r="AT29" s="301">
        <v>311273</v>
      </c>
      <c r="AU29" s="301">
        <v>11866</v>
      </c>
      <c r="AV29" s="301">
        <v>172</v>
      </c>
      <c r="AW29" s="301">
        <v>8892</v>
      </c>
      <c r="AX29" s="301">
        <v>37629</v>
      </c>
      <c r="AY29" s="301">
        <v>27034</v>
      </c>
      <c r="AZ29" s="301">
        <v>15273</v>
      </c>
      <c r="BA29" s="301">
        <v>171</v>
      </c>
      <c r="BB29" s="301">
        <v>40413</v>
      </c>
      <c r="BC29" s="301">
        <v>3946</v>
      </c>
      <c r="BD29" s="301">
        <v>1157</v>
      </c>
      <c r="BE29" s="301">
        <v>18717</v>
      </c>
      <c r="BF29" s="301">
        <v>1234</v>
      </c>
      <c r="BG29" s="301">
        <v>60020</v>
      </c>
      <c r="BH29" s="301">
        <v>472</v>
      </c>
      <c r="BI29" s="301">
        <v>1098</v>
      </c>
      <c r="BJ29" s="301">
        <v>14886</v>
      </c>
      <c r="BK29" s="301">
        <v>0</v>
      </c>
      <c r="BL29" s="301">
        <v>844</v>
      </c>
      <c r="BM29" s="301">
        <v>54</v>
      </c>
      <c r="BN29" s="301">
        <v>67395</v>
      </c>
      <c r="BO29" s="301">
        <v>129729</v>
      </c>
      <c r="BP29" s="301">
        <v>121025</v>
      </c>
      <c r="BQ29" s="301">
        <v>730</v>
      </c>
      <c r="BR29" s="301">
        <v>560</v>
      </c>
      <c r="BS29" s="301">
        <v>1861</v>
      </c>
      <c r="BT29" s="301">
        <v>531</v>
      </c>
      <c r="BU29" s="301">
        <v>15</v>
      </c>
      <c r="BV29" s="301">
        <v>0</v>
      </c>
      <c r="BW29" s="301">
        <v>6</v>
      </c>
      <c r="BX29" s="301">
        <v>16</v>
      </c>
      <c r="BY29" s="301">
        <v>4973</v>
      </c>
      <c r="BZ29" s="302" t="s">
        <v>640</v>
      </c>
      <c r="CA29" s="302" t="s">
        <v>640</v>
      </c>
      <c r="CB29" s="302" t="s">
        <v>640</v>
      </c>
      <c r="CC29" s="302" t="s">
        <v>640</v>
      </c>
      <c r="CD29" s="302" t="s">
        <v>640</v>
      </c>
      <c r="CE29" s="302" t="s">
        <v>640</v>
      </c>
      <c r="CF29" s="302" t="s">
        <v>640</v>
      </c>
      <c r="CG29" s="302" t="s">
        <v>640</v>
      </c>
      <c r="CH29" s="301">
        <v>0</v>
      </c>
      <c r="CI29" s="301">
        <v>12</v>
      </c>
      <c r="CJ29" s="304">
        <v>49</v>
      </c>
    </row>
    <row r="30" spans="1:88" s="303" customFormat="1" ht="13.5" customHeight="1">
      <c r="A30" s="299" t="s">
        <v>685</v>
      </c>
      <c r="B30" s="300" t="s">
        <v>686</v>
      </c>
      <c r="C30" s="299" t="s">
        <v>639</v>
      </c>
      <c r="D30" s="301">
        <v>144656</v>
      </c>
      <c r="E30" s="301">
        <v>29382</v>
      </c>
      <c r="F30" s="301">
        <v>215</v>
      </c>
      <c r="G30" s="301">
        <v>1487</v>
      </c>
      <c r="H30" s="301">
        <v>12234</v>
      </c>
      <c r="I30" s="301">
        <v>8042</v>
      </c>
      <c r="J30" s="301">
        <v>2705</v>
      </c>
      <c r="K30" s="301">
        <v>40</v>
      </c>
      <c r="L30" s="301">
        <v>7471</v>
      </c>
      <c r="M30" s="301">
        <v>11</v>
      </c>
      <c r="N30" s="301">
        <v>4251</v>
      </c>
      <c r="O30" s="301">
        <v>59</v>
      </c>
      <c r="P30" s="301">
        <v>0</v>
      </c>
      <c r="Q30" s="301">
        <v>17829</v>
      </c>
      <c r="R30" s="301">
        <v>23242</v>
      </c>
      <c r="S30" s="301">
        <v>0</v>
      </c>
      <c r="T30" s="301">
        <v>12715</v>
      </c>
      <c r="U30" s="301">
        <v>238</v>
      </c>
      <c r="V30" s="301">
        <v>5198</v>
      </c>
      <c r="W30" s="301">
        <v>70</v>
      </c>
      <c r="X30" s="301">
        <v>19467</v>
      </c>
      <c r="Y30" s="301">
        <v>22120</v>
      </c>
      <c r="Z30" s="301">
        <v>11247</v>
      </c>
      <c r="AA30" s="301">
        <v>103</v>
      </c>
      <c r="AB30" s="301">
        <v>807</v>
      </c>
      <c r="AC30" s="301">
        <v>3018</v>
      </c>
      <c r="AD30" s="301">
        <v>1726</v>
      </c>
      <c r="AE30" s="301">
        <v>460</v>
      </c>
      <c r="AF30" s="301">
        <v>4</v>
      </c>
      <c r="AG30" s="301">
        <v>184</v>
      </c>
      <c r="AH30" s="301">
        <v>11</v>
      </c>
      <c r="AI30" s="302">
        <v>3048</v>
      </c>
      <c r="AJ30" s="302" t="s">
        <v>640</v>
      </c>
      <c r="AK30" s="302" t="s">
        <v>640</v>
      </c>
      <c r="AL30" s="302" t="s">
        <v>640</v>
      </c>
      <c r="AM30" s="302" t="s">
        <v>640</v>
      </c>
      <c r="AN30" s="302" t="s">
        <v>640</v>
      </c>
      <c r="AO30" s="302" t="s">
        <v>640</v>
      </c>
      <c r="AP30" s="302" t="s">
        <v>640</v>
      </c>
      <c r="AQ30" s="302" t="s">
        <v>640</v>
      </c>
      <c r="AR30" s="301">
        <v>61</v>
      </c>
      <c r="AS30" s="301">
        <v>1451</v>
      </c>
      <c r="AT30" s="301">
        <v>108348</v>
      </c>
      <c r="AU30" s="301">
        <v>5528</v>
      </c>
      <c r="AV30" s="301">
        <v>45</v>
      </c>
      <c r="AW30" s="301">
        <v>44</v>
      </c>
      <c r="AX30" s="301">
        <v>9033</v>
      </c>
      <c r="AY30" s="301">
        <v>6227</v>
      </c>
      <c r="AZ30" s="301">
        <v>2240</v>
      </c>
      <c r="BA30" s="301">
        <v>35</v>
      </c>
      <c r="BB30" s="301">
        <v>7287</v>
      </c>
      <c r="BC30" s="301">
        <v>0</v>
      </c>
      <c r="BD30" s="301">
        <v>603</v>
      </c>
      <c r="BE30" s="301">
        <v>59</v>
      </c>
      <c r="BF30" s="301">
        <v>0</v>
      </c>
      <c r="BG30" s="301">
        <v>17829</v>
      </c>
      <c r="BH30" s="301">
        <v>23242</v>
      </c>
      <c r="BI30" s="301">
        <v>0</v>
      </c>
      <c r="BJ30" s="301">
        <v>12715</v>
      </c>
      <c r="BK30" s="301">
        <v>238</v>
      </c>
      <c r="BL30" s="301">
        <v>5198</v>
      </c>
      <c r="BM30" s="301">
        <v>9</v>
      </c>
      <c r="BN30" s="301">
        <v>18016</v>
      </c>
      <c r="BO30" s="301">
        <v>14188</v>
      </c>
      <c r="BP30" s="301">
        <v>12607</v>
      </c>
      <c r="BQ30" s="301">
        <v>67</v>
      </c>
      <c r="BR30" s="301">
        <v>636</v>
      </c>
      <c r="BS30" s="301">
        <v>183</v>
      </c>
      <c r="BT30" s="301">
        <v>89</v>
      </c>
      <c r="BU30" s="301">
        <v>5</v>
      </c>
      <c r="BV30" s="301">
        <v>1</v>
      </c>
      <c r="BW30" s="301">
        <v>0</v>
      </c>
      <c r="BX30" s="301">
        <v>0</v>
      </c>
      <c r="BY30" s="301">
        <v>600</v>
      </c>
      <c r="BZ30" s="302" t="s">
        <v>640</v>
      </c>
      <c r="CA30" s="302" t="s">
        <v>640</v>
      </c>
      <c r="CB30" s="302" t="s">
        <v>640</v>
      </c>
      <c r="CC30" s="302" t="s">
        <v>640</v>
      </c>
      <c r="CD30" s="302" t="s">
        <v>640</v>
      </c>
      <c r="CE30" s="302" t="s">
        <v>640</v>
      </c>
      <c r="CF30" s="302" t="s">
        <v>640</v>
      </c>
      <c r="CG30" s="302" t="s">
        <v>640</v>
      </c>
      <c r="CH30" s="301">
        <v>0</v>
      </c>
      <c r="CI30" s="301">
        <v>0</v>
      </c>
      <c r="CJ30" s="304">
        <v>25</v>
      </c>
    </row>
    <row r="31" spans="1:88" s="303" customFormat="1" ht="13.5" customHeight="1">
      <c r="A31" s="299" t="s">
        <v>687</v>
      </c>
      <c r="B31" s="300" t="s">
        <v>688</v>
      </c>
      <c r="C31" s="299" t="s">
        <v>639</v>
      </c>
      <c r="D31" s="301">
        <v>77001</v>
      </c>
      <c r="E31" s="301">
        <v>28140</v>
      </c>
      <c r="F31" s="301">
        <v>127</v>
      </c>
      <c r="G31" s="301">
        <v>1810</v>
      </c>
      <c r="H31" s="301">
        <v>7994</v>
      </c>
      <c r="I31" s="301">
        <v>6418</v>
      </c>
      <c r="J31" s="301">
        <v>3063</v>
      </c>
      <c r="K31" s="301">
        <v>103</v>
      </c>
      <c r="L31" s="301">
        <v>5915</v>
      </c>
      <c r="M31" s="301">
        <v>435</v>
      </c>
      <c r="N31" s="301">
        <v>2079</v>
      </c>
      <c r="O31" s="301">
        <v>3478</v>
      </c>
      <c r="P31" s="301">
        <v>0</v>
      </c>
      <c r="Q31" s="301">
        <v>2101</v>
      </c>
      <c r="R31" s="301">
        <v>8805</v>
      </c>
      <c r="S31" s="301">
        <v>0</v>
      </c>
      <c r="T31" s="301">
        <v>1751</v>
      </c>
      <c r="U31" s="301">
        <v>0</v>
      </c>
      <c r="V31" s="301">
        <v>0</v>
      </c>
      <c r="W31" s="301">
        <v>104</v>
      </c>
      <c r="X31" s="301">
        <v>4678</v>
      </c>
      <c r="Y31" s="301">
        <v>22518</v>
      </c>
      <c r="Z31" s="301">
        <v>12692</v>
      </c>
      <c r="AA31" s="301">
        <v>117</v>
      </c>
      <c r="AB31" s="301">
        <v>999</v>
      </c>
      <c r="AC31" s="301">
        <v>1222</v>
      </c>
      <c r="AD31" s="301">
        <v>3250</v>
      </c>
      <c r="AE31" s="301">
        <v>377</v>
      </c>
      <c r="AF31" s="301">
        <v>4</v>
      </c>
      <c r="AG31" s="301">
        <v>0</v>
      </c>
      <c r="AH31" s="301">
        <v>0</v>
      </c>
      <c r="AI31" s="302">
        <v>1274</v>
      </c>
      <c r="AJ31" s="302" t="s">
        <v>640</v>
      </c>
      <c r="AK31" s="302" t="s">
        <v>640</v>
      </c>
      <c r="AL31" s="302" t="s">
        <v>640</v>
      </c>
      <c r="AM31" s="302" t="s">
        <v>640</v>
      </c>
      <c r="AN31" s="302" t="s">
        <v>640</v>
      </c>
      <c r="AO31" s="302" t="s">
        <v>640</v>
      </c>
      <c r="AP31" s="302" t="s">
        <v>640</v>
      </c>
      <c r="AQ31" s="302" t="s">
        <v>640</v>
      </c>
      <c r="AR31" s="301">
        <v>63</v>
      </c>
      <c r="AS31" s="301">
        <v>2520</v>
      </c>
      <c r="AT31" s="301">
        <v>38587</v>
      </c>
      <c r="AU31" s="301">
        <v>1251</v>
      </c>
      <c r="AV31" s="301">
        <v>2</v>
      </c>
      <c r="AW31" s="301">
        <v>21</v>
      </c>
      <c r="AX31" s="301">
        <v>6647</v>
      </c>
      <c r="AY31" s="301">
        <v>3165</v>
      </c>
      <c r="AZ31" s="301">
        <v>2686</v>
      </c>
      <c r="BA31" s="301">
        <v>99</v>
      </c>
      <c r="BB31" s="301">
        <v>5915</v>
      </c>
      <c r="BC31" s="301">
        <v>435</v>
      </c>
      <c r="BD31" s="301">
        <v>32</v>
      </c>
      <c r="BE31" s="301">
        <v>3478</v>
      </c>
      <c r="BF31" s="301">
        <v>0</v>
      </c>
      <c r="BG31" s="301">
        <v>2101</v>
      </c>
      <c r="BH31" s="301">
        <v>8805</v>
      </c>
      <c r="BI31" s="301">
        <v>0</v>
      </c>
      <c r="BJ31" s="301">
        <v>1751</v>
      </c>
      <c r="BK31" s="301">
        <v>0</v>
      </c>
      <c r="BL31" s="301">
        <v>0</v>
      </c>
      <c r="BM31" s="301">
        <v>41</v>
      </c>
      <c r="BN31" s="301">
        <v>2158</v>
      </c>
      <c r="BO31" s="301">
        <v>15896</v>
      </c>
      <c r="BP31" s="301">
        <v>14197</v>
      </c>
      <c r="BQ31" s="301">
        <v>8</v>
      </c>
      <c r="BR31" s="301">
        <v>790</v>
      </c>
      <c r="BS31" s="301">
        <v>125</v>
      </c>
      <c r="BT31" s="301">
        <v>3</v>
      </c>
      <c r="BU31" s="301">
        <v>0</v>
      </c>
      <c r="BV31" s="301">
        <v>0</v>
      </c>
      <c r="BW31" s="301">
        <v>0</v>
      </c>
      <c r="BX31" s="301">
        <v>0</v>
      </c>
      <c r="BY31" s="301">
        <v>773</v>
      </c>
      <c r="BZ31" s="302" t="s">
        <v>640</v>
      </c>
      <c r="CA31" s="302" t="s">
        <v>640</v>
      </c>
      <c r="CB31" s="302" t="s">
        <v>640</v>
      </c>
      <c r="CC31" s="302" t="s">
        <v>640</v>
      </c>
      <c r="CD31" s="302" t="s">
        <v>640</v>
      </c>
      <c r="CE31" s="302" t="s">
        <v>640</v>
      </c>
      <c r="CF31" s="302" t="s">
        <v>640</v>
      </c>
      <c r="CG31" s="302" t="s">
        <v>640</v>
      </c>
      <c r="CH31" s="301">
        <v>0</v>
      </c>
      <c r="CI31" s="301">
        <v>0</v>
      </c>
      <c r="CJ31" s="304">
        <v>18</v>
      </c>
    </row>
    <row r="32" spans="1:88" s="303" customFormat="1" ht="13.5" customHeight="1">
      <c r="A32" s="299" t="s">
        <v>689</v>
      </c>
      <c r="B32" s="300" t="s">
        <v>690</v>
      </c>
      <c r="C32" s="299" t="s">
        <v>639</v>
      </c>
      <c r="D32" s="301">
        <v>125065</v>
      </c>
      <c r="E32" s="301">
        <v>51213</v>
      </c>
      <c r="F32" s="301">
        <v>219</v>
      </c>
      <c r="G32" s="301">
        <v>402</v>
      </c>
      <c r="H32" s="301">
        <v>8623</v>
      </c>
      <c r="I32" s="301">
        <v>10184</v>
      </c>
      <c r="J32" s="301">
        <v>5330</v>
      </c>
      <c r="K32" s="301">
        <v>8</v>
      </c>
      <c r="L32" s="301">
        <v>17046</v>
      </c>
      <c r="M32" s="301">
        <v>602</v>
      </c>
      <c r="N32" s="301">
        <v>3364</v>
      </c>
      <c r="O32" s="301">
        <v>334</v>
      </c>
      <c r="P32" s="301">
        <v>0</v>
      </c>
      <c r="Q32" s="301">
        <v>0</v>
      </c>
      <c r="R32" s="301">
        <v>3946</v>
      </c>
      <c r="S32" s="301">
        <v>2329</v>
      </c>
      <c r="T32" s="301">
        <v>0</v>
      </c>
      <c r="U32" s="301">
        <v>0</v>
      </c>
      <c r="V32" s="301">
        <v>0</v>
      </c>
      <c r="W32" s="301">
        <v>258</v>
      </c>
      <c r="X32" s="301">
        <v>21207</v>
      </c>
      <c r="Y32" s="301">
        <v>22125</v>
      </c>
      <c r="Z32" s="301">
        <v>1449</v>
      </c>
      <c r="AA32" s="301">
        <v>11</v>
      </c>
      <c r="AB32" s="301">
        <v>91</v>
      </c>
      <c r="AC32" s="301">
        <v>331</v>
      </c>
      <c r="AD32" s="301">
        <v>525</v>
      </c>
      <c r="AE32" s="301">
        <v>71</v>
      </c>
      <c r="AF32" s="301">
        <v>7</v>
      </c>
      <c r="AG32" s="301">
        <v>789</v>
      </c>
      <c r="AH32" s="301">
        <v>0</v>
      </c>
      <c r="AI32" s="302">
        <v>202</v>
      </c>
      <c r="AJ32" s="302" t="s">
        <v>640</v>
      </c>
      <c r="AK32" s="302" t="s">
        <v>640</v>
      </c>
      <c r="AL32" s="302" t="s">
        <v>640</v>
      </c>
      <c r="AM32" s="302" t="s">
        <v>640</v>
      </c>
      <c r="AN32" s="302" t="s">
        <v>640</v>
      </c>
      <c r="AO32" s="302" t="s">
        <v>640</v>
      </c>
      <c r="AP32" s="302" t="s">
        <v>640</v>
      </c>
      <c r="AQ32" s="302" t="s">
        <v>640</v>
      </c>
      <c r="AR32" s="301">
        <v>30</v>
      </c>
      <c r="AS32" s="301">
        <v>18619</v>
      </c>
      <c r="AT32" s="301">
        <v>49326</v>
      </c>
      <c r="AU32" s="301">
        <v>951</v>
      </c>
      <c r="AV32" s="301">
        <v>92</v>
      </c>
      <c r="AW32" s="301">
        <v>188</v>
      </c>
      <c r="AX32" s="301">
        <v>7827</v>
      </c>
      <c r="AY32" s="301">
        <v>9485</v>
      </c>
      <c r="AZ32" s="301">
        <v>5251</v>
      </c>
      <c r="BA32" s="301">
        <v>1</v>
      </c>
      <c r="BB32" s="301">
        <v>16257</v>
      </c>
      <c r="BC32" s="301">
        <v>602</v>
      </c>
      <c r="BD32" s="301">
        <v>9</v>
      </c>
      <c r="BE32" s="301">
        <v>334</v>
      </c>
      <c r="BF32" s="301">
        <v>0</v>
      </c>
      <c r="BG32" s="301">
        <v>0</v>
      </c>
      <c r="BH32" s="301">
        <v>3946</v>
      </c>
      <c r="BI32" s="301">
        <v>2329</v>
      </c>
      <c r="BJ32" s="301">
        <v>0</v>
      </c>
      <c r="BK32" s="301">
        <v>0</v>
      </c>
      <c r="BL32" s="301">
        <v>0</v>
      </c>
      <c r="BM32" s="301">
        <v>155</v>
      </c>
      <c r="BN32" s="301">
        <v>1899</v>
      </c>
      <c r="BO32" s="301">
        <v>53614</v>
      </c>
      <c r="BP32" s="301">
        <v>48813</v>
      </c>
      <c r="BQ32" s="301">
        <v>116</v>
      </c>
      <c r="BR32" s="301">
        <v>123</v>
      </c>
      <c r="BS32" s="301">
        <v>465</v>
      </c>
      <c r="BT32" s="301">
        <v>174</v>
      </c>
      <c r="BU32" s="301">
        <v>8</v>
      </c>
      <c r="BV32" s="301">
        <v>0</v>
      </c>
      <c r="BW32" s="301">
        <v>0</v>
      </c>
      <c r="BX32" s="301">
        <v>0</v>
      </c>
      <c r="BY32" s="301">
        <v>3153</v>
      </c>
      <c r="BZ32" s="302" t="s">
        <v>640</v>
      </c>
      <c r="CA32" s="302" t="s">
        <v>640</v>
      </c>
      <c r="CB32" s="302" t="s">
        <v>640</v>
      </c>
      <c r="CC32" s="302" t="s">
        <v>640</v>
      </c>
      <c r="CD32" s="302" t="s">
        <v>640</v>
      </c>
      <c r="CE32" s="302" t="s">
        <v>640</v>
      </c>
      <c r="CF32" s="302" t="s">
        <v>640</v>
      </c>
      <c r="CG32" s="302" t="s">
        <v>640</v>
      </c>
      <c r="CH32" s="301">
        <v>73</v>
      </c>
      <c r="CI32" s="301">
        <v>689</v>
      </c>
      <c r="CJ32" s="304">
        <v>25</v>
      </c>
    </row>
    <row r="33" spans="1:88" s="303" customFormat="1" ht="13.5" customHeight="1">
      <c r="A33" s="299" t="s">
        <v>691</v>
      </c>
      <c r="B33" s="300" t="s">
        <v>692</v>
      </c>
      <c r="C33" s="299" t="s">
        <v>639</v>
      </c>
      <c r="D33" s="301">
        <v>403568</v>
      </c>
      <c r="E33" s="301">
        <v>190208</v>
      </c>
      <c r="F33" s="301">
        <v>631</v>
      </c>
      <c r="G33" s="301">
        <v>21191</v>
      </c>
      <c r="H33" s="301">
        <v>37712</v>
      </c>
      <c r="I33" s="301">
        <v>37258</v>
      </c>
      <c r="J33" s="301">
        <v>18164</v>
      </c>
      <c r="K33" s="301">
        <v>47</v>
      </c>
      <c r="L33" s="301">
        <v>49029</v>
      </c>
      <c r="M33" s="301">
        <v>130</v>
      </c>
      <c r="N33" s="301">
        <v>17767</v>
      </c>
      <c r="O33" s="301">
        <v>23</v>
      </c>
      <c r="P33" s="301">
        <v>0</v>
      </c>
      <c r="Q33" s="301">
        <v>20298</v>
      </c>
      <c r="R33" s="301">
        <v>0</v>
      </c>
      <c r="S33" s="301">
        <v>0</v>
      </c>
      <c r="T33" s="301">
        <v>0</v>
      </c>
      <c r="U33" s="301">
        <v>0</v>
      </c>
      <c r="V33" s="301">
        <v>1087</v>
      </c>
      <c r="W33" s="301">
        <v>23</v>
      </c>
      <c r="X33" s="301">
        <v>10000</v>
      </c>
      <c r="Y33" s="301">
        <v>44867</v>
      </c>
      <c r="Z33" s="301">
        <v>21208</v>
      </c>
      <c r="AA33" s="301">
        <v>114</v>
      </c>
      <c r="AB33" s="301">
        <v>8587</v>
      </c>
      <c r="AC33" s="301">
        <v>579</v>
      </c>
      <c r="AD33" s="301">
        <v>1367</v>
      </c>
      <c r="AE33" s="301">
        <v>735</v>
      </c>
      <c r="AF33" s="301">
        <v>1</v>
      </c>
      <c r="AG33" s="301">
        <v>126</v>
      </c>
      <c r="AH33" s="301">
        <v>0</v>
      </c>
      <c r="AI33" s="302">
        <v>3919</v>
      </c>
      <c r="AJ33" s="302" t="s">
        <v>640</v>
      </c>
      <c r="AK33" s="302" t="s">
        <v>640</v>
      </c>
      <c r="AL33" s="302" t="s">
        <v>640</v>
      </c>
      <c r="AM33" s="302" t="s">
        <v>640</v>
      </c>
      <c r="AN33" s="302" t="s">
        <v>640</v>
      </c>
      <c r="AO33" s="302" t="s">
        <v>640</v>
      </c>
      <c r="AP33" s="302" t="s">
        <v>640</v>
      </c>
      <c r="AQ33" s="302" t="s">
        <v>640</v>
      </c>
      <c r="AR33" s="301">
        <v>22</v>
      </c>
      <c r="AS33" s="301">
        <v>8209</v>
      </c>
      <c r="AT33" s="301">
        <v>176982</v>
      </c>
      <c r="AU33" s="301">
        <v>14500</v>
      </c>
      <c r="AV33" s="301">
        <v>42</v>
      </c>
      <c r="AW33" s="301">
        <v>465</v>
      </c>
      <c r="AX33" s="301">
        <v>34704</v>
      </c>
      <c r="AY33" s="301">
        <v>35832</v>
      </c>
      <c r="AZ33" s="301">
        <v>17404</v>
      </c>
      <c r="BA33" s="301">
        <v>46</v>
      </c>
      <c r="BB33" s="301">
        <v>48903</v>
      </c>
      <c r="BC33" s="301">
        <v>130</v>
      </c>
      <c r="BD33" s="301">
        <v>1964</v>
      </c>
      <c r="BE33" s="301">
        <v>23</v>
      </c>
      <c r="BF33" s="301">
        <v>0</v>
      </c>
      <c r="BG33" s="301">
        <v>20298</v>
      </c>
      <c r="BH33" s="301">
        <v>0</v>
      </c>
      <c r="BI33" s="301">
        <v>0</v>
      </c>
      <c r="BJ33" s="301">
        <v>0</v>
      </c>
      <c r="BK33" s="301">
        <v>0</v>
      </c>
      <c r="BL33" s="301">
        <v>1087</v>
      </c>
      <c r="BM33" s="301">
        <v>0</v>
      </c>
      <c r="BN33" s="301">
        <v>1584</v>
      </c>
      <c r="BO33" s="301">
        <v>181719</v>
      </c>
      <c r="BP33" s="301">
        <v>154500</v>
      </c>
      <c r="BQ33" s="301">
        <v>475</v>
      </c>
      <c r="BR33" s="301">
        <v>12139</v>
      </c>
      <c r="BS33" s="301">
        <v>2429</v>
      </c>
      <c r="BT33" s="301">
        <v>59</v>
      </c>
      <c r="BU33" s="301">
        <v>25</v>
      </c>
      <c r="BV33" s="301">
        <v>0</v>
      </c>
      <c r="BW33" s="301">
        <v>0</v>
      </c>
      <c r="BX33" s="301">
        <v>0</v>
      </c>
      <c r="BY33" s="301">
        <v>11884</v>
      </c>
      <c r="BZ33" s="302" t="s">
        <v>640</v>
      </c>
      <c r="CA33" s="302" t="s">
        <v>640</v>
      </c>
      <c r="CB33" s="302" t="s">
        <v>640</v>
      </c>
      <c r="CC33" s="302" t="s">
        <v>640</v>
      </c>
      <c r="CD33" s="302" t="s">
        <v>640</v>
      </c>
      <c r="CE33" s="302" t="s">
        <v>640</v>
      </c>
      <c r="CF33" s="302" t="s">
        <v>640</v>
      </c>
      <c r="CG33" s="302" t="s">
        <v>640</v>
      </c>
      <c r="CH33" s="301">
        <v>1</v>
      </c>
      <c r="CI33" s="301">
        <v>207</v>
      </c>
      <c r="CJ33" s="304">
        <v>43</v>
      </c>
    </row>
    <row r="34" spans="1:88" s="303" customFormat="1" ht="13.5" customHeight="1">
      <c r="A34" s="299" t="s">
        <v>693</v>
      </c>
      <c r="B34" s="300" t="s">
        <v>694</v>
      </c>
      <c r="C34" s="299" t="s">
        <v>639</v>
      </c>
      <c r="D34" s="301">
        <v>294264</v>
      </c>
      <c r="E34" s="301">
        <v>139370</v>
      </c>
      <c r="F34" s="301">
        <v>361</v>
      </c>
      <c r="G34" s="301">
        <v>5029</v>
      </c>
      <c r="H34" s="301">
        <v>31252</v>
      </c>
      <c r="I34" s="301">
        <v>20971</v>
      </c>
      <c r="J34" s="301">
        <v>10513</v>
      </c>
      <c r="K34" s="301">
        <v>24</v>
      </c>
      <c r="L34" s="301">
        <v>19920</v>
      </c>
      <c r="M34" s="301">
        <v>1327</v>
      </c>
      <c r="N34" s="301">
        <v>9481</v>
      </c>
      <c r="O34" s="301">
        <v>13992</v>
      </c>
      <c r="P34" s="301">
        <v>0</v>
      </c>
      <c r="Q34" s="301">
        <v>14166</v>
      </c>
      <c r="R34" s="301">
        <v>2738</v>
      </c>
      <c r="S34" s="301">
        <v>484</v>
      </c>
      <c r="T34" s="301">
        <v>12379</v>
      </c>
      <c r="U34" s="301">
        <v>0</v>
      </c>
      <c r="V34" s="301">
        <v>555</v>
      </c>
      <c r="W34" s="301">
        <v>114</v>
      </c>
      <c r="X34" s="301">
        <v>11588</v>
      </c>
      <c r="Y34" s="301">
        <v>52356</v>
      </c>
      <c r="Z34" s="301">
        <v>28595</v>
      </c>
      <c r="AA34" s="301">
        <v>67</v>
      </c>
      <c r="AB34" s="301">
        <v>3206</v>
      </c>
      <c r="AC34" s="301">
        <v>2034</v>
      </c>
      <c r="AD34" s="301">
        <v>4176</v>
      </c>
      <c r="AE34" s="301">
        <v>453</v>
      </c>
      <c r="AF34" s="301">
        <v>4</v>
      </c>
      <c r="AG34" s="301">
        <v>136</v>
      </c>
      <c r="AH34" s="301">
        <v>1079</v>
      </c>
      <c r="AI34" s="302">
        <v>3415</v>
      </c>
      <c r="AJ34" s="302" t="s">
        <v>640</v>
      </c>
      <c r="AK34" s="302" t="s">
        <v>640</v>
      </c>
      <c r="AL34" s="302" t="s">
        <v>640</v>
      </c>
      <c r="AM34" s="302" t="s">
        <v>640</v>
      </c>
      <c r="AN34" s="302" t="s">
        <v>640</v>
      </c>
      <c r="AO34" s="302" t="s">
        <v>640</v>
      </c>
      <c r="AP34" s="302" t="s">
        <v>640</v>
      </c>
      <c r="AQ34" s="302" t="s">
        <v>640</v>
      </c>
      <c r="AR34" s="301">
        <v>69</v>
      </c>
      <c r="AS34" s="301">
        <v>9122</v>
      </c>
      <c r="AT34" s="301">
        <v>127627</v>
      </c>
      <c r="AU34" s="301">
        <v>5504</v>
      </c>
      <c r="AV34" s="301">
        <v>99</v>
      </c>
      <c r="AW34" s="301">
        <v>834</v>
      </c>
      <c r="AX34" s="301">
        <v>27184</v>
      </c>
      <c r="AY34" s="301">
        <v>16533</v>
      </c>
      <c r="AZ34" s="301">
        <v>9949</v>
      </c>
      <c r="BA34" s="301">
        <v>14</v>
      </c>
      <c r="BB34" s="301">
        <v>19782</v>
      </c>
      <c r="BC34" s="301">
        <v>248</v>
      </c>
      <c r="BD34" s="301">
        <v>866</v>
      </c>
      <c r="BE34" s="301">
        <v>13992</v>
      </c>
      <c r="BF34" s="301">
        <v>0</v>
      </c>
      <c r="BG34" s="301">
        <v>14166</v>
      </c>
      <c r="BH34" s="301">
        <v>2738</v>
      </c>
      <c r="BI34" s="301">
        <v>484</v>
      </c>
      <c r="BJ34" s="301">
        <v>12379</v>
      </c>
      <c r="BK34" s="301">
        <v>0</v>
      </c>
      <c r="BL34" s="301">
        <v>555</v>
      </c>
      <c r="BM34" s="301">
        <v>44</v>
      </c>
      <c r="BN34" s="301">
        <v>2256</v>
      </c>
      <c r="BO34" s="301">
        <v>114281</v>
      </c>
      <c r="BP34" s="301">
        <v>105271</v>
      </c>
      <c r="BQ34" s="301">
        <v>195</v>
      </c>
      <c r="BR34" s="301">
        <v>989</v>
      </c>
      <c r="BS34" s="301">
        <v>2034</v>
      </c>
      <c r="BT34" s="301">
        <v>262</v>
      </c>
      <c r="BU34" s="301">
        <v>111</v>
      </c>
      <c r="BV34" s="301">
        <v>6</v>
      </c>
      <c r="BW34" s="301">
        <v>2</v>
      </c>
      <c r="BX34" s="301">
        <v>0</v>
      </c>
      <c r="BY34" s="301">
        <v>5200</v>
      </c>
      <c r="BZ34" s="302" t="s">
        <v>640</v>
      </c>
      <c r="CA34" s="302" t="s">
        <v>640</v>
      </c>
      <c r="CB34" s="302" t="s">
        <v>640</v>
      </c>
      <c r="CC34" s="302" t="s">
        <v>640</v>
      </c>
      <c r="CD34" s="302" t="s">
        <v>640</v>
      </c>
      <c r="CE34" s="302" t="s">
        <v>640</v>
      </c>
      <c r="CF34" s="302" t="s">
        <v>640</v>
      </c>
      <c r="CG34" s="302" t="s">
        <v>640</v>
      </c>
      <c r="CH34" s="301">
        <v>1</v>
      </c>
      <c r="CI34" s="301">
        <v>210</v>
      </c>
      <c r="CJ34" s="304">
        <v>39</v>
      </c>
    </row>
    <row r="35" spans="1:88" s="303" customFormat="1" ht="13.5" customHeight="1">
      <c r="A35" s="299" t="s">
        <v>695</v>
      </c>
      <c r="B35" s="300" t="s">
        <v>696</v>
      </c>
      <c r="C35" s="299" t="s">
        <v>639</v>
      </c>
      <c r="D35" s="301">
        <v>72724</v>
      </c>
      <c r="E35" s="301">
        <v>39362</v>
      </c>
      <c r="F35" s="301">
        <v>204</v>
      </c>
      <c r="G35" s="301">
        <v>538</v>
      </c>
      <c r="H35" s="301">
        <v>8093</v>
      </c>
      <c r="I35" s="301">
        <v>6723</v>
      </c>
      <c r="J35" s="301">
        <v>1937</v>
      </c>
      <c r="K35" s="301">
        <v>20</v>
      </c>
      <c r="L35" s="301">
        <v>5096</v>
      </c>
      <c r="M35" s="301">
        <v>1143</v>
      </c>
      <c r="N35" s="301">
        <v>2831</v>
      </c>
      <c r="O35" s="301">
        <v>462</v>
      </c>
      <c r="P35" s="301">
        <v>0</v>
      </c>
      <c r="Q35" s="301">
        <v>0</v>
      </c>
      <c r="R35" s="301">
        <v>0</v>
      </c>
      <c r="S35" s="301">
        <v>0</v>
      </c>
      <c r="T35" s="301">
        <v>358</v>
      </c>
      <c r="U35" s="301">
        <v>0</v>
      </c>
      <c r="V35" s="301">
        <v>0</v>
      </c>
      <c r="W35" s="301">
        <v>29</v>
      </c>
      <c r="X35" s="301">
        <v>5928</v>
      </c>
      <c r="Y35" s="301">
        <v>17051</v>
      </c>
      <c r="Z35" s="301">
        <v>9977</v>
      </c>
      <c r="AA35" s="301">
        <v>106</v>
      </c>
      <c r="AB35" s="301">
        <v>4</v>
      </c>
      <c r="AC35" s="301">
        <v>1168</v>
      </c>
      <c r="AD35" s="301">
        <v>1724</v>
      </c>
      <c r="AE35" s="301">
        <v>722</v>
      </c>
      <c r="AF35" s="301">
        <v>9</v>
      </c>
      <c r="AG35" s="301">
        <v>1447</v>
      </c>
      <c r="AH35" s="301">
        <v>235</v>
      </c>
      <c r="AI35" s="302">
        <v>676</v>
      </c>
      <c r="AJ35" s="302" t="s">
        <v>640</v>
      </c>
      <c r="AK35" s="302" t="s">
        <v>640</v>
      </c>
      <c r="AL35" s="302" t="s">
        <v>640</v>
      </c>
      <c r="AM35" s="302" t="s">
        <v>640</v>
      </c>
      <c r="AN35" s="302" t="s">
        <v>640</v>
      </c>
      <c r="AO35" s="302" t="s">
        <v>640</v>
      </c>
      <c r="AP35" s="302" t="s">
        <v>640</v>
      </c>
      <c r="AQ35" s="302" t="s">
        <v>640</v>
      </c>
      <c r="AR35" s="301">
        <v>16</v>
      </c>
      <c r="AS35" s="301">
        <v>967</v>
      </c>
      <c r="AT35" s="301">
        <v>22982</v>
      </c>
      <c r="AU35" s="301">
        <v>152</v>
      </c>
      <c r="AV35" s="301">
        <v>4</v>
      </c>
      <c r="AW35" s="301">
        <v>60</v>
      </c>
      <c r="AX35" s="301">
        <v>6238</v>
      </c>
      <c r="AY35" s="301">
        <v>4797</v>
      </c>
      <c r="AZ35" s="301">
        <v>1215</v>
      </c>
      <c r="BA35" s="301">
        <v>11</v>
      </c>
      <c r="BB35" s="301">
        <v>3649</v>
      </c>
      <c r="BC35" s="301">
        <v>865</v>
      </c>
      <c r="BD35" s="301">
        <v>198</v>
      </c>
      <c r="BE35" s="301">
        <v>462</v>
      </c>
      <c r="BF35" s="301">
        <v>0</v>
      </c>
      <c r="BG35" s="301">
        <v>0</v>
      </c>
      <c r="BH35" s="301">
        <v>0</v>
      </c>
      <c r="BI35" s="301">
        <v>0</v>
      </c>
      <c r="BJ35" s="301">
        <v>358</v>
      </c>
      <c r="BK35" s="301">
        <v>0</v>
      </c>
      <c r="BL35" s="301">
        <v>0</v>
      </c>
      <c r="BM35" s="301">
        <v>12</v>
      </c>
      <c r="BN35" s="301">
        <v>4961</v>
      </c>
      <c r="BO35" s="301">
        <v>32691</v>
      </c>
      <c r="BP35" s="301">
        <v>29233</v>
      </c>
      <c r="BQ35" s="301">
        <v>94</v>
      </c>
      <c r="BR35" s="301">
        <v>474</v>
      </c>
      <c r="BS35" s="301">
        <v>687</v>
      </c>
      <c r="BT35" s="301">
        <v>202</v>
      </c>
      <c r="BU35" s="301">
        <v>0</v>
      </c>
      <c r="BV35" s="301">
        <v>0</v>
      </c>
      <c r="BW35" s="301">
        <v>0</v>
      </c>
      <c r="BX35" s="301">
        <v>43</v>
      </c>
      <c r="BY35" s="301">
        <v>1957</v>
      </c>
      <c r="BZ35" s="302" t="s">
        <v>640</v>
      </c>
      <c r="CA35" s="302" t="s">
        <v>640</v>
      </c>
      <c r="CB35" s="302" t="s">
        <v>640</v>
      </c>
      <c r="CC35" s="302" t="s">
        <v>640</v>
      </c>
      <c r="CD35" s="302" t="s">
        <v>640</v>
      </c>
      <c r="CE35" s="302" t="s">
        <v>640</v>
      </c>
      <c r="CF35" s="302" t="s">
        <v>640</v>
      </c>
      <c r="CG35" s="302" t="s">
        <v>640</v>
      </c>
      <c r="CH35" s="301">
        <v>1</v>
      </c>
      <c r="CI35" s="301">
        <v>0</v>
      </c>
      <c r="CJ35" s="304">
        <v>29</v>
      </c>
    </row>
    <row r="36" spans="1:88" s="303" customFormat="1" ht="13.5" customHeight="1">
      <c r="A36" s="299" t="s">
        <v>697</v>
      </c>
      <c r="B36" s="300" t="s">
        <v>698</v>
      </c>
      <c r="C36" s="299" t="s">
        <v>639</v>
      </c>
      <c r="D36" s="301">
        <v>42015</v>
      </c>
      <c r="E36" s="301">
        <v>13657</v>
      </c>
      <c r="F36" s="301">
        <v>19</v>
      </c>
      <c r="G36" s="301">
        <v>1105</v>
      </c>
      <c r="H36" s="301">
        <v>8171</v>
      </c>
      <c r="I36" s="301">
        <v>5406</v>
      </c>
      <c r="J36" s="301">
        <v>2125</v>
      </c>
      <c r="K36" s="301">
        <v>37</v>
      </c>
      <c r="L36" s="301">
        <v>3240</v>
      </c>
      <c r="M36" s="301">
        <v>2697</v>
      </c>
      <c r="N36" s="301">
        <v>1509</v>
      </c>
      <c r="O36" s="301">
        <v>0</v>
      </c>
      <c r="P36" s="301">
        <v>0</v>
      </c>
      <c r="Q36" s="301">
        <v>517</v>
      </c>
      <c r="R36" s="301">
        <v>384</v>
      </c>
      <c r="S36" s="301">
        <v>133</v>
      </c>
      <c r="T36" s="301">
        <v>0</v>
      </c>
      <c r="U36" s="301">
        <v>0</v>
      </c>
      <c r="V36" s="301">
        <v>0</v>
      </c>
      <c r="W36" s="301">
        <v>28</v>
      </c>
      <c r="X36" s="301">
        <v>2987</v>
      </c>
      <c r="Y36" s="301">
        <v>4181</v>
      </c>
      <c r="Z36" s="301">
        <v>2065</v>
      </c>
      <c r="AA36" s="301">
        <v>0</v>
      </c>
      <c r="AB36" s="301">
        <v>95</v>
      </c>
      <c r="AC36" s="301">
        <v>1275</v>
      </c>
      <c r="AD36" s="301">
        <v>134</v>
      </c>
      <c r="AE36" s="301">
        <v>173</v>
      </c>
      <c r="AF36" s="301">
        <v>1</v>
      </c>
      <c r="AG36" s="301">
        <v>212</v>
      </c>
      <c r="AH36" s="301">
        <v>141</v>
      </c>
      <c r="AI36" s="302">
        <v>41</v>
      </c>
      <c r="AJ36" s="302" t="s">
        <v>640</v>
      </c>
      <c r="AK36" s="302" t="s">
        <v>640</v>
      </c>
      <c r="AL36" s="302" t="s">
        <v>640</v>
      </c>
      <c r="AM36" s="302" t="s">
        <v>640</v>
      </c>
      <c r="AN36" s="302" t="s">
        <v>640</v>
      </c>
      <c r="AO36" s="302" t="s">
        <v>640</v>
      </c>
      <c r="AP36" s="302" t="s">
        <v>640</v>
      </c>
      <c r="AQ36" s="302" t="s">
        <v>640</v>
      </c>
      <c r="AR36" s="301">
        <v>25</v>
      </c>
      <c r="AS36" s="301">
        <v>19</v>
      </c>
      <c r="AT36" s="301">
        <v>29566</v>
      </c>
      <c r="AU36" s="301">
        <v>4820</v>
      </c>
      <c r="AV36" s="301">
        <v>13</v>
      </c>
      <c r="AW36" s="301">
        <v>483</v>
      </c>
      <c r="AX36" s="301">
        <v>6686</v>
      </c>
      <c r="AY36" s="301">
        <v>5233</v>
      </c>
      <c r="AZ36" s="301">
        <v>1938</v>
      </c>
      <c r="BA36" s="301">
        <v>36</v>
      </c>
      <c r="BB36" s="301">
        <v>3028</v>
      </c>
      <c r="BC36" s="301">
        <v>2556</v>
      </c>
      <c r="BD36" s="301">
        <v>1087</v>
      </c>
      <c r="BE36" s="301">
        <v>0</v>
      </c>
      <c r="BF36" s="301">
        <v>0</v>
      </c>
      <c r="BG36" s="301">
        <v>517</v>
      </c>
      <c r="BH36" s="301">
        <v>384</v>
      </c>
      <c r="BI36" s="301">
        <v>133</v>
      </c>
      <c r="BJ36" s="301">
        <v>0</v>
      </c>
      <c r="BK36" s="301">
        <v>0</v>
      </c>
      <c r="BL36" s="301">
        <v>0</v>
      </c>
      <c r="BM36" s="301">
        <v>3</v>
      </c>
      <c r="BN36" s="301">
        <v>2649</v>
      </c>
      <c r="BO36" s="301">
        <v>8268</v>
      </c>
      <c r="BP36" s="301">
        <v>6772</v>
      </c>
      <c r="BQ36" s="301">
        <v>6</v>
      </c>
      <c r="BR36" s="301">
        <v>527</v>
      </c>
      <c r="BS36" s="301">
        <v>210</v>
      </c>
      <c r="BT36" s="301">
        <v>39</v>
      </c>
      <c r="BU36" s="301">
        <v>14</v>
      </c>
      <c r="BV36" s="301">
        <v>0</v>
      </c>
      <c r="BW36" s="301">
        <v>0</v>
      </c>
      <c r="BX36" s="301">
        <v>0</v>
      </c>
      <c r="BY36" s="301">
        <v>381</v>
      </c>
      <c r="BZ36" s="302" t="s">
        <v>640</v>
      </c>
      <c r="CA36" s="302" t="s">
        <v>640</v>
      </c>
      <c r="CB36" s="302" t="s">
        <v>640</v>
      </c>
      <c r="CC36" s="302" t="s">
        <v>640</v>
      </c>
      <c r="CD36" s="302" t="s">
        <v>640</v>
      </c>
      <c r="CE36" s="302" t="s">
        <v>640</v>
      </c>
      <c r="CF36" s="302" t="s">
        <v>640</v>
      </c>
      <c r="CG36" s="302" t="s">
        <v>640</v>
      </c>
      <c r="CH36" s="301">
        <v>0</v>
      </c>
      <c r="CI36" s="301">
        <v>319</v>
      </c>
      <c r="CJ36" s="304">
        <v>23</v>
      </c>
    </row>
    <row r="37" spans="1:88" s="303" customFormat="1" ht="13.5" customHeight="1">
      <c r="A37" s="299" t="s">
        <v>699</v>
      </c>
      <c r="B37" s="300" t="s">
        <v>700</v>
      </c>
      <c r="C37" s="299" t="s">
        <v>639</v>
      </c>
      <c r="D37" s="301">
        <v>61786</v>
      </c>
      <c r="E37" s="301">
        <v>38235</v>
      </c>
      <c r="F37" s="301">
        <v>63</v>
      </c>
      <c r="G37" s="301">
        <v>27</v>
      </c>
      <c r="H37" s="301">
        <v>3554</v>
      </c>
      <c r="I37" s="301">
        <v>2430</v>
      </c>
      <c r="J37" s="301">
        <v>900</v>
      </c>
      <c r="K37" s="301">
        <v>89</v>
      </c>
      <c r="L37" s="301">
        <v>2738</v>
      </c>
      <c r="M37" s="301">
        <v>404</v>
      </c>
      <c r="N37" s="301">
        <v>585</v>
      </c>
      <c r="O37" s="301">
        <v>3340</v>
      </c>
      <c r="P37" s="301">
        <v>83</v>
      </c>
      <c r="Q37" s="301">
        <v>0</v>
      </c>
      <c r="R37" s="301">
        <v>260</v>
      </c>
      <c r="S37" s="301">
        <v>0</v>
      </c>
      <c r="T37" s="301">
        <v>7745</v>
      </c>
      <c r="U37" s="301">
        <v>0</v>
      </c>
      <c r="V37" s="301">
        <v>9</v>
      </c>
      <c r="W37" s="301">
        <v>53</v>
      </c>
      <c r="X37" s="301">
        <v>1271</v>
      </c>
      <c r="Y37" s="301">
        <v>32235</v>
      </c>
      <c r="Z37" s="301">
        <v>30872</v>
      </c>
      <c r="AA37" s="301">
        <v>18</v>
      </c>
      <c r="AB37" s="301">
        <v>5</v>
      </c>
      <c r="AC37" s="301">
        <v>102</v>
      </c>
      <c r="AD37" s="301">
        <v>422</v>
      </c>
      <c r="AE37" s="301">
        <v>195</v>
      </c>
      <c r="AF37" s="301">
        <v>19</v>
      </c>
      <c r="AG37" s="301">
        <v>27</v>
      </c>
      <c r="AH37" s="301">
        <v>6</v>
      </c>
      <c r="AI37" s="302">
        <v>260</v>
      </c>
      <c r="AJ37" s="302" t="s">
        <v>640</v>
      </c>
      <c r="AK37" s="302" t="s">
        <v>640</v>
      </c>
      <c r="AL37" s="302" t="s">
        <v>640</v>
      </c>
      <c r="AM37" s="302" t="s">
        <v>640</v>
      </c>
      <c r="AN37" s="302" t="s">
        <v>640</v>
      </c>
      <c r="AO37" s="302" t="s">
        <v>640</v>
      </c>
      <c r="AP37" s="302" t="s">
        <v>640</v>
      </c>
      <c r="AQ37" s="302" t="s">
        <v>640</v>
      </c>
      <c r="AR37" s="301">
        <v>52</v>
      </c>
      <c r="AS37" s="301">
        <v>257</v>
      </c>
      <c r="AT37" s="301">
        <v>24759</v>
      </c>
      <c r="AU37" s="301">
        <v>2871</v>
      </c>
      <c r="AV37" s="301">
        <v>32</v>
      </c>
      <c r="AW37" s="301">
        <v>21</v>
      </c>
      <c r="AX37" s="301">
        <v>3280</v>
      </c>
      <c r="AY37" s="301">
        <v>1989</v>
      </c>
      <c r="AZ37" s="301">
        <v>705</v>
      </c>
      <c r="BA37" s="301">
        <v>70</v>
      </c>
      <c r="BB37" s="301">
        <v>2711</v>
      </c>
      <c r="BC37" s="301">
        <v>398</v>
      </c>
      <c r="BD37" s="301">
        <v>233</v>
      </c>
      <c r="BE37" s="301">
        <v>3340</v>
      </c>
      <c r="BF37" s="301">
        <v>83</v>
      </c>
      <c r="BG37" s="301">
        <v>0</v>
      </c>
      <c r="BH37" s="301">
        <v>260</v>
      </c>
      <c r="BI37" s="301">
        <v>0</v>
      </c>
      <c r="BJ37" s="301">
        <v>7745</v>
      </c>
      <c r="BK37" s="301">
        <v>0</v>
      </c>
      <c r="BL37" s="301">
        <v>9</v>
      </c>
      <c r="BM37" s="301">
        <v>1</v>
      </c>
      <c r="BN37" s="301">
        <v>1011</v>
      </c>
      <c r="BO37" s="301">
        <v>4792</v>
      </c>
      <c r="BP37" s="301">
        <v>4492</v>
      </c>
      <c r="BQ37" s="301">
        <v>13</v>
      </c>
      <c r="BR37" s="301">
        <v>1</v>
      </c>
      <c r="BS37" s="301">
        <v>172</v>
      </c>
      <c r="BT37" s="301">
        <v>19</v>
      </c>
      <c r="BU37" s="301">
        <v>0</v>
      </c>
      <c r="BV37" s="301">
        <v>0</v>
      </c>
      <c r="BW37" s="301">
        <v>0</v>
      </c>
      <c r="BX37" s="301">
        <v>0</v>
      </c>
      <c r="BY37" s="301">
        <v>92</v>
      </c>
      <c r="BZ37" s="302" t="s">
        <v>640</v>
      </c>
      <c r="CA37" s="302" t="s">
        <v>640</v>
      </c>
      <c r="CB37" s="302" t="s">
        <v>640</v>
      </c>
      <c r="CC37" s="302" t="s">
        <v>640</v>
      </c>
      <c r="CD37" s="302" t="s">
        <v>640</v>
      </c>
      <c r="CE37" s="302" t="s">
        <v>640</v>
      </c>
      <c r="CF37" s="302" t="s">
        <v>640</v>
      </c>
      <c r="CG37" s="302" t="s">
        <v>640</v>
      </c>
      <c r="CH37" s="301">
        <v>0</v>
      </c>
      <c r="CI37" s="301">
        <v>3</v>
      </c>
      <c r="CJ37" s="304">
        <v>9</v>
      </c>
    </row>
    <row r="38" spans="1:88" s="303" customFormat="1" ht="13.5" customHeight="1">
      <c r="A38" s="299" t="s">
        <v>701</v>
      </c>
      <c r="B38" s="300" t="s">
        <v>702</v>
      </c>
      <c r="C38" s="299" t="s">
        <v>639</v>
      </c>
      <c r="D38" s="301">
        <v>49593</v>
      </c>
      <c r="E38" s="301">
        <v>13633</v>
      </c>
      <c r="F38" s="301">
        <v>52</v>
      </c>
      <c r="G38" s="301">
        <v>396</v>
      </c>
      <c r="H38" s="301">
        <v>5820</v>
      </c>
      <c r="I38" s="301">
        <v>3136</v>
      </c>
      <c r="J38" s="301">
        <v>992</v>
      </c>
      <c r="K38" s="301">
        <v>0</v>
      </c>
      <c r="L38" s="301">
        <v>2725</v>
      </c>
      <c r="M38" s="301">
        <v>777</v>
      </c>
      <c r="N38" s="301">
        <v>687</v>
      </c>
      <c r="O38" s="301">
        <v>2121</v>
      </c>
      <c r="P38" s="301">
        <v>48</v>
      </c>
      <c r="Q38" s="301">
        <v>8602</v>
      </c>
      <c r="R38" s="301">
        <v>5431</v>
      </c>
      <c r="S38" s="301">
        <v>0</v>
      </c>
      <c r="T38" s="301">
        <v>718</v>
      </c>
      <c r="U38" s="301">
        <v>0</v>
      </c>
      <c r="V38" s="301">
        <v>0</v>
      </c>
      <c r="W38" s="301">
        <v>38</v>
      </c>
      <c r="X38" s="301">
        <v>4417</v>
      </c>
      <c r="Y38" s="301">
        <v>7751</v>
      </c>
      <c r="Z38" s="301">
        <v>4655</v>
      </c>
      <c r="AA38" s="301">
        <v>16</v>
      </c>
      <c r="AB38" s="301">
        <v>0</v>
      </c>
      <c r="AC38" s="301">
        <v>89</v>
      </c>
      <c r="AD38" s="301">
        <v>281</v>
      </c>
      <c r="AE38" s="301">
        <v>271</v>
      </c>
      <c r="AF38" s="301">
        <v>0</v>
      </c>
      <c r="AG38" s="301">
        <v>6</v>
      </c>
      <c r="AH38" s="301">
        <v>415</v>
      </c>
      <c r="AI38" s="302">
        <v>256</v>
      </c>
      <c r="AJ38" s="302" t="s">
        <v>640</v>
      </c>
      <c r="AK38" s="302" t="s">
        <v>640</v>
      </c>
      <c r="AL38" s="302" t="s">
        <v>640</v>
      </c>
      <c r="AM38" s="302" t="s">
        <v>640</v>
      </c>
      <c r="AN38" s="302" t="s">
        <v>640</v>
      </c>
      <c r="AO38" s="302" t="s">
        <v>640</v>
      </c>
      <c r="AP38" s="302" t="s">
        <v>640</v>
      </c>
      <c r="AQ38" s="302" t="s">
        <v>640</v>
      </c>
      <c r="AR38" s="301">
        <v>25</v>
      </c>
      <c r="AS38" s="301">
        <v>1737</v>
      </c>
      <c r="AT38" s="301">
        <v>40488</v>
      </c>
      <c r="AU38" s="301">
        <v>7736</v>
      </c>
      <c r="AV38" s="301">
        <v>34</v>
      </c>
      <c r="AW38" s="301">
        <v>396</v>
      </c>
      <c r="AX38" s="301">
        <v>5644</v>
      </c>
      <c r="AY38" s="301">
        <v>2844</v>
      </c>
      <c r="AZ38" s="301">
        <v>721</v>
      </c>
      <c r="BA38" s="301">
        <v>0</v>
      </c>
      <c r="BB38" s="301">
        <v>2719</v>
      </c>
      <c r="BC38" s="301">
        <v>362</v>
      </c>
      <c r="BD38" s="301">
        <v>419</v>
      </c>
      <c r="BE38" s="301">
        <v>2121</v>
      </c>
      <c r="BF38" s="301">
        <v>48</v>
      </c>
      <c r="BG38" s="301">
        <v>8602</v>
      </c>
      <c r="BH38" s="301">
        <v>5431</v>
      </c>
      <c r="BI38" s="301">
        <v>0</v>
      </c>
      <c r="BJ38" s="301">
        <v>718</v>
      </c>
      <c r="BK38" s="301">
        <v>0</v>
      </c>
      <c r="BL38" s="301">
        <v>0</v>
      </c>
      <c r="BM38" s="301">
        <v>13</v>
      </c>
      <c r="BN38" s="301">
        <v>2680</v>
      </c>
      <c r="BO38" s="301">
        <v>1354</v>
      </c>
      <c r="BP38" s="301">
        <v>1242</v>
      </c>
      <c r="BQ38" s="301">
        <v>2</v>
      </c>
      <c r="BR38" s="301">
        <v>0</v>
      </c>
      <c r="BS38" s="301">
        <v>87</v>
      </c>
      <c r="BT38" s="301">
        <v>11</v>
      </c>
      <c r="BU38" s="301">
        <v>0</v>
      </c>
      <c r="BV38" s="301">
        <v>0</v>
      </c>
      <c r="BW38" s="301">
        <v>0</v>
      </c>
      <c r="BX38" s="301">
        <v>0</v>
      </c>
      <c r="BY38" s="301">
        <v>12</v>
      </c>
      <c r="BZ38" s="302" t="s">
        <v>640</v>
      </c>
      <c r="CA38" s="302" t="s">
        <v>640</v>
      </c>
      <c r="CB38" s="302" t="s">
        <v>640</v>
      </c>
      <c r="CC38" s="302" t="s">
        <v>640</v>
      </c>
      <c r="CD38" s="302" t="s">
        <v>640</v>
      </c>
      <c r="CE38" s="302" t="s">
        <v>640</v>
      </c>
      <c r="CF38" s="302" t="s">
        <v>640</v>
      </c>
      <c r="CG38" s="302" t="s">
        <v>640</v>
      </c>
      <c r="CH38" s="301">
        <v>0</v>
      </c>
      <c r="CI38" s="301">
        <v>0</v>
      </c>
      <c r="CJ38" s="304">
        <v>18</v>
      </c>
    </row>
    <row r="39" spans="1:88" s="303" customFormat="1" ht="13.5" customHeight="1">
      <c r="A39" s="299" t="s">
        <v>703</v>
      </c>
      <c r="B39" s="300" t="s">
        <v>704</v>
      </c>
      <c r="C39" s="299" t="s">
        <v>639</v>
      </c>
      <c r="D39" s="301">
        <v>202662</v>
      </c>
      <c r="E39" s="301">
        <v>76323</v>
      </c>
      <c r="F39" s="301">
        <v>97</v>
      </c>
      <c r="G39" s="301">
        <v>1483</v>
      </c>
      <c r="H39" s="301">
        <v>13498</v>
      </c>
      <c r="I39" s="301">
        <v>9752</v>
      </c>
      <c r="J39" s="301">
        <v>3144</v>
      </c>
      <c r="K39" s="301">
        <v>50</v>
      </c>
      <c r="L39" s="301">
        <v>2722</v>
      </c>
      <c r="M39" s="301">
        <v>37</v>
      </c>
      <c r="N39" s="301">
        <v>3881</v>
      </c>
      <c r="O39" s="301">
        <v>61</v>
      </c>
      <c r="P39" s="301">
        <v>0</v>
      </c>
      <c r="Q39" s="301">
        <v>15640</v>
      </c>
      <c r="R39" s="301">
        <v>460</v>
      </c>
      <c r="S39" s="301">
        <v>0</v>
      </c>
      <c r="T39" s="301">
        <v>16958</v>
      </c>
      <c r="U39" s="301">
        <v>0</v>
      </c>
      <c r="V39" s="301">
        <v>1062</v>
      </c>
      <c r="W39" s="301">
        <v>167</v>
      </c>
      <c r="X39" s="301">
        <v>57327</v>
      </c>
      <c r="Y39" s="301">
        <v>15002</v>
      </c>
      <c r="Z39" s="301">
        <v>9330</v>
      </c>
      <c r="AA39" s="301">
        <v>27</v>
      </c>
      <c r="AB39" s="301">
        <v>108</v>
      </c>
      <c r="AC39" s="301">
        <v>1917</v>
      </c>
      <c r="AD39" s="301">
        <v>548</v>
      </c>
      <c r="AE39" s="301">
        <v>231</v>
      </c>
      <c r="AF39" s="301">
        <v>9</v>
      </c>
      <c r="AG39" s="301">
        <v>245</v>
      </c>
      <c r="AH39" s="301">
        <v>8</v>
      </c>
      <c r="AI39" s="302">
        <v>2238</v>
      </c>
      <c r="AJ39" s="302" t="s">
        <v>640</v>
      </c>
      <c r="AK39" s="302" t="s">
        <v>640</v>
      </c>
      <c r="AL39" s="302" t="s">
        <v>640</v>
      </c>
      <c r="AM39" s="302" t="s">
        <v>640</v>
      </c>
      <c r="AN39" s="302" t="s">
        <v>640</v>
      </c>
      <c r="AO39" s="302" t="s">
        <v>640</v>
      </c>
      <c r="AP39" s="302" t="s">
        <v>640</v>
      </c>
      <c r="AQ39" s="302" t="s">
        <v>640</v>
      </c>
      <c r="AR39" s="301">
        <v>146</v>
      </c>
      <c r="AS39" s="301">
        <v>195</v>
      </c>
      <c r="AT39" s="301">
        <v>119371</v>
      </c>
      <c r="AU39" s="301">
        <v>3141</v>
      </c>
      <c r="AV39" s="301">
        <v>6</v>
      </c>
      <c r="AW39" s="301">
        <v>45</v>
      </c>
      <c r="AX39" s="301">
        <v>10235</v>
      </c>
      <c r="AY39" s="301">
        <v>8951</v>
      </c>
      <c r="AZ39" s="301">
        <v>2765</v>
      </c>
      <c r="BA39" s="301">
        <v>41</v>
      </c>
      <c r="BB39" s="301">
        <v>2453</v>
      </c>
      <c r="BC39" s="301">
        <v>29</v>
      </c>
      <c r="BD39" s="301">
        <v>474</v>
      </c>
      <c r="BE39" s="301">
        <v>61</v>
      </c>
      <c r="BF39" s="301">
        <v>0</v>
      </c>
      <c r="BG39" s="301">
        <v>15640</v>
      </c>
      <c r="BH39" s="301">
        <v>460</v>
      </c>
      <c r="BI39" s="301">
        <v>0</v>
      </c>
      <c r="BJ39" s="301">
        <v>16958</v>
      </c>
      <c r="BK39" s="301">
        <v>0</v>
      </c>
      <c r="BL39" s="301">
        <v>1062</v>
      </c>
      <c r="BM39" s="301">
        <v>21</v>
      </c>
      <c r="BN39" s="301">
        <v>57029</v>
      </c>
      <c r="BO39" s="301">
        <v>68289</v>
      </c>
      <c r="BP39" s="301">
        <v>63852</v>
      </c>
      <c r="BQ39" s="301">
        <v>64</v>
      </c>
      <c r="BR39" s="301">
        <v>1330</v>
      </c>
      <c r="BS39" s="301">
        <v>1346</v>
      </c>
      <c r="BT39" s="301">
        <v>253</v>
      </c>
      <c r="BU39" s="301">
        <v>148</v>
      </c>
      <c r="BV39" s="301">
        <v>0</v>
      </c>
      <c r="BW39" s="301">
        <v>24</v>
      </c>
      <c r="BX39" s="301">
        <v>0</v>
      </c>
      <c r="BY39" s="301">
        <v>1169</v>
      </c>
      <c r="BZ39" s="302" t="s">
        <v>640</v>
      </c>
      <c r="CA39" s="302" t="s">
        <v>640</v>
      </c>
      <c r="CB39" s="302" t="s">
        <v>640</v>
      </c>
      <c r="CC39" s="302" t="s">
        <v>640</v>
      </c>
      <c r="CD39" s="302" t="s">
        <v>640</v>
      </c>
      <c r="CE39" s="302" t="s">
        <v>640</v>
      </c>
      <c r="CF39" s="302" t="s">
        <v>640</v>
      </c>
      <c r="CG39" s="302" t="s">
        <v>640</v>
      </c>
      <c r="CH39" s="301">
        <v>0</v>
      </c>
      <c r="CI39" s="301">
        <v>103</v>
      </c>
      <c r="CJ39" s="304">
        <v>18</v>
      </c>
    </row>
    <row r="40" spans="1:88" s="303" customFormat="1" ht="13.5" customHeight="1">
      <c r="A40" s="299" t="s">
        <v>705</v>
      </c>
      <c r="B40" s="300" t="s">
        <v>706</v>
      </c>
      <c r="C40" s="299" t="s">
        <v>639</v>
      </c>
      <c r="D40" s="301">
        <v>174216</v>
      </c>
      <c r="E40" s="301">
        <v>46668</v>
      </c>
      <c r="F40" s="301">
        <v>94</v>
      </c>
      <c r="G40" s="301">
        <v>1373</v>
      </c>
      <c r="H40" s="301">
        <v>18021</v>
      </c>
      <c r="I40" s="301">
        <v>12366</v>
      </c>
      <c r="J40" s="301">
        <v>4930</v>
      </c>
      <c r="K40" s="301">
        <v>10</v>
      </c>
      <c r="L40" s="301">
        <v>21796</v>
      </c>
      <c r="M40" s="301">
        <v>793</v>
      </c>
      <c r="N40" s="301">
        <v>3843</v>
      </c>
      <c r="O40" s="301">
        <v>902</v>
      </c>
      <c r="P40" s="301">
        <v>0</v>
      </c>
      <c r="Q40" s="301">
        <v>383</v>
      </c>
      <c r="R40" s="301">
        <v>57438</v>
      </c>
      <c r="S40" s="301">
        <v>0</v>
      </c>
      <c r="T40" s="301">
        <v>1830</v>
      </c>
      <c r="U40" s="301">
        <v>0</v>
      </c>
      <c r="V40" s="301">
        <v>829</v>
      </c>
      <c r="W40" s="301">
        <v>9</v>
      </c>
      <c r="X40" s="301">
        <v>2931</v>
      </c>
      <c r="Y40" s="301">
        <v>11991</v>
      </c>
      <c r="Z40" s="301">
        <v>8311</v>
      </c>
      <c r="AA40" s="301">
        <v>33</v>
      </c>
      <c r="AB40" s="301">
        <v>1145</v>
      </c>
      <c r="AC40" s="301">
        <v>254</v>
      </c>
      <c r="AD40" s="301">
        <v>659</v>
      </c>
      <c r="AE40" s="301">
        <v>342</v>
      </c>
      <c r="AF40" s="301">
        <v>1</v>
      </c>
      <c r="AG40" s="301">
        <v>36</v>
      </c>
      <c r="AH40" s="301">
        <v>0</v>
      </c>
      <c r="AI40" s="302">
        <v>1145</v>
      </c>
      <c r="AJ40" s="302" t="s">
        <v>640</v>
      </c>
      <c r="AK40" s="302" t="s">
        <v>640</v>
      </c>
      <c r="AL40" s="302" t="s">
        <v>640</v>
      </c>
      <c r="AM40" s="302" t="s">
        <v>640</v>
      </c>
      <c r="AN40" s="302" t="s">
        <v>640</v>
      </c>
      <c r="AO40" s="302" t="s">
        <v>640</v>
      </c>
      <c r="AP40" s="302" t="s">
        <v>640</v>
      </c>
      <c r="AQ40" s="302" t="s">
        <v>640</v>
      </c>
      <c r="AR40" s="301">
        <v>0</v>
      </c>
      <c r="AS40" s="301">
        <v>65</v>
      </c>
      <c r="AT40" s="301">
        <v>143540</v>
      </c>
      <c r="AU40" s="301">
        <v>20869</v>
      </c>
      <c r="AV40" s="301">
        <v>27</v>
      </c>
      <c r="AW40" s="301">
        <v>97</v>
      </c>
      <c r="AX40" s="301">
        <v>17115</v>
      </c>
      <c r="AY40" s="301">
        <v>11658</v>
      </c>
      <c r="AZ40" s="301">
        <v>4558</v>
      </c>
      <c r="BA40" s="301">
        <v>9</v>
      </c>
      <c r="BB40" s="301">
        <v>21760</v>
      </c>
      <c r="BC40" s="301">
        <v>793</v>
      </c>
      <c r="BD40" s="301">
        <v>2414</v>
      </c>
      <c r="BE40" s="301">
        <v>902</v>
      </c>
      <c r="BF40" s="301">
        <v>0</v>
      </c>
      <c r="BG40" s="301">
        <v>383</v>
      </c>
      <c r="BH40" s="301">
        <v>57438</v>
      </c>
      <c r="BI40" s="301">
        <v>0</v>
      </c>
      <c r="BJ40" s="301">
        <v>1830</v>
      </c>
      <c r="BK40" s="301">
        <v>0</v>
      </c>
      <c r="BL40" s="301">
        <v>829</v>
      </c>
      <c r="BM40" s="301">
        <v>0</v>
      </c>
      <c r="BN40" s="301">
        <v>2858</v>
      </c>
      <c r="BO40" s="301">
        <v>18685</v>
      </c>
      <c r="BP40" s="301">
        <v>17488</v>
      </c>
      <c r="BQ40" s="301">
        <v>34</v>
      </c>
      <c r="BR40" s="301">
        <v>131</v>
      </c>
      <c r="BS40" s="301">
        <v>652</v>
      </c>
      <c r="BT40" s="301">
        <v>49</v>
      </c>
      <c r="BU40" s="301">
        <v>30</v>
      </c>
      <c r="BV40" s="301">
        <v>0</v>
      </c>
      <c r="BW40" s="301">
        <v>0</v>
      </c>
      <c r="BX40" s="301">
        <v>0</v>
      </c>
      <c r="BY40" s="301">
        <v>284</v>
      </c>
      <c r="BZ40" s="302" t="s">
        <v>640</v>
      </c>
      <c r="CA40" s="302" t="s">
        <v>640</v>
      </c>
      <c r="CB40" s="302" t="s">
        <v>640</v>
      </c>
      <c r="CC40" s="302" t="s">
        <v>640</v>
      </c>
      <c r="CD40" s="302" t="s">
        <v>640</v>
      </c>
      <c r="CE40" s="302" t="s">
        <v>640</v>
      </c>
      <c r="CF40" s="302" t="s">
        <v>640</v>
      </c>
      <c r="CG40" s="302" t="s">
        <v>640</v>
      </c>
      <c r="CH40" s="301">
        <v>9</v>
      </c>
      <c r="CI40" s="301">
        <v>8</v>
      </c>
      <c r="CJ40" s="304">
        <v>17</v>
      </c>
    </row>
    <row r="41" spans="1:88" s="303" customFormat="1" ht="13.5" customHeight="1">
      <c r="A41" s="299" t="s">
        <v>707</v>
      </c>
      <c r="B41" s="300" t="s">
        <v>708</v>
      </c>
      <c r="C41" s="299" t="s">
        <v>639</v>
      </c>
      <c r="D41" s="301">
        <v>162528</v>
      </c>
      <c r="E41" s="301">
        <v>31887</v>
      </c>
      <c r="F41" s="301">
        <v>92</v>
      </c>
      <c r="G41" s="301">
        <v>1001</v>
      </c>
      <c r="H41" s="301">
        <v>11752</v>
      </c>
      <c r="I41" s="301">
        <v>7164</v>
      </c>
      <c r="J41" s="301">
        <v>2586</v>
      </c>
      <c r="K41" s="301">
        <v>23</v>
      </c>
      <c r="L41" s="301">
        <v>11180</v>
      </c>
      <c r="M41" s="301">
        <v>2835</v>
      </c>
      <c r="N41" s="301">
        <v>1088</v>
      </c>
      <c r="O41" s="301">
        <v>42</v>
      </c>
      <c r="P41" s="301">
        <v>0</v>
      </c>
      <c r="Q41" s="301">
        <v>852</v>
      </c>
      <c r="R41" s="301">
        <v>6573</v>
      </c>
      <c r="S41" s="301">
        <v>0</v>
      </c>
      <c r="T41" s="301">
        <v>35406</v>
      </c>
      <c r="U41" s="301">
        <v>0</v>
      </c>
      <c r="V41" s="301">
        <v>0</v>
      </c>
      <c r="W41" s="301">
        <v>57</v>
      </c>
      <c r="X41" s="301">
        <v>49990</v>
      </c>
      <c r="Y41" s="301">
        <v>23685</v>
      </c>
      <c r="Z41" s="301">
        <v>21198</v>
      </c>
      <c r="AA41" s="301">
        <v>54</v>
      </c>
      <c r="AB41" s="301">
        <v>261</v>
      </c>
      <c r="AC41" s="301">
        <v>692</v>
      </c>
      <c r="AD41" s="301">
        <v>32</v>
      </c>
      <c r="AE41" s="301">
        <v>92</v>
      </c>
      <c r="AF41" s="301">
        <v>0</v>
      </c>
      <c r="AG41" s="301">
        <v>9</v>
      </c>
      <c r="AH41" s="301">
        <v>0</v>
      </c>
      <c r="AI41" s="302">
        <v>943</v>
      </c>
      <c r="AJ41" s="302" t="s">
        <v>640</v>
      </c>
      <c r="AK41" s="302" t="s">
        <v>640</v>
      </c>
      <c r="AL41" s="302" t="s">
        <v>640</v>
      </c>
      <c r="AM41" s="302" t="s">
        <v>640</v>
      </c>
      <c r="AN41" s="302" t="s">
        <v>640</v>
      </c>
      <c r="AO41" s="302" t="s">
        <v>640</v>
      </c>
      <c r="AP41" s="302" t="s">
        <v>640</v>
      </c>
      <c r="AQ41" s="302" t="s">
        <v>640</v>
      </c>
      <c r="AR41" s="301">
        <v>0</v>
      </c>
      <c r="AS41" s="301">
        <v>404</v>
      </c>
      <c r="AT41" s="301">
        <v>128862</v>
      </c>
      <c r="AU41" s="301">
        <v>1412</v>
      </c>
      <c r="AV41" s="301">
        <v>28</v>
      </c>
      <c r="AW41" s="301">
        <v>689</v>
      </c>
      <c r="AX41" s="301">
        <v>10558</v>
      </c>
      <c r="AY41" s="301">
        <v>7098</v>
      </c>
      <c r="AZ41" s="301">
        <v>2479</v>
      </c>
      <c r="BA41" s="301">
        <v>23</v>
      </c>
      <c r="BB41" s="301">
        <v>11171</v>
      </c>
      <c r="BC41" s="301">
        <v>2835</v>
      </c>
      <c r="BD41" s="301">
        <v>70</v>
      </c>
      <c r="BE41" s="301">
        <v>42</v>
      </c>
      <c r="BF41" s="301">
        <v>0</v>
      </c>
      <c r="BG41" s="301">
        <v>852</v>
      </c>
      <c r="BH41" s="301">
        <v>6573</v>
      </c>
      <c r="BI41" s="301">
        <v>0</v>
      </c>
      <c r="BJ41" s="301">
        <v>35406</v>
      </c>
      <c r="BK41" s="301">
        <v>0</v>
      </c>
      <c r="BL41" s="301">
        <v>0</v>
      </c>
      <c r="BM41" s="301">
        <v>57</v>
      </c>
      <c r="BN41" s="301">
        <v>49569</v>
      </c>
      <c r="BO41" s="301">
        <v>9981</v>
      </c>
      <c r="BP41" s="301">
        <v>9277</v>
      </c>
      <c r="BQ41" s="301">
        <v>10</v>
      </c>
      <c r="BR41" s="301">
        <v>51</v>
      </c>
      <c r="BS41" s="301">
        <v>502</v>
      </c>
      <c r="BT41" s="301">
        <v>34</v>
      </c>
      <c r="BU41" s="301">
        <v>15</v>
      </c>
      <c r="BV41" s="301">
        <v>0</v>
      </c>
      <c r="BW41" s="301">
        <v>0</v>
      </c>
      <c r="BX41" s="301">
        <v>0</v>
      </c>
      <c r="BY41" s="301">
        <v>75</v>
      </c>
      <c r="BZ41" s="302" t="s">
        <v>640</v>
      </c>
      <c r="CA41" s="302" t="s">
        <v>640</v>
      </c>
      <c r="CB41" s="302" t="s">
        <v>640</v>
      </c>
      <c r="CC41" s="302" t="s">
        <v>640</v>
      </c>
      <c r="CD41" s="302" t="s">
        <v>640</v>
      </c>
      <c r="CE41" s="302" t="s">
        <v>640</v>
      </c>
      <c r="CF41" s="302" t="s">
        <v>640</v>
      </c>
      <c r="CG41" s="302" t="s">
        <v>640</v>
      </c>
      <c r="CH41" s="301">
        <v>0</v>
      </c>
      <c r="CI41" s="301">
        <v>17</v>
      </c>
      <c r="CJ41" s="304">
        <v>17</v>
      </c>
    </row>
    <row r="42" spans="1:88" s="303" customFormat="1" ht="13.5" customHeight="1">
      <c r="A42" s="299" t="s">
        <v>709</v>
      </c>
      <c r="B42" s="300" t="s">
        <v>710</v>
      </c>
      <c r="C42" s="299" t="s">
        <v>639</v>
      </c>
      <c r="D42" s="301">
        <v>41980</v>
      </c>
      <c r="E42" s="301">
        <v>16767</v>
      </c>
      <c r="F42" s="301">
        <v>61</v>
      </c>
      <c r="G42" s="301">
        <v>193</v>
      </c>
      <c r="H42" s="301">
        <v>6124</v>
      </c>
      <c r="I42" s="301">
        <v>3755</v>
      </c>
      <c r="J42" s="301">
        <v>1253</v>
      </c>
      <c r="K42" s="301">
        <v>91</v>
      </c>
      <c r="L42" s="301">
        <v>5673</v>
      </c>
      <c r="M42" s="301">
        <v>908</v>
      </c>
      <c r="N42" s="301">
        <v>446</v>
      </c>
      <c r="O42" s="301">
        <v>0</v>
      </c>
      <c r="P42" s="301">
        <v>0</v>
      </c>
      <c r="Q42" s="301">
        <v>3875</v>
      </c>
      <c r="R42" s="301">
        <v>833</v>
      </c>
      <c r="S42" s="301">
        <v>0</v>
      </c>
      <c r="T42" s="301">
        <v>0</v>
      </c>
      <c r="U42" s="301">
        <v>0</v>
      </c>
      <c r="V42" s="301">
        <v>0</v>
      </c>
      <c r="W42" s="301">
        <v>26</v>
      </c>
      <c r="X42" s="301">
        <v>1975</v>
      </c>
      <c r="Y42" s="301">
        <v>12942</v>
      </c>
      <c r="Z42" s="301">
        <v>9739</v>
      </c>
      <c r="AA42" s="301">
        <v>32</v>
      </c>
      <c r="AB42" s="301">
        <v>103</v>
      </c>
      <c r="AC42" s="301">
        <v>605</v>
      </c>
      <c r="AD42" s="301">
        <v>1212</v>
      </c>
      <c r="AE42" s="301">
        <v>199</v>
      </c>
      <c r="AF42" s="301">
        <v>4</v>
      </c>
      <c r="AG42" s="301">
        <v>46</v>
      </c>
      <c r="AH42" s="301">
        <v>18</v>
      </c>
      <c r="AI42" s="302">
        <v>243</v>
      </c>
      <c r="AJ42" s="302" t="s">
        <v>640</v>
      </c>
      <c r="AK42" s="302" t="s">
        <v>640</v>
      </c>
      <c r="AL42" s="302" t="s">
        <v>640</v>
      </c>
      <c r="AM42" s="302" t="s">
        <v>640</v>
      </c>
      <c r="AN42" s="302" t="s">
        <v>640</v>
      </c>
      <c r="AO42" s="302" t="s">
        <v>640</v>
      </c>
      <c r="AP42" s="302" t="s">
        <v>640</v>
      </c>
      <c r="AQ42" s="302" t="s">
        <v>640</v>
      </c>
      <c r="AR42" s="301">
        <v>10</v>
      </c>
      <c r="AS42" s="301">
        <v>731</v>
      </c>
      <c r="AT42" s="301">
        <v>22765</v>
      </c>
      <c r="AU42" s="301">
        <v>1260</v>
      </c>
      <c r="AV42" s="301">
        <v>6</v>
      </c>
      <c r="AW42" s="301">
        <v>30</v>
      </c>
      <c r="AX42" s="301">
        <v>5259</v>
      </c>
      <c r="AY42" s="301">
        <v>2530</v>
      </c>
      <c r="AZ42" s="301">
        <v>1032</v>
      </c>
      <c r="BA42" s="301">
        <v>87</v>
      </c>
      <c r="BB42" s="301">
        <v>5627</v>
      </c>
      <c r="BC42" s="301">
        <v>890</v>
      </c>
      <c r="BD42" s="301">
        <v>103</v>
      </c>
      <c r="BE42" s="301">
        <v>0</v>
      </c>
      <c r="BF42" s="301">
        <v>0</v>
      </c>
      <c r="BG42" s="301">
        <v>3875</v>
      </c>
      <c r="BH42" s="301">
        <v>833</v>
      </c>
      <c r="BI42" s="301">
        <v>0</v>
      </c>
      <c r="BJ42" s="301">
        <v>0</v>
      </c>
      <c r="BK42" s="301">
        <v>0</v>
      </c>
      <c r="BL42" s="301">
        <v>0</v>
      </c>
      <c r="BM42" s="301">
        <v>0</v>
      </c>
      <c r="BN42" s="301">
        <v>1233</v>
      </c>
      <c r="BO42" s="301">
        <v>6273</v>
      </c>
      <c r="BP42" s="301">
        <v>5768</v>
      </c>
      <c r="BQ42" s="301">
        <v>23</v>
      </c>
      <c r="BR42" s="301">
        <v>60</v>
      </c>
      <c r="BS42" s="301">
        <v>260</v>
      </c>
      <c r="BT42" s="301">
        <v>13</v>
      </c>
      <c r="BU42" s="301">
        <v>22</v>
      </c>
      <c r="BV42" s="301">
        <v>0</v>
      </c>
      <c r="BW42" s="301">
        <v>0</v>
      </c>
      <c r="BX42" s="301">
        <v>0</v>
      </c>
      <c r="BY42" s="301">
        <v>100</v>
      </c>
      <c r="BZ42" s="302" t="s">
        <v>640</v>
      </c>
      <c r="CA42" s="302" t="s">
        <v>640</v>
      </c>
      <c r="CB42" s="302" t="s">
        <v>640</v>
      </c>
      <c r="CC42" s="302" t="s">
        <v>640</v>
      </c>
      <c r="CD42" s="302" t="s">
        <v>640</v>
      </c>
      <c r="CE42" s="302" t="s">
        <v>640</v>
      </c>
      <c r="CF42" s="302" t="s">
        <v>640</v>
      </c>
      <c r="CG42" s="302" t="s">
        <v>640</v>
      </c>
      <c r="CH42" s="301">
        <v>16</v>
      </c>
      <c r="CI42" s="301">
        <v>11</v>
      </c>
      <c r="CJ42" s="304">
        <v>19</v>
      </c>
    </row>
    <row r="43" spans="1:88" s="303" customFormat="1" ht="13.5" customHeight="1">
      <c r="A43" s="299" t="s">
        <v>711</v>
      </c>
      <c r="B43" s="300" t="s">
        <v>712</v>
      </c>
      <c r="C43" s="299" t="s">
        <v>639</v>
      </c>
      <c r="D43" s="301">
        <v>56599</v>
      </c>
      <c r="E43" s="301">
        <v>22087</v>
      </c>
      <c r="F43" s="301">
        <v>53</v>
      </c>
      <c r="G43" s="301">
        <v>1558</v>
      </c>
      <c r="H43" s="301">
        <v>4569</v>
      </c>
      <c r="I43" s="301">
        <v>4350</v>
      </c>
      <c r="J43" s="301">
        <v>1755</v>
      </c>
      <c r="K43" s="301">
        <v>6</v>
      </c>
      <c r="L43" s="301">
        <v>6096</v>
      </c>
      <c r="M43" s="301">
        <v>438</v>
      </c>
      <c r="N43" s="301">
        <v>1601</v>
      </c>
      <c r="O43" s="301">
        <v>0</v>
      </c>
      <c r="P43" s="301">
        <v>0</v>
      </c>
      <c r="Q43" s="301">
        <v>2736</v>
      </c>
      <c r="R43" s="301">
        <v>6127</v>
      </c>
      <c r="S43" s="301">
        <v>0</v>
      </c>
      <c r="T43" s="301">
        <v>550</v>
      </c>
      <c r="U43" s="301">
        <v>0</v>
      </c>
      <c r="V43" s="301">
        <v>398</v>
      </c>
      <c r="W43" s="301">
        <v>15</v>
      </c>
      <c r="X43" s="301">
        <v>4260</v>
      </c>
      <c r="Y43" s="301">
        <v>9857</v>
      </c>
      <c r="Z43" s="301">
        <v>6796</v>
      </c>
      <c r="AA43" s="301">
        <v>18</v>
      </c>
      <c r="AB43" s="301">
        <v>388</v>
      </c>
      <c r="AC43" s="301">
        <v>694</v>
      </c>
      <c r="AD43" s="301">
        <v>842</v>
      </c>
      <c r="AE43" s="301">
        <v>243</v>
      </c>
      <c r="AF43" s="301">
        <v>1</v>
      </c>
      <c r="AG43" s="301">
        <v>222</v>
      </c>
      <c r="AH43" s="301">
        <v>0</v>
      </c>
      <c r="AI43" s="302">
        <v>295</v>
      </c>
      <c r="AJ43" s="302" t="s">
        <v>640</v>
      </c>
      <c r="AK43" s="302" t="s">
        <v>640</v>
      </c>
      <c r="AL43" s="302" t="s">
        <v>640</v>
      </c>
      <c r="AM43" s="302" t="s">
        <v>640</v>
      </c>
      <c r="AN43" s="302" t="s">
        <v>640</v>
      </c>
      <c r="AO43" s="302" t="s">
        <v>640</v>
      </c>
      <c r="AP43" s="302" t="s">
        <v>640</v>
      </c>
      <c r="AQ43" s="302" t="s">
        <v>640</v>
      </c>
      <c r="AR43" s="301">
        <v>5</v>
      </c>
      <c r="AS43" s="301">
        <v>353</v>
      </c>
      <c r="AT43" s="301">
        <v>44073</v>
      </c>
      <c r="AU43" s="301">
        <v>13036</v>
      </c>
      <c r="AV43" s="301">
        <v>18</v>
      </c>
      <c r="AW43" s="301">
        <v>1012</v>
      </c>
      <c r="AX43" s="301">
        <v>3846</v>
      </c>
      <c r="AY43" s="301">
        <v>3501</v>
      </c>
      <c r="AZ43" s="301">
        <v>1511</v>
      </c>
      <c r="BA43" s="301">
        <v>5</v>
      </c>
      <c r="BB43" s="301">
        <v>5874</v>
      </c>
      <c r="BC43" s="301">
        <v>438</v>
      </c>
      <c r="BD43" s="301">
        <v>1104</v>
      </c>
      <c r="BE43" s="301">
        <v>0</v>
      </c>
      <c r="BF43" s="301">
        <v>0</v>
      </c>
      <c r="BG43" s="301">
        <v>2736</v>
      </c>
      <c r="BH43" s="301">
        <v>6127</v>
      </c>
      <c r="BI43" s="301">
        <v>0</v>
      </c>
      <c r="BJ43" s="301">
        <v>550</v>
      </c>
      <c r="BK43" s="301">
        <v>0</v>
      </c>
      <c r="BL43" s="301">
        <v>398</v>
      </c>
      <c r="BM43" s="301">
        <v>10</v>
      </c>
      <c r="BN43" s="301">
        <v>3907</v>
      </c>
      <c r="BO43" s="301">
        <v>2669</v>
      </c>
      <c r="BP43" s="301">
        <v>2255</v>
      </c>
      <c r="BQ43" s="301">
        <v>17</v>
      </c>
      <c r="BR43" s="301">
        <v>158</v>
      </c>
      <c r="BS43" s="301">
        <v>29</v>
      </c>
      <c r="BT43" s="301">
        <v>7</v>
      </c>
      <c r="BU43" s="301">
        <v>1</v>
      </c>
      <c r="BV43" s="301">
        <v>0</v>
      </c>
      <c r="BW43" s="301">
        <v>0</v>
      </c>
      <c r="BX43" s="301">
        <v>0</v>
      </c>
      <c r="BY43" s="301">
        <v>202</v>
      </c>
      <c r="BZ43" s="302" t="s">
        <v>640</v>
      </c>
      <c r="CA43" s="302" t="s">
        <v>640</v>
      </c>
      <c r="CB43" s="302" t="s">
        <v>640</v>
      </c>
      <c r="CC43" s="302" t="s">
        <v>640</v>
      </c>
      <c r="CD43" s="302" t="s">
        <v>640</v>
      </c>
      <c r="CE43" s="302" t="s">
        <v>640</v>
      </c>
      <c r="CF43" s="302" t="s">
        <v>640</v>
      </c>
      <c r="CG43" s="302" t="s">
        <v>640</v>
      </c>
      <c r="CH43" s="301">
        <v>0</v>
      </c>
      <c r="CI43" s="301">
        <v>0</v>
      </c>
      <c r="CJ43" s="304">
        <v>12</v>
      </c>
    </row>
    <row r="44" spans="1:88" s="303" customFormat="1" ht="13.5" customHeight="1">
      <c r="A44" s="299" t="s">
        <v>713</v>
      </c>
      <c r="B44" s="300" t="s">
        <v>714</v>
      </c>
      <c r="C44" s="299" t="s">
        <v>639</v>
      </c>
      <c r="D44" s="301">
        <v>74986</v>
      </c>
      <c r="E44" s="301">
        <v>30153</v>
      </c>
      <c r="F44" s="301">
        <v>68</v>
      </c>
      <c r="G44" s="301">
        <v>374</v>
      </c>
      <c r="H44" s="301">
        <v>9442</v>
      </c>
      <c r="I44" s="301">
        <v>7722</v>
      </c>
      <c r="J44" s="301">
        <v>2731</v>
      </c>
      <c r="K44" s="301">
        <v>13</v>
      </c>
      <c r="L44" s="301">
        <v>7720</v>
      </c>
      <c r="M44" s="301">
        <v>73</v>
      </c>
      <c r="N44" s="301">
        <v>636</v>
      </c>
      <c r="O44" s="301">
        <v>295</v>
      </c>
      <c r="P44" s="301">
        <v>0</v>
      </c>
      <c r="Q44" s="301">
        <v>4013</v>
      </c>
      <c r="R44" s="301">
        <v>2494</v>
      </c>
      <c r="S44" s="301">
        <v>7</v>
      </c>
      <c r="T44" s="301">
        <v>6162</v>
      </c>
      <c r="U44" s="301">
        <v>0</v>
      </c>
      <c r="V44" s="301">
        <v>0</v>
      </c>
      <c r="W44" s="301">
        <v>58</v>
      </c>
      <c r="X44" s="301">
        <v>3025</v>
      </c>
      <c r="Y44" s="301">
        <v>12062</v>
      </c>
      <c r="Z44" s="301">
        <v>10286</v>
      </c>
      <c r="AA44" s="301">
        <v>15</v>
      </c>
      <c r="AB44" s="301">
        <v>200</v>
      </c>
      <c r="AC44" s="301">
        <v>502</v>
      </c>
      <c r="AD44" s="301">
        <v>282</v>
      </c>
      <c r="AE44" s="301">
        <v>1</v>
      </c>
      <c r="AF44" s="301">
        <v>0</v>
      </c>
      <c r="AG44" s="301">
        <v>0</v>
      </c>
      <c r="AH44" s="301">
        <v>0</v>
      </c>
      <c r="AI44" s="302">
        <v>398</v>
      </c>
      <c r="AJ44" s="302" t="s">
        <v>640</v>
      </c>
      <c r="AK44" s="302" t="s">
        <v>640</v>
      </c>
      <c r="AL44" s="302" t="s">
        <v>640</v>
      </c>
      <c r="AM44" s="302" t="s">
        <v>640</v>
      </c>
      <c r="AN44" s="302" t="s">
        <v>640</v>
      </c>
      <c r="AO44" s="302" t="s">
        <v>640</v>
      </c>
      <c r="AP44" s="302" t="s">
        <v>640</v>
      </c>
      <c r="AQ44" s="302" t="s">
        <v>640</v>
      </c>
      <c r="AR44" s="301">
        <v>25</v>
      </c>
      <c r="AS44" s="301">
        <v>353</v>
      </c>
      <c r="AT44" s="301">
        <v>54454</v>
      </c>
      <c r="AU44" s="301">
        <v>11585</v>
      </c>
      <c r="AV44" s="301">
        <v>46</v>
      </c>
      <c r="AW44" s="301">
        <v>174</v>
      </c>
      <c r="AX44" s="301">
        <v>8805</v>
      </c>
      <c r="AY44" s="301">
        <v>7437</v>
      </c>
      <c r="AZ44" s="301">
        <v>2718</v>
      </c>
      <c r="BA44" s="301">
        <v>13</v>
      </c>
      <c r="BB44" s="301">
        <v>7720</v>
      </c>
      <c r="BC44" s="301">
        <v>73</v>
      </c>
      <c r="BD44" s="301">
        <v>224</v>
      </c>
      <c r="BE44" s="301">
        <v>295</v>
      </c>
      <c r="BF44" s="301">
        <v>0</v>
      </c>
      <c r="BG44" s="301">
        <v>4013</v>
      </c>
      <c r="BH44" s="301">
        <v>2494</v>
      </c>
      <c r="BI44" s="301">
        <v>7</v>
      </c>
      <c r="BJ44" s="301">
        <v>6162</v>
      </c>
      <c r="BK44" s="301">
        <v>0</v>
      </c>
      <c r="BL44" s="301">
        <v>0</v>
      </c>
      <c r="BM44" s="301">
        <v>33</v>
      </c>
      <c r="BN44" s="301">
        <v>2655</v>
      </c>
      <c r="BO44" s="301">
        <v>8470</v>
      </c>
      <c r="BP44" s="301">
        <v>8282</v>
      </c>
      <c r="BQ44" s="301">
        <v>7</v>
      </c>
      <c r="BR44" s="301">
        <v>0</v>
      </c>
      <c r="BS44" s="301">
        <v>135</v>
      </c>
      <c r="BT44" s="301">
        <v>3</v>
      </c>
      <c r="BU44" s="301">
        <v>12</v>
      </c>
      <c r="BV44" s="301">
        <v>0</v>
      </c>
      <c r="BW44" s="301">
        <v>0</v>
      </c>
      <c r="BX44" s="301">
        <v>0</v>
      </c>
      <c r="BY44" s="301">
        <v>14</v>
      </c>
      <c r="BZ44" s="302" t="s">
        <v>640</v>
      </c>
      <c r="CA44" s="302" t="s">
        <v>640</v>
      </c>
      <c r="CB44" s="302" t="s">
        <v>640</v>
      </c>
      <c r="CC44" s="302" t="s">
        <v>640</v>
      </c>
      <c r="CD44" s="302" t="s">
        <v>640</v>
      </c>
      <c r="CE44" s="302" t="s">
        <v>640</v>
      </c>
      <c r="CF44" s="302" t="s">
        <v>640</v>
      </c>
      <c r="CG44" s="302" t="s">
        <v>640</v>
      </c>
      <c r="CH44" s="301">
        <v>0</v>
      </c>
      <c r="CI44" s="301">
        <v>17</v>
      </c>
      <c r="CJ44" s="304">
        <v>13</v>
      </c>
    </row>
    <row r="45" spans="1:88" s="303" customFormat="1" ht="13.5" customHeight="1">
      <c r="A45" s="299" t="s">
        <v>715</v>
      </c>
      <c r="B45" s="300" t="s">
        <v>716</v>
      </c>
      <c r="C45" s="299" t="s">
        <v>639</v>
      </c>
      <c r="D45" s="301">
        <v>51779</v>
      </c>
      <c r="E45" s="301">
        <v>8781</v>
      </c>
      <c r="F45" s="301">
        <v>10</v>
      </c>
      <c r="G45" s="301">
        <v>405</v>
      </c>
      <c r="H45" s="301">
        <v>6084</v>
      </c>
      <c r="I45" s="301">
        <v>3403</v>
      </c>
      <c r="J45" s="301">
        <v>711</v>
      </c>
      <c r="K45" s="301">
        <v>0</v>
      </c>
      <c r="L45" s="301">
        <v>3122</v>
      </c>
      <c r="M45" s="301">
        <v>745</v>
      </c>
      <c r="N45" s="301">
        <v>1216</v>
      </c>
      <c r="O45" s="301">
        <v>12</v>
      </c>
      <c r="P45" s="301">
        <v>0</v>
      </c>
      <c r="Q45" s="301">
        <v>4900</v>
      </c>
      <c r="R45" s="301">
        <v>8005</v>
      </c>
      <c r="S45" s="301">
        <v>0</v>
      </c>
      <c r="T45" s="301">
        <v>11602</v>
      </c>
      <c r="U45" s="301">
        <v>0</v>
      </c>
      <c r="V45" s="301">
        <v>1072</v>
      </c>
      <c r="W45" s="301">
        <v>4</v>
      </c>
      <c r="X45" s="301">
        <v>1707</v>
      </c>
      <c r="Y45" s="301">
        <v>6037</v>
      </c>
      <c r="Z45" s="301">
        <v>4646</v>
      </c>
      <c r="AA45" s="301">
        <v>4</v>
      </c>
      <c r="AB45" s="301">
        <v>144</v>
      </c>
      <c r="AC45" s="301">
        <v>32</v>
      </c>
      <c r="AD45" s="301">
        <v>207</v>
      </c>
      <c r="AE45" s="301">
        <v>78</v>
      </c>
      <c r="AF45" s="301">
        <v>0</v>
      </c>
      <c r="AG45" s="301">
        <v>189</v>
      </c>
      <c r="AH45" s="301">
        <v>7</v>
      </c>
      <c r="AI45" s="302">
        <v>574</v>
      </c>
      <c r="AJ45" s="302" t="s">
        <v>640</v>
      </c>
      <c r="AK45" s="302" t="s">
        <v>640</v>
      </c>
      <c r="AL45" s="302" t="s">
        <v>640</v>
      </c>
      <c r="AM45" s="302" t="s">
        <v>640</v>
      </c>
      <c r="AN45" s="302" t="s">
        <v>640</v>
      </c>
      <c r="AO45" s="302" t="s">
        <v>640</v>
      </c>
      <c r="AP45" s="302" t="s">
        <v>640</v>
      </c>
      <c r="AQ45" s="302" t="s">
        <v>640</v>
      </c>
      <c r="AR45" s="301">
        <v>2</v>
      </c>
      <c r="AS45" s="301">
        <v>154</v>
      </c>
      <c r="AT45" s="301">
        <v>45076</v>
      </c>
      <c r="AU45" s="301">
        <v>3569</v>
      </c>
      <c r="AV45" s="301">
        <v>4</v>
      </c>
      <c r="AW45" s="301">
        <v>245</v>
      </c>
      <c r="AX45" s="301">
        <v>5991</v>
      </c>
      <c r="AY45" s="301">
        <v>3194</v>
      </c>
      <c r="AZ45" s="301">
        <v>614</v>
      </c>
      <c r="BA45" s="301">
        <v>0</v>
      </c>
      <c r="BB45" s="301">
        <v>2933</v>
      </c>
      <c r="BC45" s="301">
        <v>738</v>
      </c>
      <c r="BD45" s="301">
        <v>642</v>
      </c>
      <c r="BE45" s="301">
        <v>12</v>
      </c>
      <c r="BF45" s="301">
        <v>0</v>
      </c>
      <c r="BG45" s="301">
        <v>4900</v>
      </c>
      <c r="BH45" s="301">
        <v>8005</v>
      </c>
      <c r="BI45" s="301">
        <v>0</v>
      </c>
      <c r="BJ45" s="301">
        <v>11602</v>
      </c>
      <c r="BK45" s="301">
        <v>0</v>
      </c>
      <c r="BL45" s="301">
        <v>1072</v>
      </c>
      <c r="BM45" s="301">
        <v>2</v>
      </c>
      <c r="BN45" s="301">
        <v>1553</v>
      </c>
      <c r="BO45" s="301">
        <v>666</v>
      </c>
      <c r="BP45" s="301">
        <v>566</v>
      </c>
      <c r="BQ45" s="301">
        <v>2</v>
      </c>
      <c r="BR45" s="301">
        <v>16</v>
      </c>
      <c r="BS45" s="301">
        <v>61</v>
      </c>
      <c r="BT45" s="301">
        <v>2</v>
      </c>
      <c r="BU45" s="301">
        <v>19</v>
      </c>
      <c r="BV45" s="301">
        <v>0</v>
      </c>
      <c r="BW45" s="301">
        <v>0</v>
      </c>
      <c r="BX45" s="301">
        <v>0</v>
      </c>
      <c r="BY45" s="301">
        <v>0</v>
      </c>
      <c r="BZ45" s="302" t="s">
        <v>640</v>
      </c>
      <c r="CA45" s="302" t="s">
        <v>640</v>
      </c>
      <c r="CB45" s="302" t="s">
        <v>640</v>
      </c>
      <c r="CC45" s="302" t="s">
        <v>640</v>
      </c>
      <c r="CD45" s="302" t="s">
        <v>640</v>
      </c>
      <c r="CE45" s="302" t="s">
        <v>640</v>
      </c>
      <c r="CF45" s="302" t="s">
        <v>640</v>
      </c>
      <c r="CG45" s="302" t="s">
        <v>640</v>
      </c>
      <c r="CH45" s="301">
        <v>0</v>
      </c>
      <c r="CI45" s="301">
        <v>0</v>
      </c>
      <c r="CJ45" s="304">
        <v>26</v>
      </c>
    </row>
    <row r="46" spans="1:88" s="303" customFormat="1" ht="13.5" customHeight="1">
      <c r="A46" s="299" t="s">
        <v>717</v>
      </c>
      <c r="B46" s="300" t="s">
        <v>718</v>
      </c>
      <c r="C46" s="299" t="s">
        <v>639</v>
      </c>
      <c r="D46" s="301">
        <v>387946</v>
      </c>
      <c r="E46" s="301">
        <v>109740</v>
      </c>
      <c r="F46" s="301">
        <v>304</v>
      </c>
      <c r="G46" s="301">
        <v>756</v>
      </c>
      <c r="H46" s="301">
        <v>34067</v>
      </c>
      <c r="I46" s="301">
        <v>17806</v>
      </c>
      <c r="J46" s="301">
        <v>8745</v>
      </c>
      <c r="K46" s="301">
        <v>94</v>
      </c>
      <c r="L46" s="301">
        <v>8900</v>
      </c>
      <c r="M46" s="301">
        <v>672</v>
      </c>
      <c r="N46" s="301">
        <v>5476</v>
      </c>
      <c r="O46" s="301">
        <v>1680</v>
      </c>
      <c r="P46" s="301">
        <v>0</v>
      </c>
      <c r="Q46" s="301">
        <v>35094</v>
      </c>
      <c r="R46" s="301">
        <v>76264</v>
      </c>
      <c r="S46" s="301">
        <v>58</v>
      </c>
      <c r="T46" s="301">
        <v>13516</v>
      </c>
      <c r="U46" s="301">
        <v>131</v>
      </c>
      <c r="V46" s="301">
        <v>4067</v>
      </c>
      <c r="W46" s="301">
        <v>152</v>
      </c>
      <c r="X46" s="301">
        <v>70424</v>
      </c>
      <c r="Y46" s="301">
        <v>105514</v>
      </c>
      <c r="Z46" s="301">
        <v>37574</v>
      </c>
      <c r="AA46" s="301">
        <v>73</v>
      </c>
      <c r="AB46" s="301">
        <v>396</v>
      </c>
      <c r="AC46" s="301">
        <v>1656</v>
      </c>
      <c r="AD46" s="301">
        <v>1242</v>
      </c>
      <c r="AE46" s="301">
        <v>626</v>
      </c>
      <c r="AF46" s="301">
        <v>12</v>
      </c>
      <c r="AG46" s="301">
        <v>1001</v>
      </c>
      <c r="AH46" s="301">
        <v>139</v>
      </c>
      <c r="AI46" s="302">
        <v>1935</v>
      </c>
      <c r="AJ46" s="302" t="s">
        <v>640</v>
      </c>
      <c r="AK46" s="302" t="s">
        <v>640</v>
      </c>
      <c r="AL46" s="302" t="s">
        <v>640</v>
      </c>
      <c r="AM46" s="302" t="s">
        <v>640</v>
      </c>
      <c r="AN46" s="302" t="s">
        <v>640</v>
      </c>
      <c r="AO46" s="302" t="s">
        <v>640</v>
      </c>
      <c r="AP46" s="302" t="s">
        <v>640</v>
      </c>
      <c r="AQ46" s="302" t="s">
        <v>640</v>
      </c>
      <c r="AR46" s="301">
        <v>97</v>
      </c>
      <c r="AS46" s="301">
        <v>60763</v>
      </c>
      <c r="AT46" s="301">
        <v>209444</v>
      </c>
      <c r="AU46" s="301">
        <v>4262</v>
      </c>
      <c r="AV46" s="301">
        <v>218</v>
      </c>
      <c r="AW46" s="301">
        <v>137</v>
      </c>
      <c r="AX46" s="301">
        <v>31526</v>
      </c>
      <c r="AY46" s="301">
        <v>16183</v>
      </c>
      <c r="AZ46" s="301">
        <v>8061</v>
      </c>
      <c r="BA46" s="301">
        <v>56</v>
      </c>
      <c r="BB46" s="301">
        <v>7899</v>
      </c>
      <c r="BC46" s="301">
        <v>533</v>
      </c>
      <c r="BD46" s="301">
        <v>1089</v>
      </c>
      <c r="BE46" s="301">
        <v>1680</v>
      </c>
      <c r="BF46" s="301">
        <v>0</v>
      </c>
      <c r="BG46" s="301">
        <v>35094</v>
      </c>
      <c r="BH46" s="301">
        <v>76264</v>
      </c>
      <c r="BI46" s="301">
        <v>58</v>
      </c>
      <c r="BJ46" s="301">
        <v>13516</v>
      </c>
      <c r="BK46" s="301">
        <v>131</v>
      </c>
      <c r="BL46" s="301">
        <v>4067</v>
      </c>
      <c r="BM46" s="301">
        <v>33</v>
      </c>
      <c r="BN46" s="301">
        <v>8637</v>
      </c>
      <c r="BO46" s="301">
        <v>72988</v>
      </c>
      <c r="BP46" s="301">
        <v>67904</v>
      </c>
      <c r="BQ46" s="301">
        <v>13</v>
      </c>
      <c r="BR46" s="301">
        <v>223</v>
      </c>
      <c r="BS46" s="301">
        <v>885</v>
      </c>
      <c r="BT46" s="301">
        <v>381</v>
      </c>
      <c r="BU46" s="301">
        <v>58</v>
      </c>
      <c r="BV46" s="301">
        <v>26</v>
      </c>
      <c r="BW46" s="301">
        <v>0</v>
      </c>
      <c r="BX46" s="301">
        <v>0</v>
      </c>
      <c r="BY46" s="301">
        <v>2452</v>
      </c>
      <c r="BZ46" s="302" t="s">
        <v>640</v>
      </c>
      <c r="CA46" s="302" t="s">
        <v>640</v>
      </c>
      <c r="CB46" s="302" t="s">
        <v>640</v>
      </c>
      <c r="CC46" s="302" t="s">
        <v>640</v>
      </c>
      <c r="CD46" s="302" t="s">
        <v>640</v>
      </c>
      <c r="CE46" s="302" t="s">
        <v>640</v>
      </c>
      <c r="CF46" s="302" t="s">
        <v>640</v>
      </c>
      <c r="CG46" s="302" t="s">
        <v>640</v>
      </c>
      <c r="CH46" s="301">
        <v>22</v>
      </c>
      <c r="CI46" s="301">
        <v>1024</v>
      </c>
      <c r="CJ46" s="304">
        <v>44</v>
      </c>
    </row>
    <row r="47" spans="1:88" s="303" customFormat="1" ht="13.5" customHeight="1">
      <c r="A47" s="299" t="s">
        <v>719</v>
      </c>
      <c r="B47" s="300" t="s">
        <v>720</v>
      </c>
      <c r="C47" s="299" t="s">
        <v>639</v>
      </c>
      <c r="D47" s="301">
        <v>53600</v>
      </c>
      <c r="E47" s="301">
        <v>12759</v>
      </c>
      <c r="F47" s="301">
        <v>45</v>
      </c>
      <c r="G47" s="301">
        <v>336</v>
      </c>
      <c r="H47" s="301">
        <v>6184</v>
      </c>
      <c r="I47" s="301">
        <v>4023</v>
      </c>
      <c r="J47" s="301">
        <v>1488</v>
      </c>
      <c r="K47" s="301">
        <v>8</v>
      </c>
      <c r="L47" s="301">
        <v>429</v>
      </c>
      <c r="M47" s="301">
        <v>108</v>
      </c>
      <c r="N47" s="301">
        <v>1038</v>
      </c>
      <c r="O47" s="301">
        <v>2484</v>
      </c>
      <c r="P47" s="301">
        <v>0</v>
      </c>
      <c r="Q47" s="301">
        <v>11446</v>
      </c>
      <c r="R47" s="301">
        <v>108</v>
      </c>
      <c r="S47" s="301">
        <v>608</v>
      </c>
      <c r="T47" s="301">
        <v>5879</v>
      </c>
      <c r="U47" s="301">
        <v>0</v>
      </c>
      <c r="V47" s="301">
        <v>1882</v>
      </c>
      <c r="W47" s="301">
        <v>168</v>
      </c>
      <c r="X47" s="301">
        <v>4607</v>
      </c>
      <c r="Y47" s="301">
        <v>5870</v>
      </c>
      <c r="Z47" s="301">
        <v>2563</v>
      </c>
      <c r="AA47" s="301">
        <v>5</v>
      </c>
      <c r="AB47" s="301">
        <v>240</v>
      </c>
      <c r="AC47" s="301">
        <v>148</v>
      </c>
      <c r="AD47" s="301">
        <v>32</v>
      </c>
      <c r="AE47" s="301">
        <v>47</v>
      </c>
      <c r="AF47" s="301">
        <v>0</v>
      </c>
      <c r="AG47" s="301">
        <v>2</v>
      </c>
      <c r="AH47" s="301">
        <v>0</v>
      </c>
      <c r="AI47" s="302">
        <v>333</v>
      </c>
      <c r="AJ47" s="302" t="s">
        <v>640</v>
      </c>
      <c r="AK47" s="302" t="s">
        <v>640</v>
      </c>
      <c r="AL47" s="302" t="s">
        <v>640</v>
      </c>
      <c r="AM47" s="302" t="s">
        <v>640</v>
      </c>
      <c r="AN47" s="302" t="s">
        <v>640</v>
      </c>
      <c r="AO47" s="302" t="s">
        <v>640</v>
      </c>
      <c r="AP47" s="302" t="s">
        <v>640</v>
      </c>
      <c r="AQ47" s="302" t="s">
        <v>640</v>
      </c>
      <c r="AR47" s="301">
        <v>10</v>
      </c>
      <c r="AS47" s="301">
        <v>2490</v>
      </c>
      <c r="AT47" s="301">
        <v>43651</v>
      </c>
      <c r="AU47" s="301">
        <v>6572</v>
      </c>
      <c r="AV47" s="301">
        <v>32</v>
      </c>
      <c r="AW47" s="301">
        <v>33</v>
      </c>
      <c r="AX47" s="301">
        <v>5904</v>
      </c>
      <c r="AY47" s="301">
        <v>3933</v>
      </c>
      <c r="AZ47" s="301">
        <v>1434</v>
      </c>
      <c r="BA47" s="301">
        <v>8</v>
      </c>
      <c r="BB47" s="301">
        <v>393</v>
      </c>
      <c r="BC47" s="301">
        <v>108</v>
      </c>
      <c r="BD47" s="301">
        <v>560</v>
      </c>
      <c r="BE47" s="301">
        <v>2484</v>
      </c>
      <c r="BF47" s="301">
        <v>0</v>
      </c>
      <c r="BG47" s="301">
        <v>11446</v>
      </c>
      <c r="BH47" s="301">
        <v>108</v>
      </c>
      <c r="BI47" s="301">
        <v>608</v>
      </c>
      <c r="BJ47" s="301">
        <v>5879</v>
      </c>
      <c r="BK47" s="301">
        <v>0</v>
      </c>
      <c r="BL47" s="301">
        <v>1882</v>
      </c>
      <c r="BM47" s="301">
        <v>152</v>
      </c>
      <c r="BN47" s="301">
        <v>2115</v>
      </c>
      <c r="BO47" s="301">
        <v>4079</v>
      </c>
      <c r="BP47" s="301">
        <v>3624</v>
      </c>
      <c r="BQ47" s="301">
        <v>8</v>
      </c>
      <c r="BR47" s="301">
        <v>63</v>
      </c>
      <c r="BS47" s="301">
        <v>132</v>
      </c>
      <c r="BT47" s="301">
        <v>58</v>
      </c>
      <c r="BU47" s="301">
        <v>7</v>
      </c>
      <c r="BV47" s="301">
        <v>0</v>
      </c>
      <c r="BW47" s="301">
        <v>34</v>
      </c>
      <c r="BX47" s="301">
        <v>0</v>
      </c>
      <c r="BY47" s="301">
        <v>145</v>
      </c>
      <c r="BZ47" s="302" t="s">
        <v>640</v>
      </c>
      <c r="CA47" s="302" t="s">
        <v>640</v>
      </c>
      <c r="CB47" s="302" t="s">
        <v>640</v>
      </c>
      <c r="CC47" s="302" t="s">
        <v>640</v>
      </c>
      <c r="CD47" s="302" t="s">
        <v>640</v>
      </c>
      <c r="CE47" s="302" t="s">
        <v>640</v>
      </c>
      <c r="CF47" s="302" t="s">
        <v>640</v>
      </c>
      <c r="CG47" s="302" t="s">
        <v>640</v>
      </c>
      <c r="CH47" s="301">
        <v>6</v>
      </c>
      <c r="CI47" s="301">
        <v>2</v>
      </c>
      <c r="CJ47" s="304">
        <v>14</v>
      </c>
    </row>
    <row r="48" spans="1:88" s="303" customFormat="1" ht="13.5" customHeight="1">
      <c r="A48" s="299" t="s">
        <v>721</v>
      </c>
      <c r="B48" s="300" t="s">
        <v>722</v>
      </c>
      <c r="C48" s="299" t="s">
        <v>639</v>
      </c>
      <c r="D48" s="301">
        <v>75399.600000000006</v>
      </c>
      <c r="E48" s="301">
        <v>22558</v>
      </c>
      <c r="F48" s="301">
        <v>57.6</v>
      </c>
      <c r="G48" s="301">
        <v>508</v>
      </c>
      <c r="H48" s="301">
        <v>9204</v>
      </c>
      <c r="I48" s="301">
        <v>7669</v>
      </c>
      <c r="J48" s="301">
        <v>3652</v>
      </c>
      <c r="K48" s="301">
        <v>39</v>
      </c>
      <c r="L48" s="301">
        <v>6017</v>
      </c>
      <c r="M48" s="301">
        <v>33</v>
      </c>
      <c r="N48" s="301">
        <v>732</v>
      </c>
      <c r="O48" s="301">
        <v>480</v>
      </c>
      <c r="P48" s="301">
        <v>0</v>
      </c>
      <c r="Q48" s="301">
        <v>7239</v>
      </c>
      <c r="R48" s="301">
        <v>321</v>
      </c>
      <c r="S48" s="301">
        <v>0</v>
      </c>
      <c r="T48" s="301">
        <v>10086</v>
      </c>
      <c r="U48" s="301">
        <v>0</v>
      </c>
      <c r="V48" s="301">
        <v>395</v>
      </c>
      <c r="W48" s="301">
        <v>23</v>
      </c>
      <c r="X48" s="301">
        <v>6386</v>
      </c>
      <c r="Y48" s="301">
        <v>6501</v>
      </c>
      <c r="Z48" s="301">
        <v>4274</v>
      </c>
      <c r="AA48" s="301">
        <v>21</v>
      </c>
      <c r="AB48" s="301">
        <v>46</v>
      </c>
      <c r="AC48" s="301">
        <v>490</v>
      </c>
      <c r="AD48" s="301">
        <v>413</v>
      </c>
      <c r="AE48" s="301">
        <v>516</v>
      </c>
      <c r="AF48" s="301">
        <v>0</v>
      </c>
      <c r="AG48" s="301">
        <v>195</v>
      </c>
      <c r="AH48" s="301">
        <v>2</v>
      </c>
      <c r="AI48" s="302">
        <v>457</v>
      </c>
      <c r="AJ48" s="302" t="s">
        <v>640</v>
      </c>
      <c r="AK48" s="302" t="s">
        <v>640</v>
      </c>
      <c r="AL48" s="302" t="s">
        <v>640</v>
      </c>
      <c r="AM48" s="302" t="s">
        <v>640</v>
      </c>
      <c r="AN48" s="302" t="s">
        <v>640</v>
      </c>
      <c r="AO48" s="302" t="s">
        <v>640</v>
      </c>
      <c r="AP48" s="302" t="s">
        <v>640</v>
      </c>
      <c r="AQ48" s="302" t="s">
        <v>640</v>
      </c>
      <c r="AR48" s="301">
        <v>8</v>
      </c>
      <c r="AS48" s="301">
        <v>79</v>
      </c>
      <c r="AT48" s="301">
        <v>54369</v>
      </c>
      <c r="AU48" s="301">
        <v>5299</v>
      </c>
      <c r="AV48" s="301">
        <v>16</v>
      </c>
      <c r="AW48" s="301">
        <v>130</v>
      </c>
      <c r="AX48" s="301">
        <v>8076</v>
      </c>
      <c r="AY48" s="301">
        <v>7045</v>
      </c>
      <c r="AZ48" s="301">
        <v>3008</v>
      </c>
      <c r="BA48" s="301">
        <v>39</v>
      </c>
      <c r="BB48" s="301">
        <v>5822</v>
      </c>
      <c r="BC48" s="301">
        <v>24</v>
      </c>
      <c r="BD48" s="301">
        <v>67</v>
      </c>
      <c r="BE48" s="301">
        <v>480</v>
      </c>
      <c r="BF48" s="301">
        <v>0</v>
      </c>
      <c r="BG48" s="301">
        <v>7239</v>
      </c>
      <c r="BH48" s="301">
        <v>321</v>
      </c>
      <c r="BI48" s="301">
        <v>0</v>
      </c>
      <c r="BJ48" s="301">
        <v>10086</v>
      </c>
      <c r="BK48" s="301">
        <v>0</v>
      </c>
      <c r="BL48" s="301">
        <v>395</v>
      </c>
      <c r="BM48" s="301">
        <v>15</v>
      </c>
      <c r="BN48" s="301">
        <v>6307</v>
      </c>
      <c r="BO48" s="301">
        <v>14529.6</v>
      </c>
      <c r="BP48" s="301">
        <v>12985</v>
      </c>
      <c r="BQ48" s="301">
        <v>20.6</v>
      </c>
      <c r="BR48" s="301">
        <v>332</v>
      </c>
      <c r="BS48" s="301">
        <v>638</v>
      </c>
      <c r="BT48" s="301">
        <v>211</v>
      </c>
      <c r="BU48" s="301">
        <v>128</v>
      </c>
      <c r="BV48" s="301">
        <v>0</v>
      </c>
      <c r="BW48" s="301">
        <v>0</v>
      </c>
      <c r="BX48" s="301">
        <v>7</v>
      </c>
      <c r="BY48" s="301">
        <v>208</v>
      </c>
      <c r="BZ48" s="302" t="s">
        <v>640</v>
      </c>
      <c r="CA48" s="302" t="s">
        <v>640</v>
      </c>
      <c r="CB48" s="302" t="s">
        <v>640</v>
      </c>
      <c r="CC48" s="302" t="s">
        <v>640</v>
      </c>
      <c r="CD48" s="302" t="s">
        <v>640</v>
      </c>
      <c r="CE48" s="302" t="s">
        <v>640</v>
      </c>
      <c r="CF48" s="302" t="s">
        <v>640</v>
      </c>
      <c r="CG48" s="302" t="s">
        <v>640</v>
      </c>
      <c r="CH48" s="301">
        <v>0</v>
      </c>
      <c r="CI48" s="301">
        <v>0</v>
      </c>
      <c r="CJ48" s="304">
        <v>17</v>
      </c>
    </row>
    <row r="49" spans="1:88" s="303" customFormat="1" ht="13.5" customHeight="1">
      <c r="A49" s="299" t="s">
        <v>723</v>
      </c>
      <c r="B49" s="300" t="s">
        <v>724</v>
      </c>
      <c r="C49" s="299" t="s">
        <v>639</v>
      </c>
      <c r="D49" s="301">
        <v>120241</v>
      </c>
      <c r="E49" s="301">
        <v>37653</v>
      </c>
      <c r="F49" s="301">
        <v>107</v>
      </c>
      <c r="G49" s="301">
        <v>2509</v>
      </c>
      <c r="H49" s="301">
        <v>11058</v>
      </c>
      <c r="I49" s="301">
        <v>8687</v>
      </c>
      <c r="J49" s="301">
        <v>3933</v>
      </c>
      <c r="K49" s="301">
        <v>72</v>
      </c>
      <c r="L49" s="301">
        <v>6339</v>
      </c>
      <c r="M49" s="301">
        <v>994</v>
      </c>
      <c r="N49" s="301">
        <v>3435</v>
      </c>
      <c r="O49" s="301">
        <v>1874</v>
      </c>
      <c r="P49" s="301">
        <v>109</v>
      </c>
      <c r="Q49" s="301">
        <v>996</v>
      </c>
      <c r="R49" s="301">
        <v>20054</v>
      </c>
      <c r="S49" s="301">
        <v>617</v>
      </c>
      <c r="T49" s="301">
        <v>5952</v>
      </c>
      <c r="U49" s="301">
        <v>11</v>
      </c>
      <c r="V49" s="301">
        <v>4269</v>
      </c>
      <c r="W49" s="301">
        <v>157</v>
      </c>
      <c r="X49" s="301">
        <v>11415</v>
      </c>
      <c r="Y49" s="301">
        <v>9905</v>
      </c>
      <c r="Z49" s="301">
        <v>4257</v>
      </c>
      <c r="AA49" s="301">
        <v>49</v>
      </c>
      <c r="AB49" s="301">
        <v>272</v>
      </c>
      <c r="AC49" s="301">
        <v>696</v>
      </c>
      <c r="AD49" s="301">
        <v>2332</v>
      </c>
      <c r="AE49" s="301">
        <v>437</v>
      </c>
      <c r="AF49" s="301">
        <v>17</v>
      </c>
      <c r="AG49" s="301">
        <v>283</v>
      </c>
      <c r="AH49" s="301">
        <v>165</v>
      </c>
      <c r="AI49" s="302">
        <v>874</v>
      </c>
      <c r="AJ49" s="302" t="s">
        <v>640</v>
      </c>
      <c r="AK49" s="302" t="s">
        <v>640</v>
      </c>
      <c r="AL49" s="302" t="s">
        <v>640</v>
      </c>
      <c r="AM49" s="302" t="s">
        <v>640</v>
      </c>
      <c r="AN49" s="302" t="s">
        <v>640</v>
      </c>
      <c r="AO49" s="302" t="s">
        <v>640</v>
      </c>
      <c r="AP49" s="302" t="s">
        <v>640</v>
      </c>
      <c r="AQ49" s="302" t="s">
        <v>640</v>
      </c>
      <c r="AR49" s="301">
        <v>27</v>
      </c>
      <c r="AS49" s="301">
        <v>496</v>
      </c>
      <c r="AT49" s="301">
        <v>90020</v>
      </c>
      <c r="AU49" s="301">
        <v>18418</v>
      </c>
      <c r="AV49" s="301">
        <v>36</v>
      </c>
      <c r="AW49" s="301">
        <v>412</v>
      </c>
      <c r="AX49" s="301">
        <v>8976</v>
      </c>
      <c r="AY49" s="301">
        <v>5606</v>
      </c>
      <c r="AZ49" s="301">
        <v>3168</v>
      </c>
      <c r="BA49" s="301">
        <v>42</v>
      </c>
      <c r="BB49" s="301">
        <v>6055</v>
      </c>
      <c r="BC49" s="301">
        <v>673</v>
      </c>
      <c r="BD49" s="301">
        <v>2114</v>
      </c>
      <c r="BE49" s="301">
        <v>1874</v>
      </c>
      <c r="BF49" s="301">
        <v>109</v>
      </c>
      <c r="BG49" s="301">
        <v>996</v>
      </c>
      <c r="BH49" s="301">
        <v>20054</v>
      </c>
      <c r="BI49" s="301">
        <v>617</v>
      </c>
      <c r="BJ49" s="301">
        <v>5952</v>
      </c>
      <c r="BK49" s="301">
        <v>11</v>
      </c>
      <c r="BL49" s="301">
        <v>4269</v>
      </c>
      <c r="BM49" s="301">
        <v>123</v>
      </c>
      <c r="BN49" s="301">
        <v>10515</v>
      </c>
      <c r="BO49" s="301">
        <v>20316</v>
      </c>
      <c r="BP49" s="301">
        <v>14978</v>
      </c>
      <c r="BQ49" s="301">
        <v>22</v>
      </c>
      <c r="BR49" s="301">
        <v>1825</v>
      </c>
      <c r="BS49" s="301">
        <v>1386</v>
      </c>
      <c r="BT49" s="301">
        <v>749</v>
      </c>
      <c r="BU49" s="301">
        <v>328</v>
      </c>
      <c r="BV49" s="301">
        <v>13</v>
      </c>
      <c r="BW49" s="301">
        <v>1</v>
      </c>
      <c r="BX49" s="301">
        <v>156</v>
      </c>
      <c r="BY49" s="301">
        <v>447</v>
      </c>
      <c r="BZ49" s="302" t="s">
        <v>640</v>
      </c>
      <c r="CA49" s="302" t="s">
        <v>640</v>
      </c>
      <c r="CB49" s="302" t="s">
        <v>640</v>
      </c>
      <c r="CC49" s="302" t="s">
        <v>640</v>
      </c>
      <c r="CD49" s="302" t="s">
        <v>640</v>
      </c>
      <c r="CE49" s="302" t="s">
        <v>640</v>
      </c>
      <c r="CF49" s="302" t="s">
        <v>640</v>
      </c>
      <c r="CG49" s="302" t="s">
        <v>640</v>
      </c>
      <c r="CH49" s="301">
        <v>7</v>
      </c>
      <c r="CI49" s="301">
        <v>404</v>
      </c>
      <c r="CJ49" s="304">
        <v>32</v>
      </c>
    </row>
    <row r="50" spans="1:88" s="303" customFormat="1" ht="13.5" customHeight="1">
      <c r="A50" s="299" t="s">
        <v>725</v>
      </c>
      <c r="B50" s="300" t="s">
        <v>726</v>
      </c>
      <c r="C50" s="299" t="s">
        <v>639</v>
      </c>
      <c r="D50" s="301">
        <v>77532</v>
      </c>
      <c r="E50" s="301">
        <v>22024</v>
      </c>
      <c r="F50" s="301">
        <v>107</v>
      </c>
      <c r="G50" s="301">
        <v>1817</v>
      </c>
      <c r="H50" s="301">
        <v>10272</v>
      </c>
      <c r="I50" s="301">
        <v>3757</v>
      </c>
      <c r="J50" s="301">
        <v>2949</v>
      </c>
      <c r="K50" s="301">
        <v>6</v>
      </c>
      <c r="L50" s="301">
        <v>3232</v>
      </c>
      <c r="M50" s="301">
        <v>606</v>
      </c>
      <c r="N50" s="301">
        <v>1729</v>
      </c>
      <c r="O50" s="301">
        <v>921</v>
      </c>
      <c r="P50" s="301">
        <v>0</v>
      </c>
      <c r="Q50" s="301">
        <v>10140</v>
      </c>
      <c r="R50" s="301">
        <v>3178</v>
      </c>
      <c r="S50" s="301">
        <v>545</v>
      </c>
      <c r="T50" s="301">
        <v>12037</v>
      </c>
      <c r="U50" s="301">
        <v>0</v>
      </c>
      <c r="V50" s="301">
        <v>2198</v>
      </c>
      <c r="W50" s="301">
        <v>17</v>
      </c>
      <c r="X50" s="301">
        <v>1997</v>
      </c>
      <c r="Y50" s="301">
        <v>8728</v>
      </c>
      <c r="Z50" s="301">
        <v>6123</v>
      </c>
      <c r="AA50" s="301">
        <v>34</v>
      </c>
      <c r="AB50" s="301">
        <v>66</v>
      </c>
      <c r="AC50" s="301">
        <v>234</v>
      </c>
      <c r="AD50" s="301">
        <v>980</v>
      </c>
      <c r="AE50" s="301">
        <v>219</v>
      </c>
      <c r="AF50" s="301">
        <v>5</v>
      </c>
      <c r="AG50" s="301">
        <v>56</v>
      </c>
      <c r="AH50" s="301">
        <v>226</v>
      </c>
      <c r="AI50" s="302">
        <v>664</v>
      </c>
      <c r="AJ50" s="302" t="s">
        <v>640</v>
      </c>
      <c r="AK50" s="302" t="s">
        <v>640</v>
      </c>
      <c r="AL50" s="302" t="s">
        <v>640</v>
      </c>
      <c r="AM50" s="302" t="s">
        <v>640</v>
      </c>
      <c r="AN50" s="302" t="s">
        <v>640</v>
      </c>
      <c r="AO50" s="302" t="s">
        <v>640</v>
      </c>
      <c r="AP50" s="302" t="s">
        <v>640</v>
      </c>
      <c r="AQ50" s="302" t="s">
        <v>640</v>
      </c>
      <c r="AR50" s="301">
        <v>7</v>
      </c>
      <c r="AS50" s="301">
        <v>114</v>
      </c>
      <c r="AT50" s="301">
        <v>64025</v>
      </c>
      <c r="AU50" s="301">
        <v>12148</v>
      </c>
      <c r="AV50" s="301">
        <v>69</v>
      </c>
      <c r="AW50" s="301">
        <v>1136</v>
      </c>
      <c r="AX50" s="301">
        <v>9859</v>
      </c>
      <c r="AY50" s="301">
        <v>2673</v>
      </c>
      <c r="AZ50" s="301">
        <v>2689</v>
      </c>
      <c r="BA50" s="301">
        <v>1</v>
      </c>
      <c r="BB50" s="301">
        <v>3176</v>
      </c>
      <c r="BC50" s="301">
        <v>380</v>
      </c>
      <c r="BD50" s="301">
        <v>1003</v>
      </c>
      <c r="BE50" s="301">
        <v>921</v>
      </c>
      <c r="BF50" s="301">
        <v>0</v>
      </c>
      <c r="BG50" s="301">
        <v>10140</v>
      </c>
      <c r="BH50" s="301">
        <v>3178</v>
      </c>
      <c r="BI50" s="301">
        <v>545</v>
      </c>
      <c r="BJ50" s="301">
        <v>12037</v>
      </c>
      <c r="BK50" s="301">
        <v>0</v>
      </c>
      <c r="BL50" s="301">
        <v>2198</v>
      </c>
      <c r="BM50" s="301">
        <v>0</v>
      </c>
      <c r="BN50" s="301">
        <v>1872</v>
      </c>
      <c r="BO50" s="301">
        <v>4779</v>
      </c>
      <c r="BP50" s="301">
        <v>3753</v>
      </c>
      <c r="BQ50" s="301">
        <v>4</v>
      </c>
      <c r="BR50" s="301">
        <v>615</v>
      </c>
      <c r="BS50" s="301">
        <v>179</v>
      </c>
      <c r="BT50" s="301">
        <v>104</v>
      </c>
      <c r="BU50" s="301">
        <v>41</v>
      </c>
      <c r="BV50" s="301">
        <v>0</v>
      </c>
      <c r="BW50" s="301">
        <v>0</v>
      </c>
      <c r="BX50" s="301">
        <v>0</v>
      </c>
      <c r="BY50" s="301">
        <v>62</v>
      </c>
      <c r="BZ50" s="302" t="s">
        <v>640</v>
      </c>
      <c r="CA50" s="302" t="s">
        <v>640</v>
      </c>
      <c r="CB50" s="302" t="s">
        <v>640</v>
      </c>
      <c r="CC50" s="302" t="s">
        <v>640</v>
      </c>
      <c r="CD50" s="302" t="s">
        <v>640</v>
      </c>
      <c r="CE50" s="302" t="s">
        <v>640</v>
      </c>
      <c r="CF50" s="302" t="s">
        <v>640</v>
      </c>
      <c r="CG50" s="302" t="s">
        <v>640</v>
      </c>
      <c r="CH50" s="301">
        <v>10</v>
      </c>
      <c r="CI50" s="301">
        <v>11</v>
      </c>
      <c r="CJ50" s="304">
        <v>14</v>
      </c>
    </row>
    <row r="51" spans="1:88" s="303" customFormat="1" ht="13.5" customHeight="1">
      <c r="A51" s="299" t="s">
        <v>727</v>
      </c>
      <c r="B51" s="300" t="s">
        <v>728</v>
      </c>
      <c r="C51" s="299" t="s">
        <v>639</v>
      </c>
      <c r="D51" s="301">
        <v>65145</v>
      </c>
      <c r="E51" s="301">
        <v>31893</v>
      </c>
      <c r="F51" s="301">
        <v>78</v>
      </c>
      <c r="G51" s="301">
        <v>389</v>
      </c>
      <c r="H51" s="301">
        <v>9175</v>
      </c>
      <c r="I51" s="301">
        <v>4757</v>
      </c>
      <c r="J51" s="301">
        <v>3140</v>
      </c>
      <c r="K51" s="301">
        <v>8</v>
      </c>
      <c r="L51" s="301">
        <v>6012</v>
      </c>
      <c r="M51" s="301">
        <v>4</v>
      </c>
      <c r="N51" s="301">
        <v>2415</v>
      </c>
      <c r="O51" s="301">
        <v>1074</v>
      </c>
      <c r="P51" s="301">
        <v>200</v>
      </c>
      <c r="Q51" s="301">
        <v>0</v>
      </c>
      <c r="R51" s="301">
        <v>193</v>
      </c>
      <c r="S51" s="301">
        <v>0</v>
      </c>
      <c r="T51" s="301">
        <v>538</v>
      </c>
      <c r="U51" s="301">
        <v>0</v>
      </c>
      <c r="V51" s="301">
        <v>0</v>
      </c>
      <c r="W51" s="301">
        <v>175</v>
      </c>
      <c r="X51" s="301">
        <v>5094</v>
      </c>
      <c r="Y51" s="301">
        <v>30100</v>
      </c>
      <c r="Z51" s="301">
        <v>24765</v>
      </c>
      <c r="AA51" s="301">
        <v>48</v>
      </c>
      <c r="AB51" s="301">
        <v>200</v>
      </c>
      <c r="AC51" s="301">
        <v>845</v>
      </c>
      <c r="AD51" s="301">
        <v>224</v>
      </c>
      <c r="AE51" s="301">
        <v>224</v>
      </c>
      <c r="AF51" s="301">
        <v>0</v>
      </c>
      <c r="AG51" s="301">
        <v>87</v>
      </c>
      <c r="AH51" s="301">
        <v>0</v>
      </c>
      <c r="AI51" s="302">
        <v>1928</v>
      </c>
      <c r="AJ51" s="302" t="s">
        <v>640</v>
      </c>
      <c r="AK51" s="302" t="s">
        <v>640</v>
      </c>
      <c r="AL51" s="302" t="s">
        <v>640</v>
      </c>
      <c r="AM51" s="302" t="s">
        <v>640</v>
      </c>
      <c r="AN51" s="302" t="s">
        <v>640</v>
      </c>
      <c r="AO51" s="302" t="s">
        <v>640</v>
      </c>
      <c r="AP51" s="302" t="s">
        <v>640</v>
      </c>
      <c r="AQ51" s="302" t="s">
        <v>640</v>
      </c>
      <c r="AR51" s="301">
        <v>15</v>
      </c>
      <c r="AS51" s="301">
        <v>1764</v>
      </c>
      <c r="AT51" s="301">
        <v>31845</v>
      </c>
      <c r="AU51" s="301">
        <v>4622</v>
      </c>
      <c r="AV51" s="301">
        <v>29</v>
      </c>
      <c r="AW51" s="301">
        <v>187</v>
      </c>
      <c r="AX51" s="301">
        <v>8025</v>
      </c>
      <c r="AY51" s="301">
        <v>4279</v>
      </c>
      <c r="AZ51" s="301">
        <v>2785</v>
      </c>
      <c r="BA51" s="301">
        <v>8</v>
      </c>
      <c r="BB51" s="301">
        <v>5925</v>
      </c>
      <c r="BC51" s="301">
        <v>4</v>
      </c>
      <c r="BD51" s="301">
        <v>487</v>
      </c>
      <c r="BE51" s="301">
        <v>1074</v>
      </c>
      <c r="BF51" s="301">
        <v>200</v>
      </c>
      <c r="BG51" s="301">
        <v>0</v>
      </c>
      <c r="BH51" s="301">
        <v>193</v>
      </c>
      <c r="BI51" s="301">
        <v>0</v>
      </c>
      <c r="BJ51" s="301">
        <v>538</v>
      </c>
      <c r="BK51" s="301">
        <v>0</v>
      </c>
      <c r="BL51" s="301">
        <v>0</v>
      </c>
      <c r="BM51" s="301">
        <v>160</v>
      </c>
      <c r="BN51" s="301">
        <v>3329</v>
      </c>
      <c r="BO51" s="301">
        <v>3200</v>
      </c>
      <c r="BP51" s="301">
        <v>2506</v>
      </c>
      <c r="BQ51" s="301">
        <v>1</v>
      </c>
      <c r="BR51" s="301">
        <v>2</v>
      </c>
      <c r="BS51" s="301">
        <v>305</v>
      </c>
      <c r="BT51" s="301">
        <v>254</v>
      </c>
      <c r="BU51" s="301">
        <v>131</v>
      </c>
      <c r="BV51" s="301">
        <v>0</v>
      </c>
      <c r="BW51" s="301">
        <v>0</v>
      </c>
      <c r="BX51" s="301">
        <v>0</v>
      </c>
      <c r="BY51" s="301">
        <v>0</v>
      </c>
      <c r="BZ51" s="302" t="s">
        <v>640</v>
      </c>
      <c r="CA51" s="302" t="s">
        <v>640</v>
      </c>
      <c r="CB51" s="302" t="s">
        <v>640</v>
      </c>
      <c r="CC51" s="302" t="s">
        <v>640</v>
      </c>
      <c r="CD51" s="302" t="s">
        <v>640</v>
      </c>
      <c r="CE51" s="302" t="s">
        <v>640</v>
      </c>
      <c r="CF51" s="302" t="s">
        <v>640</v>
      </c>
      <c r="CG51" s="302" t="s">
        <v>640</v>
      </c>
      <c r="CH51" s="301">
        <v>0</v>
      </c>
      <c r="CI51" s="301">
        <v>1</v>
      </c>
      <c r="CJ51" s="304">
        <v>20</v>
      </c>
    </row>
    <row r="52" spans="1:88" s="303" customFormat="1" ht="13.5" customHeight="1">
      <c r="A52" s="299" t="s">
        <v>729</v>
      </c>
      <c r="B52" s="300" t="s">
        <v>730</v>
      </c>
      <c r="C52" s="299" t="s">
        <v>639</v>
      </c>
      <c r="D52" s="301">
        <v>85925</v>
      </c>
      <c r="E52" s="301">
        <v>28325</v>
      </c>
      <c r="F52" s="301">
        <v>232</v>
      </c>
      <c r="G52" s="301">
        <v>544</v>
      </c>
      <c r="H52" s="301">
        <v>12946</v>
      </c>
      <c r="I52" s="301">
        <v>7427</v>
      </c>
      <c r="J52" s="301">
        <v>3988</v>
      </c>
      <c r="K52" s="301">
        <v>99</v>
      </c>
      <c r="L52" s="301">
        <v>7396</v>
      </c>
      <c r="M52" s="301">
        <v>117</v>
      </c>
      <c r="N52" s="301">
        <v>869</v>
      </c>
      <c r="O52" s="301">
        <v>9293</v>
      </c>
      <c r="P52" s="301">
        <v>0</v>
      </c>
      <c r="Q52" s="301">
        <v>3622</v>
      </c>
      <c r="R52" s="301">
        <v>828</v>
      </c>
      <c r="S52" s="301">
        <v>0</v>
      </c>
      <c r="T52" s="301">
        <v>2605</v>
      </c>
      <c r="U52" s="301">
        <v>0</v>
      </c>
      <c r="V52" s="301">
        <v>2233</v>
      </c>
      <c r="W52" s="301">
        <v>136</v>
      </c>
      <c r="X52" s="301">
        <v>5265</v>
      </c>
      <c r="Y52" s="301">
        <v>28079</v>
      </c>
      <c r="Z52" s="301">
        <v>20838</v>
      </c>
      <c r="AA52" s="301">
        <v>58</v>
      </c>
      <c r="AB52" s="301">
        <v>249</v>
      </c>
      <c r="AC52" s="301">
        <v>1227</v>
      </c>
      <c r="AD52" s="301">
        <v>1869</v>
      </c>
      <c r="AE52" s="301">
        <v>613</v>
      </c>
      <c r="AF52" s="301">
        <v>24</v>
      </c>
      <c r="AG52" s="301">
        <v>688</v>
      </c>
      <c r="AH52" s="301">
        <v>4</v>
      </c>
      <c r="AI52" s="302">
        <v>334</v>
      </c>
      <c r="AJ52" s="302" t="s">
        <v>640</v>
      </c>
      <c r="AK52" s="302" t="s">
        <v>640</v>
      </c>
      <c r="AL52" s="302" t="s">
        <v>640</v>
      </c>
      <c r="AM52" s="302" t="s">
        <v>640</v>
      </c>
      <c r="AN52" s="302" t="s">
        <v>640</v>
      </c>
      <c r="AO52" s="302" t="s">
        <v>640</v>
      </c>
      <c r="AP52" s="302" t="s">
        <v>640</v>
      </c>
      <c r="AQ52" s="302" t="s">
        <v>640</v>
      </c>
      <c r="AR52" s="301">
        <v>52</v>
      </c>
      <c r="AS52" s="301">
        <v>2123</v>
      </c>
      <c r="AT52" s="301">
        <v>54800</v>
      </c>
      <c r="AU52" s="301">
        <v>4778</v>
      </c>
      <c r="AV52" s="301">
        <v>170</v>
      </c>
      <c r="AW52" s="301">
        <v>295</v>
      </c>
      <c r="AX52" s="301">
        <v>11578</v>
      </c>
      <c r="AY52" s="301">
        <v>5407</v>
      </c>
      <c r="AZ52" s="301">
        <v>3355</v>
      </c>
      <c r="BA52" s="301">
        <v>75</v>
      </c>
      <c r="BB52" s="301">
        <v>6705</v>
      </c>
      <c r="BC52" s="301">
        <v>113</v>
      </c>
      <c r="BD52" s="301">
        <v>534</v>
      </c>
      <c r="BE52" s="301">
        <v>9293</v>
      </c>
      <c r="BF52" s="301">
        <v>0</v>
      </c>
      <c r="BG52" s="301">
        <v>3622</v>
      </c>
      <c r="BH52" s="301">
        <v>828</v>
      </c>
      <c r="BI52" s="301">
        <v>0</v>
      </c>
      <c r="BJ52" s="301">
        <v>2605</v>
      </c>
      <c r="BK52" s="301">
        <v>0</v>
      </c>
      <c r="BL52" s="301">
        <v>2233</v>
      </c>
      <c r="BM52" s="301">
        <v>70</v>
      </c>
      <c r="BN52" s="301">
        <v>3139</v>
      </c>
      <c r="BO52" s="301">
        <v>3046</v>
      </c>
      <c r="BP52" s="301">
        <v>2709</v>
      </c>
      <c r="BQ52" s="301">
        <v>4</v>
      </c>
      <c r="BR52" s="301">
        <v>0</v>
      </c>
      <c r="BS52" s="301">
        <v>141</v>
      </c>
      <c r="BT52" s="301">
        <v>151</v>
      </c>
      <c r="BU52" s="301">
        <v>20</v>
      </c>
      <c r="BV52" s="301">
        <v>0</v>
      </c>
      <c r="BW52" s="301">
        <v>3</v>
      </c>
      <c r="BX52" s="301">
        <v>0</v>
      </c>
      <c r="BY52" s="301">
        <v>1</v>
      </c>
      <c r="BZ52" s="302" t="s">
        <v>640</v>
      </c>
      <c r="CA52" s="302" t="s">
        <v>640</v>
      </c>
      <c r="CB52" s="302" t="s">
        <v>640</v>
      </c>
      <c r="CC52" s="302" t="s">
        <v>640</v>
      </c>
      <c r="CD52" s="302" t="s">
        <v>640</v>
      </c>
      <c r="CE52" s="302" t="s">
        <v>640</v>
      </c>
      <c r="CF52" s="302" t="s">
        <v>640</v>
      </c>
      <c r="CG52" s="302" t="s">
        <v>640</v>
      </c>
      <c r="CH52" s="301">
        <v>14</v>
      </c>
      <c r="CI52" s="301">
        <v>3</v>
      </c>
      <c r="CJ52" s="304">
        <v>40</v>
      </c>
    </row>
    <row r="53" spans="1:88" s="303" customFormat="1" ht="13.5" customHeight="1">
      <c r="A53" s="299" t="s">
        <v>731</v>
      </c>
      <c r="B53" s="300" t="s">
        <v>732</v>
      </c>
      <c r="C53" s="299" t="s">
        <v>639</v>
      </c>
      <c r="D53" s="301">
        <v>69924</v>
      </c>
      <c r="E53" s="301">
        <v>9562</v>
      </c>
      <c r="F53" s="301">
        <v>76</v>
      </c>
      <c r="G53" s="301">
        <v>2388</v>
      </c>
      <c r="H53" s="301">
        <v>9950</v>
      </c>
      <c r="I53" s="301">
        <v>12675</v>
      </c>
      <c r="J53" s="301">
        <v>5816</v>
      </c>
      <c r="K53" s="301">
        <v>6</v>
      </c>
      <c r="L53" s="301">
        <v>1176</v>
      </c>
      <c r="M53" s="301">
        <v>16</v>
      </c>
      <c r="N53" s="301">
        <v>469</v>
      </c>
      <c r="O53" s="301">
        <v>4871</v>
      </c>
      <c r="P53" s="301">
        <v>1481</v>
      </c>
      <c r="Q53" s="301">
        <v>12040</v>
      </c>
      <c r="R53" s="301">
        <v>0</v>
      </c>
      <c r="S53" s="301">
        <v>0</v>
      </c>
      <c r="T53" s="301">
        <v>1274</v>
      </c>
      <c r="U53" s="301">
        <v>0</v>
      </c>
      <c r="V53" s="301">
        <v>1411</v>
      </c>
      <c r="W53" s="301">
        <v>46</v>
      </c>
      <c r="X53" s="301">
        <v>6667</v>
      </c>
      <c r="Y53" s="301">
        <v>13150</v>
      </c>
      <c r="Z53" s="301">
        <v>6149</v>
      </c>
      <c r="AA53" s="301">
        <v>38</v>
      </c>
      <c r="AB53" s="301">
        <v>941</v>
      </c>
      <c r="AC53" s="301">
        <v>497</v>
      </c>
      <c r="AD53" s="301">
        <v>1517</v>
      </c>
      <c r="AE53" s="301">
        <v>783</v>
      </c>
      <c r="AF53" s="301">
        <v>0</v>
      </c>
      <c r="AG53" s="301">
        <v>1148</v>
      </c>
      <c r="AH53" s="301">
        <v>0</v>
      </c>
      <c r="AI53" s="302">
        <v>109</v>
      </c>
      <c r="AJ53" s="302" t="s">
        <v>640</v>
      </c>
      <c r="AK53" s="302" t="s">
        <v>640</v>
      </c>
      <c r="AL53" s="302" t="s">
        <v>640</v>
      </c>
      <c r="AM53" s="302" t="s">
        <v>640</v>
      </c>
      <c r="AN53" s="302" t="s">
        <v>640</v>
      </c>
      <c r="AO53" s="302" t="s">
        <v>640</v>
      </c>
      <c r="AP53" s="302" t="s">
        <v>640</v>
      </c>
      <c r="AQ53" s="302" t="s">
        <v>640</v>
      </c>
      <c r="AR53" s="301">
        <v>33</v>
      </c>
      <c r="AS53" s="301">
        <v>1935</v>
      </c>
      <c r="AT53" s="301">
        <v>55984</v>
      </c>
      <c r="AU53" s="301">
        <v>2678</v>
      </c>
      <c r="AV53" s="301">
        <v>38</v>
      </c>
      <c r="AW53" s="301">
        <v>1447</v>
      </c>
      <c r="AX53" s="301">
        <v>9414</v>
      </c>
      <c r="AY53" s="301">
        <v>11157</v>
      </c>
      <c r="AZ53" s="301">
        <v>5033</v>
      </c>
      <c r="BA53" s="301">
        <v>6</v>
      </c>
      <c r="BB53" s="301">
        <v>28</v>
      </c>
      <c r="BC53" s="301">
        <v>16</v>
      </c>
      <c r="BD53" s="301">
        <v>360</v>
      </c>
      <c r="BE53" s="301">
        <v>4871</v>
      </c>
      <c r="BF53" s="301">
        <v>1481</v>
      </c>
      <c r="BG53" s="301">
        <v>12040</v>
      </c>
      <c r="BH53" s="301">
        <v>0</v>
      </c>
      <c r="BI53" s="301">
        <v>0</v>
      </c>
      <c r="BJ53" s="301">
        <v>1274</v>
      </c>
      <c r="BK53" s="301">
        <v>0</v>
      </c>
      <c r="BL53" s="301">
        <v>1411</v>
      </c>
      <c r="BM53" s="301">
        <v>13</v>
      </c>
      <c r="BN53" s="301">
        <v>4717</v>
      </c>
      <c r="BO53" s="301">
        <v>790</v>
      </c>
      <c r="BP53" s="301">
        <v>735</v>
      </c>
      <c r="BQ53" s="301">
        <v>0</v>
      </c>
      <c r="BR53" s="301">
        <v>0</v>
      </c>
      <c r="BS53" s="301">
        <v>39</v>
      </c>
      <c r="BT53" s="301">
        <v>1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2" t="s">
        <v>640</v>
      </c>
      <c r="CA53" s="302" t="s">
        <v>640</v>
      </c>
      <c r="CB53" s="302" t="s">
        <v>640</v>
      </c>
      <c r="CC53" s="302" t="s">
        <v>640</v>
      </c>
      <c r="CD53" s="302" t="s">
        <v>640</v>
      </c>
      <c r="CE53" s="302" t="s">
        <v>640</v>
      </c>
      <c r="CF53" s="302" t="s">
        <v>640</v>
      </c>
      <c r="CG53" s="302" t="s">
        <v>640</v>
      </c>
      <c r="CH53" s="301">
        <v>0</v>
      </c>
      <c r="CI53" s="301">
        <v>15</v>
      </c>
      <c r="CJ53" s="304">
        <v>28</v>
      </c>
    </row>
    <row r="54" spans="1:88" s="309" customFormat="1" ht="12" customHeight="1">
      <c r="A54" s="310" t="s">
        <v>735</v>
      </c>
      <c r="B54" s="311" t="s">
        <v>736</v>
      </c>
      <c r="C54" s="312" t="s">
        <v>737</v>
      </c>
      <c r="D54" s="306">
        <f t="shared" ref="D54:BO54" si="0">SUM(D7:D53)</f>
        <v>8409085.4479999989</v>
      </c>
      <c r="E54" s="306">
        <f t="shared" si="0"/>
        <v>3258821</v>
      </c>
      <c r="F54" s="306">
        <f t="shared" si="0"/>
        <v>14480.6</v>
      </c>
      <c r="G54" s="306">
        <f t="shared" si="0"/>
        <v>124174</v>
      </c>
      <c r="H54" s="306">
        <f t="shared" si="0"/>
        <v>848593</v>
      </c>
      <c r="I54" s="306">
        <f t="shared" si="0"/>
        <v>703767</v>
      </c>
      <c r="J54" s="306">
        <f t="shared" si="0"/>
        <v>315253</v>
      </c>
      <c r="K54" s="306">
        <f t="shared" si="0"/>
        <v>3051</v>
      </c>
      <c r="L54" s="306">
        <f t="shared" si="0"/>
        <v>666602</v>
      </c>
      <c r="M54" s="306">
        <f t="shared" si="0"/>
        <v>47060</v>
      </c>
      <c r="N54" s="306">
        <f t="shared" si="0"/>
        <v>198313</v>
      </c>
      <c r="O54" s="306">
        <f t="shared" si="0"/>
        <v>134032</v>
      </c>
      <c r="P54" s="306">
        <f t="shared" si="0"/>
        <v>7538</v>
      </c>
      <c r="Q54" s="306">
        <f t="shared" si="0"/>
        <v>540481.29799999995</v>
      </c>
      <c r="R54" s="306">
        <f t="shared" si="0"/>
        <v>288336</v>
      </c>
      <c r="S54" s="306">
        <f t="shared" si="0"/>
        <v>36903</v>
      </c>
      <c r="T54" s="306">
        <f t="shared" si="0"/>
        <v>438869</v>
      </c>
      <c r="U54" s="306">
        <f t="shared" si="0"/>
        <v>15487</v>
      </c>
      <c r="V54" s="306">
        <f t="shared" si="0"/>
        <v>33243</v>
      </c>
      <c r="W54" s="306">
        <f t="shared" si="0"/>
        <v>4424</v>
      </c>
      <c r="X54" s="306">
        <f t="shared" si="0"/>
        <v>729657.55</v>
      </c>
      <c r="Y54" s="306">
        <f t="shared" si="0"/>
        <v>1883645</v>
      </c>
      <c r="Z54" s="306">
        <f t="shared" si="0"/>
        <v>1116253</v>
      </c>
      <c r="AA54" s="306">
        <f t="shared" si="0"/>
        <v>6626</v>
      </c>
      <c r="AB54" s="306">
        <f t="shared" si="0"/>
        <v>46334</v>
      </c>
      <c r="AC54" s="306">
        <f t="shared" si="0"/>
        <v>103112</v>
      </c>
      <c r="AD54" s="306">
        <f t="shared" si="0"/>
        <v>165096</v>
      </c>
      <c r="AE54" s="306">
        <f t="shared" si="0"/>
        <v>69232</v>
      </c>
      <c r="AF54" s="306">
        <f t="shared" si="0"/>
        <v>813</v>
      </c>
      <c r="AG54" s="306">
        <f t="shared" si="0"/>
        <v>69193</v>
      </c>
      <c r="AH54" s="306">
        <f t="shared" si="0"/>
        <v>5574</v>
      </c>
      <c r="AI54" s="306">
        <f t="shared" si="0"/>
        <v>89944</v>
      </c>
      <c r="AJ54" s="306">
        <f t="shared" si="0"/>
        <v>0</v>
      </c>
      <c r="AK54" s="306">
        <f t="shared" si="0"/>
        <v>0</v>
      </c>
      <c r="AL54" s="306">
        <f t="shared" si="0"/>
        <v>0</v>
      </c>
      <c r="AM54" s="306">
        <f t="shared" si="0"/>
        <v>0</v>
      </c>
      <c r="AN54" s="306">
        <f t="shared" si="0"/>
        <v>0</v>
      </c>
      <c r="AO54" s="306">
        <f t="shared" si="0"/>
        <v>0</v>
      </c>
      <c r="AP54" s="306">
        <f t="shared" si="0"/>
        <v>0</v>
      </c>
      <c r="AQ54" s="306">
        <f t="shared" si="0"/>
        <v>0</v>
      </c>
      <c r="AR54" s="306">
        <f t="shared" si="0"/>
        <v>2335</v>
      </c>
      <c r="AS54" s="306">
        <f t="shared" si="0"/>
        <v>209133</v>
      </c>
      <c r="AT54" s="306">
        <f t="shared" si="0"/>
        <v>4605641.8480000002</v>
      </c>
      <c r="AU54" s="306">
        <f t="shared" si="0"/>
        <v>416945</v>
      </c>
      <c r="AV54" s="306">
        <f t="shared" si="0"/>
        <v>2761</v>
      </c>
      <c r="AW54" s="306">
        <f t="shared" si="0"/>
        <v>41261</v>
      </c>
      <c r="AX54" s="306">
        <f t="shared" si="0"/>
        <v>702488</v>
      </c>
      <c r="AY54" s="306">
        <f t="shared" si="0"/>
        <v>515120</v>
      </c>
      <c r="AZ54" s="306">
        <f t="shared" si="0"/>
        <v>241318</v>
      </c>
      <c r="BA54" s="306">
        <f t="shared" si="0"/>
        <v>2174</v>
      </c>
      <c r="BB54" s="306">
        <f t="shared" si="0"/>
        <v>596931</v>
      </c>
      <c r="BC54" s="306">
        <f t="shared" si="0"/>
        <v>41167</v>
      </c>
      <c r="BD54" s="306">
        <f t="shared" si="0"/>
        <v>36994</v>
      </c>
      <c r="BE54" s="306">
        <f t="shared" si="0"/>
        <v>134032</v>
      </c>
      <c r="BF54" s="306">
        <f t="shared" si="0"/>
        <v>7538</v>
      </c>
      <c r="BG54" s="306">
        <f t="shared" si="0"/>
        <v>540481.29799999995</v>
      </c>
      <c r="BH54" s="306">
        <f t="shared" si="0"/>
        <v>288336</v>
      </c>
      <c r="BI54" s="306">
        <f t="shared" si="0"/>
        <v>36903</v>
      </c>
      <c r="BJ54" s="306">
        <f t="shared" si="0"/>
        <v>438869</v>
      </c>
      <c r="BK54" s="306">
        <f t="shared" si="0"/>
        <v>15487</v>
      </c>
      <c r="BL54" s="306">
        <f t="shared" si="0"/>
        <v>33243</v>
      </c>
      <c r="BM54" s="306">
        <f t="shared" si="0"/>
        <v>1583</v>
      </c>
      <c r="BN54" s="306">
        <f t="shared" si="0"/>
        <v>512010.55</v>
      </c>
      <c r="BO54" s="306">
        <f t="shared" si="0"/>
        <v>1919798.6</v>
      </c>
      <c r="BP54" s="306">
        <f t="shared" ref="BP54:CJ54" si="1">SUM(BP7:BP53)</f>
        <v>1725623</v>
      </c>
      <c r="BQ54" s="306">
        <f t="shared" si="1"/>
        <v>5093.6000000000004</v>
      </c>
      <c r="BR54" s="306">
        <f t="shared" si="1"/>
        <v>36579</v>
      </c>
      <c r="BS54" s="306">
        <f t="shared" si="1"/>
        <v>42993</v>
      </c>
      <c r="BT54" s="306">
        <f t="shared" si="1"/>
        <v>23551</v>
      </c>
      <c r="BU54" s="306">
        <f t="shared" si="1"/>
        <v>4703</v>
      </c>
      <c r="BV54" s="306">
        <f t="shared" si="1"/>
        <v>64</v>
      </c>
      <c r="BW54" s="306">
        <f t="shared" si="1"/>
        <v>478</v>
      </c>
      <c r="BX54" s="306">
        <f t="shared" si="1"/>
        <v>319</v>
      </c>
      <c r="BY54" s="306">
        <f t="shared" si="1"/>
        <v>71375</v>
      </c>
      <c r="BZ54" s="306">
        <f t="shared" si="1"/>
        <v>0</v>
      </c>
      <c r="CA54" s="306">
        <f t="shared" si="1"/>
        <v>0</v>
      </c>
      <c r="CB54" s="306">
        <f t="shared" si="1"/>
        <v>0</v>
      </c>
      <c r="CC54" s="306">
        <f t="shared" si="1"/>
        <v>0</v>
      </c>
      <c r="CD54" s="306">
        <f t="shared" si="1"/>
        <v>0</v>
      </c>
      <c r="CE54" s="306">
        <f t="shared" si="1"/>
        <v>0</v>
      </c>
      <c r="CF54" s="306">
        <f t="shared" si="1"/>
        <v>0</v>
      </c>
      <c r="CG54" s="306">
        <f t="shared" si="1"/>
        <v>0</v>
      </c>
      <c r="CH54" s="306">
        <f t="shared" si="1"/>
        <v>506</v>
      </c>
      <c r="CI54" s="306">
        <f t="shared" si="1"/>
        <v>8514</v>
      </c>
      <c r="CJ54" s="317">
        <f t="shared" si="1"/>
        <v>1457</v>
      </c>
    </row>
  </sheetData>
  <mergeCells count="88">
    <mergeCell ref="A2:A6"/>
    <mergeCell ref="CE3:CE5"/>
    <mergeCell ref="CF3:CF5"/>
    <mergeCell ref="CG3:CG5"/>
    <mergeCell ref="CH3:CH5"/>
    <mergeCell ref="BR3:BR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CI3:CI5"/>
    <mergeCell ref="CD3:CD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C3:CC5"/>
    <mergeCell ref="BQ3:BQ5"/>
    <mergeCell ref="BF3:BF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AT3:AT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U3:U5"/>
    <mergeCell ref="AH3:AH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P3:P5"/>
    <mergeCell ref="Q3:Q5"/>
    <mergeCell ref="R3:R5"/>
    <mergeCell ref="S3:S5"/>
    <mergeCell ref="T3:T5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V3:V5"/>
    <mergeCell ref="K3:K5"/>
    <mergeCell ref="L3:L5"/>
    <mergeCell ref="M3:M5"/>
    <mergeCell ref="N3:N5"/>
    <mergeCell ref="O3:O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&amp;Lごみ資源化の状況（平成30年度実績）</oddHeader>
  </headerFooter>
  <colBreaks count="3" manualBreakCount="3">
    <brk id="24" min="1" max="23" man="1"/>
    <brk id="45" min="1" max="23" man="1"/>
    <brk id="66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5" width="10.625" style="160" customWidth="1"/>
    <col min="36" max="37" width="10.625" style="161" customWidth="1"/>
    <col min="38" max="38" width="10.625" style="160" customWidth="1"/>
    <col min="39" max="40" width="10.625" style="161" customWidth="1"/>
    <col min="41" max="41" width="10.625" style="160" customWidth="1"/>
    <col min="42" max="42" width="10.625" style="161" customWidth="1"/>
    <col min="43" max="43" width="10.625" style="160" customWidth="1"/>
    <col min="44" max="44" width="10.625" style="161" customWidth="1"/>
    <col min="45" max="58" width="10.625" style="160" customWidth="1"/>
    <col min="59" max="65" width="10.625" style="161" customWidth="1"/>
    <col min="66" max="79" width="10.625" style="160" customWidth="1"/>
    <col min="80" max="86" width="10.625" style="161" customWidth="1"/>
    <col min="87" max="100" width="10.625" style="160" customWidth="1"/>
    <col min="101" max="107" width="10.625" style="161" customWidth="1"/>
    <col min="108" max="121" width="10.625" style="160" customWidth="1"/>
    <col min="122" max="123" width="10.625" style="161" customWidth="1"/>
    <col min="124" max="124" width="10.625" style="160" customWidth="1"/>
    <col min="125" max="128" width="10.625" style="161" customWidth="1"/>
    <col min="129" max="140" width="10.625" style="160" customWidth="1"/>
    <col min="141" max="143" width="10.625" style="161" customWidth="1"/>
    <col min="144" max="145" width="10.625" style="160" customWidth="1"/>
    <col min="146" max="148" width="10.625" style="161" customWidth="1"/>
    <col min="149" max="163" width="10.625" style="160" customWidth="1"/>
    <col min="164" max="166" width="10.625" style="161" customWidth="1"/>
    <col min="167" max="171" width="10.625" style="160" customWidth="1"/>
    <col min="172" max="16384" width="9" style="56"/>
  </cols>
  <sheetData>
    <row r="1" spans="1:171" s="135" customFormat="1" ht="17.25">
      <c r="A1" s="59" t="s">
        <v>630</v>
      </c>
      <c r="B1" s="134"/>
      <c r="C1" s="134"/>
      <c r="E1" s="136"/>
      <c r="Z1" s="136"/>
      <c r="AJ1" s="137"/>
      <c r="AK1" s="137"/>
      <c r="AM1" s="137"/>
      <c r="AN1" s="137"/>
      <c r="AP1" s="137"/>
      <c r="AR1" s="137"/>
      <c r="AU1" s="136"/>
      <c r="BG1" s="137"/>
      <c r="BH1" s="137"/>
      <c r="BI1" s="137"/>
      <c r="BJ1" s="137"/>
      <c r="BK1" s="137"/>
      <c r="BL1" s="137"/>
      <c r="BM1" s="137"/>
      <c r="BP1" s="136"/>
      <c r="CB1" s="137"/>
      <c r="CC1" s="137"/>
      <c r="CD1" s="137"/>
      <c r="CE1" s="137"/>
      <c r="CF1" s="137"/>
      <c r="CG1" s="137"/>
      <c r="CH1" s="137"/>
      <c r="CK1" s="136"/>
      <c r="CW1" s="137"/>
      <c r="CX1" s="137"/>
      <c r="CY1" s="137"/>
      <c r="CZ1" s="137"/>
      <c r="DA1" s="137"/>
      <c r="DB1" s="137"/>
      <c r="DC1" s="137"/>
      <c r="DF1" s="136"/>
      <c r="DR1" s="137"/>
      <c r="DS1" s="137"/>
      <c r="DU1" s="137"/>
      <c r="DV1" s="137"/>
      <c r="DW1" s="137"/>
      <c r="DX1" s="137"/>
      <c r="EA1" s="136"/>
      <c r="EK1" s="137"/>
      <c r="EL1" s="137"/>
      <c r="EM1" s="137"/>
      <c r="EP1" s="137"/>
      <c r="EQ1" s="137"/>
      <c r="ER1" s="137"/>
      <c r="EV1" s="136"/>
      <c r="FH1" s="137"/>
      <c r="FI1" s="137"/>
      <c r="FJ1" s="137"/>
    </row>
    <row r="2" spans="1:171" s="148" customFormat="1" ht="25.5" customHeight="1">
      <c r="A2" s="345" t="s">
        <v>102</v>
      </c>
      <c r="B2" s="319" t="s">
        <v>1</v>
      </c>
      <c r="C2" s="321" t="s">
        <v>2</v>
      </c>
      <c r="D2" s="86" t="s">
        <v>48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87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6"/>
      <c r="AK2" s="146"/>
      <c r="AL2" s="145"/>
      <c r="AM2" s="146"/>
      <c r="AN2" s="146"/>
      <c r="AO2" s="145"/>
      <c r="AP2" s="146"/>
      <c r="AQ2" s="145"/>
      <c r="AR2" s="146"/>
      <c r="AS2" s="145"/>
      <c r="AT2" s="87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6"/>
      <c r="BH2" s="146"/>
      <c r="BI2" s="146"/>
      <c r="BJ2" s="146"/>
      <c r="BK2" s="146"/>
      <c r="BL2" s="146"/>
      <c r="BM2" s="146"/>
      <c r="BN2" s="145"/>
      <c r="BO2" s="87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6"/>
      <c r="CC2" s="146"/>
      <c r="CD2" s="146"/>
      <c r="CE2" s="146"/>
      <c r="CF2" s="146"/>
      <c r="CG2" s="146"/>
      <c r="CH2" s="146"/>
      <c r="CI2" s="145"/>
      <c r="CJ2" s="87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6"/>
      <c r="CX2" s="146"/>
      <c r="CY2" s="146"/>
      <c r="CZ2" s="146"/>
      <c r="DA2" s="146"/>
      <c r="DB2" s="146"/>
      <c r="DC2" s="146"/>
      <c r="DD2" s="145"/>
      <c r="DE2" s="87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6"/>
      <c r="DS2" s="146"/>
      <c r="DT2" s="145"/>
      <c r="DU2" s="146"/>
      <c r="DV2" s="146"/>
      <c r="DW2" s="146"/>
      <c r="DX2" s="146"/>
      <c r="DY2" s="145"/>
      <c r="DZ2" s="87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6"/>
      <c r="EL2" s="146"/>
      <c r="EM2" s="146"/>
      <c r="EN2" s="145"/>
      <c r="EO2" s="145"/>
      <c r="EP2" s="146"/>
      <c r="EQ2" s="146"/>
      <c r="ER2" s="146"/>
      <c r="ES2" s="145"/>
      <c r="ET2" s="145"/>
      <c r="EU2" s="88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6"/>
      <c r="FI2" s="146"/>
      <c r="FJ2" s="146"/>
      <c r="FK2" s="145"/>
      <c r="FL2" s="145"/>
      <c r="FM2" s="145"/>
      <c r="FN2" s="145"/>
      <c r="FO2" s="147"/>
    </row>
    <row r="3" spans="1:171" s="148" customFormat="1" ht="25.5" customHeight="1">
      <c r="A3" s="346"/>
      <c r="B3" s="320"/>
      <c r="C3" s="322"/>
      <c r="D3" s="359" t="s">
        <v>0</v>
      </c>
      <c r="E3" s="360" t="s">
        <v>51</v>
      </c>
      <c r="F3" s="360" t="s">
        <v>52</v>
      </c>
      <c r="G3" s="360" t="s">
        <v>53</v>
      </c>
      <c r="H3" s="360" t="s">
        <v>54</v>
      </c>
      <c r="I3" s="360" t="s">
        <v>55</v>
      </c>
      <c r="J3" s="362" t="s">
        <v>56</v>
      </c>
      <c r="K3" s="360" t="s">
        <v>57</v>
      </c>
      <c r="L3" s="362" t="s">
        <v>69</v>
      </c>
      <c r="M3" s="362" t="s">
        <v>70</v>
      </c>
      <c r="N3" s="360" t="s">
        <v>60</v>
      </c>
      <c r="O3" s="360" t="s">
        <v>61</v>
      </c>
      <c r="P3" s="360" t="s">
        <v>62</v>
      </c>
      <c r="Q3" s="360" t="s">
        <v>63</v>
      </c>
      <c r="R3" s="331" t="s">
        <v>64</v>
      </c>
      <c r="S3" s="329" t="s">
        <v>71</v>
      </c>
      <c r="T3" s="360" t="s">
        <v>65</v>
      </c>
      <c r="U3" s="362" t="s">
        <v>66</v>
      </c>
      <c r="V3" s="362" t="s">
        <v>67</v>
      </c>
      <c r="W3" s="362" t="s">
        <v>68</v>
      </c>
      <c r="X3" s="362" t="s">
        <v>35</v>
      </c>
      <c r="Y3" s="149" t="s">
        <v>72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1"/>
      <c r="AK3" s="151"/>
      <c r="AL3" s="150"/>
      <c r="AM3" s="151"/>
      <c r="AN3" s="151"/>
      <c r="AO3" s="150"/>
      <c r="AP3" s="151"/>
      <c r="AQ3" s="152"/>
      <c r="AR3" s="153"/>
      <c r="AS3" s="154"/>
      <c r="AT3" s="149" t="s">
        <v>73</v>
      </c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1"/>
      <c r="BH3" s="151"/>
      <c r="BI3" s="151"/>
      <c r="BJ3" s="151"/>
      <c r="BK3" s="151"/>
      <c r="BL3" s="153"/>
      <c r="BM3" s="153"/>
      <c r="BN3" s="154"/>
      <c r="BO3" s="149" t="s">
        <v>74</v>
      </c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1"/>
      <c r="CC3" s="151"/>
      <c r="CD3" s="151"/>
      <c r="CE3" s="151"/>
      <c r="CF3" s="151"/>
      <c r="CG3" s="153"/>
      <c r="CH3" s="153"/>
      <c r="CI3" s="154"/>
      <c r="CJ3" s="149" t="s">
        <v>75</v>
      </c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1"/>
      <c r="CX3" s="151"/>
      <c r="CY3" s="151"/>
      <c r="CZ3" s="151"/>
      <c r="DA3" s="151"/>
      <c r="DB3" s="153"/>
      <c r="DC3" s="153"/>
      <c r="DD3" s="154"/>
      <c r="DE3" s="149" t="s">
        <v>76</v>
      </c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1"/>
      <c r="DS3" s="151"/>
      <c r="DT3" s="150"/>
      <c r="DU3" s="151"/>
      <c r="DV3" s="151"/>
      <c r="DW3" s="153"/>
      <c r="DX3" s="153"/>
      <c r="DY3" s="154"/>
      <c r="DZ3" s="149" t="s">
        <v>77</v>
      </c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1"/>
      <c r="EL3" s="151"/>
      <c r="EM3" s="151"/>
      <c r="EN3" s="150"/>
      <c r="EO3" s="150"/>
      <c r="EP3" s="151"/>
      <c r="EQ3" s="151"/>
      <c r="ER3" s="153"/>
      <c r="ES3" s="152"/>
      <c r="ET3" s="154"/>
      <c r="EU3" s="149" t="s">
        <v>78</v>
      </c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1"/>
      <c r="FI3" s="151"/>
      <c r="FJ3" s="151"/>
      <c r="FK3" s="150"/>
      <c r="FL3" s="150"/>
      <c r="FM3" s="152"/>
      <c r="FN3" s="152"/>
      <c r="FO3" s="154"/>
    </row>
    <row r="4" spans="1:171" s="148" customFormat="1" ht="25.5" customHeight="1">
      <c r="A4" s="346"/>
      <c r="B4" s="320"/>
      <c r="C4" s="322"/>
      <c r="D4" s="359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32"/>
      <c r="S4" s="332"/>
      <c r="T4" s="361"/>
      <c r="U4" s="363"/>
      <c r="V4" s="363"/>
      <c r="W4" s="363"/>
      <c r="X4" s="363"/>
      <c r="Y4" s="359" t="s">
        <v>0</v>
      </c>
      <c r="Z4" s="360" t="s">
        <v>51</v>
      </c>
      <c r="AA4" s="360" t="s">
        <v>52</v>
      </c>
      <c r="AB4" s="360" t="s">
        <v>53</v>
      </c>
      <c r="AC4" s="360" t="s">
        <v>54</v>
      </c>
      <c r="AD4" s="360" t="s">
        <v>55</v>
      </c>
      <c r="AE4" s="362" t="s">
        <v>56</v>
      </c>
      <c r="AF4" s="360" t="s">
        <v>57</v>
      </c>
      <c r="AG4" s="362" t="s">
        <v>69</v>
      </c>
      <c r="AH4" s="360" t="s">
        <v>59</v>
      </c>
      <c r="AI4" s="360" t="s">
        <v>60</v>
      </c>
      <c r="AJ4" s="360" t="s">
        <v>61</v>
      </c>
      <c r="AK4" s="360" t="s">
        <v>62</v>
      </c>
      <c r="AL4" s="360" t="s">
        <v>63</v>
      </c>
      <c r="AM4" s="362" t="s">
        <v>64</v>
      </c>
      <c r="AN4" s="360" t="s">
        <v>71</v>
      </c>
      <c r="AO4" s="360" t="s">
        <v>65</v>
      </c>
      <c r="AP4" s="362" t="s">
        <v>66</v>
      </c>
      <c r="AQ4" s="362" t="s">
        <v>67</v>
      </c>
      <c r="AR4" s="362" t="s">
        <v>68</v>
      </c>
      <c r="AS4" s="362" t="s">
        <v>35</v>
      </c>
      <c r="AT4" s="359" t="s">
        <v>0</v>
      </c>
      <c r="AU4" s="360" t="s">
        <v>51</v>
      </c>
      <c r="AV4" s="360" t="s">
        <v>52</v>
      </c>
      <c r="AW4" s="360" t="s">
        <v>53</v>
      </c>
      <c r="AX4" s="360" t="s">
        <v>54</v>
      </c>
      <c r="AY4" s="360" t="s">
        <v>55</v>
      </c>
      <c r="AZ4" s="362" t="s">
        <v>56</v>
      </c>
      <c r="BA4" s="360" t="s">
        <v>57</v>
      </c>
      <c r="BB4" s="362" t="s">
        <v>69</v>
      </c>
      <c r="BC4" s="360" t="s">
        <v>59</v>
      </c>
      <c r="BD4" s="360" t="s">
        <v>60</v>
      </c>
      <c r="BE4" s="360" t="s">
        <v>61</v>
      </c>
      <c r="BF4" s="360" t="s">
        <v>62</v>
      </c>
      <c r="BG4" s="360" t="s">
        <v>63</v>
      </c>
      <c r="BH4" s="362" t="s">
        <v>64</v>
      </c>
      <c r="BI4" s="360" t="s">
        <v>71</v>
      </c>
      <c r="BJ4" s="360" t="s">
        <v>65</v>
      </c>
      <c r="BK4" s="362" t="s">
        <v>66</v>
      </c>
      <c r="BL4" s="362" t="s">
        <v>67</v>
      </c>
      <c r="BM4" s="362" t="s">
        <v>68</v>
      </c>
      <c r="BN4" s="362" t="s">
        <v>35</v>
      </c>
      <c r="BO4" s="359" t="s">
        <v>0</v>
      </c>
      <c r="BP4" s="360" t="s">
        <v>51</v>
      </c>
      <c r="BQ4" s="360" t="s">
        <v>52</v>
      </c>
      <c r="BR4" s="360" t="s">
        <v>53</v>
      </c>
      <c r="BS4" s="360" t="s">
        <v>54</v>
      </c>
      <c r="BT4" s="360" t="s">
        <v>55</v>
      </c>
      <c r="BU4" s="362" t="s">
        <v>56</v>
      </c>
      <c r="BV4" s="360" t="s">
        <v>57</v>
      </c>
      <c r="BW4" s="362" t="s">
        <v>69</v>
      </c>
      <c r="BX4" s="360" t="s">
        <v>59</v>
      </c>
      <c r="BY4" s="360" t="s">
        <v>60</v>
      </c>
      <c r="BZ4" s="360" t="s">
        <v>61</v>
      </c>
      <c r="CA4" s="360" t="s">
        <v>62</v>
      </c>
      <c r="CB4" s="360" t="s">
        <v>63</v>
      </c>
      <c r="CC4" s="362" t="s">
        <v>64</v>
      </c>
      <c r="CD4" s="360" t="s">
        <v>71</v>
      </c>
      <c r="CE4" s="360" t="s">
        <v>65</v>
      </c>
      <c r="CF4" s="362" t="s">
        <v>66</v>
      </c>
      <c r="CG4" s="362" t="s">
        <v>67</v>
      </c>
      <c r="CH4" s="362" t="s">
        <v>68</v>
      </c>
      <c r="CI4" s="362" t="s">
        <v>35</v>
      </c>
      <c r="CJ4" s="359" t="s">
        <v>0</v>
      </c>
      <c r="CK4" s="360" t="s">
        <v>51</v>
      </c>
      <c r="CL4" s="360" t="s">
        <v>52</v>
      </c>
      <c r="CM4" s="360" t="s">
        <v>53</v>
      </c>
      <c r="CN4" s="360" t="s">
        <v>54</v>
      </c>
      <c r="CO4" s="360" t="s">
        <v>55</v>
      </c>
      <c r="CP4" s="362" t="s">
        <v>56</v>
      </c>
      <c r="CQ4" s="360" t="s">
        <v>57</v>
      </c>
      <c r="CR4" s="362" t="s">
        <v>69</v>
      </c>
      <c r="CS4" s="360" t="s">
        <v>59</v>
      </c>
      <c r="CT4" s="360" t="s">
        <v>60</v>
      </c>
      <c r="CU4" s="360" t="s">
        <v>61</v>
      </c>
      <c r="CV4" s="360" t="s">
        <v>62</v>
      </c>
      <c r="CW4" s="360" t="s">
        <v>63</v>
      </c>
      <c r="CX4" s="362" t="s">
        <v>64</v>
      </c>
      <c r="CY4" s="360" t="s">
        <v>71</v>
      </c>
      <c r="CZ4" s="360" t="s">
        <v>65</v>
      </c>
      <c r="DA4" s="362" t="s">
        <v>66</v>
      </c>
      <c r="DB4" s="362" t="s">
        <v>67</v>
      </c>
      <c r="DC4" s="362" t="s">
        <v>68</v>
      </c>
      <c r="DD4" s="362" t="s">
        <v>35</v>
      </c>
      <c r="DE4" s="359" t="s">
        <v>0</v>
      </c>
      <c r="DF4" s="360" t="s">
        <v>51</v>
      </c>
      <c r="DG4" s="360" t="s">
        <v>52</v>
      </c>
      <c r="DH4" s="360" t="s">
        <v>53</v>
      </c>
      <c r="DI4" s="360" t="s">
        <v>54</v>
      </c>
      <c r="DJ4" s="360" t="s">
        <v>55</v>
      </c>
      <c r="DK4" s="362" t="s">
        <v>56</v>
      </c>
      <c r="DL4" s="360" t="s">
        <v>57</v>
      </c>
      <c r="DM4" s="362" t="s">
        <v>69</v>
      </c>
      <c r="DN4" s="360" t="s">
        <v>59</v>
      </c>
      <c r="DO4" s="360" t="s">
        <v>60</v>
      </c>
      <c r="DP4" s="360" t="s">
        <v>61</v>
      </c>
      <c r="DQ4" s="360" t="s">
        <v>62</v>
      </c>
      <c r="DR4" s="360" t="s">
        <v>63</v>
      </c>
      <c r="DS4" s="362" t="s">
        <v>64</v>
      </c>
      <c r="DT4" s="360" t="s">
        <v>71</v>
      </c>
      <c r="DU4" s="360" t="s">
        <v>65</v>
      </c>
      <c r="DV4" s="362" t="s">
        <v>66</v>
      </c>
      <c r="DW4" s="362" t="s">
        <v>67</v>
      </c>
      <c r="DX4" s="362" t="s">
        <v>68</v>
      </c>
      <c r="DY4" s="362" t="s">
        <v>35</v>
      </c>
      <c r="DZ4" s="359" t="s">
        <v>0</v>
      </c>
      <c r="EA4" s="360" t="s">
        <v>51</v>
      </c>
      <c r="EB4" s="360" t="s">
        <v>52</v>
      </c>
      <c r="EC4" s="360" t="s">
        <v>53</v>
      </c>
      <c r="ED4" s="360" t="s">
        <v>54</v>
      </c>
      <c r="EE4" s="360" t="s">
        <v>55</v>
      </c>
      <c r="EF4" s="362" t="s">
        <v>56</v>
      </c>
      <c r="EG4" s="360" t="s">
        <v>57</v>
      </c>
      <c r="EH4" s="362" t="s">
        <v>69</v>
      </c>
      <c r="EI4" s="360" t="s">
        <v>59</v>
      </c>
      <c r="EJ4" s="360" t="s">
        <v>60</v>
      </c>
      <c r="EK4" s="360" t="s">
        <v>61</v>
      </c>
      <c r="EL4" s="360" t="s">
        <v>62</v>
      </c>
      <c r="EM4" s="360" t="s">
        <v>63</v>
      </c>
      <c r="EN4" s="362" t="s">
        <v>64</v>
      </c>
      <c r="EO4" s="360" t="s">
        <v>71</v>
      </c>
      <c r="EP4" s="360" t="s">
        <v>65</v>
      </c>
      <c r="EQ4" s="362" t="s">
        <v>66</v>
      </c>
      <c r="ER4" s="362" t="s">
        <v>67</v>
      </c>
      <c r="ES4" s="362" t="s">
        <v>68</v>
      </c>
      <c r="ET4" s="362" t="s">
        <v>35</v>
      </c>
      <c r="EU4" s="359" t="s">
        <v>0</v>
      </c>
      <c r="EV4" s="360" t="s">
        <v>51</v>
      </c>
      <c r="EW4" s="360" t="s">
        <v>52</v>
      </c>
      <c r="EX4" s="360" t="s">
        <v>53</v>
      </c>
      <c r="EY4" s="360" t="s">
        <v>54</v>
      </c>
      <c r="EZ4" s="360" t="s">
        <v>55</v>
      </c>
      <c r="FA4" s="362" t="s">
        <v>56</v>
      </c>
      <c r="FB4" s="360" t="s">
        <v>57</v>
      </c>
      <c r="FC4" s="362" t="s">
        <v>69</v>
      </c>
      <c r="FD4" s="360" t="s">
        <v>59</v>
      </c>
      <c r="FE4" s="360" t="s">
        <v>60</v>
      </c>
      <c r="FF4" s="360" t="s">
        <v>61</v>
      </c>
      <c r="FG4" s="360" t="s">
        <v>62</v>
      </c>
      <c r="FH4" s="360" t="s">
        <v>63</v>
      </c>
      <c r="FI4" s="362" t="s">
        <v>64</v>
      </c>
      <c r="FJ4" s="360" t="s">
        <v>71</v>
      </c>
      <c r="FK4" s="360" t="s">
        <v>65</v>
      </c>
      <c r="FL4" s="362" t="s">
        <v>66</v>
      </c>
      <c r="FM4" s="362" t="s">
        <v>67</v>
      </c>
      <c r="FN4" s="362" t="s">
        <v>68</v>
      </c>
      <c r="FO4" s="362" t="s">
        <v>35</v>
      </c>
    </row>
    <row r="5" spans="1:171" s="148" customFormat="1" ht="22.5" customHeight="1">
      <c r="A5" s="346"/>
      <c r="B5" s="320"/>
      <c r="C5" s="322"/>
      <c r="D5" s="359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32"/>
      <c r="S5" s="332"/>
      <c r="T5" s="361"/>
      <c r="U5" s="363"/>
      <c r="V5" s="363"/>
      <c r="W5" s="363"/>
      <c r="X5" s="363"/>
      <c r="Y5" s="359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3"/>
      <c r="AR5" s="363"/>
      <c r="AS5" s="363"/>
      <c r="AT5" s="359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3"/>
      <c r="BM5" s="363"/>
      <c r="BN5" s="363"/>
      <c r="BO5" s="359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3"/>
      <c r="CH5" s="363"/>
      <c r="CI5" s="363"/>
      <c r="CJ5" s="359"/>
      <c r="CK5" s="361"/>
      <c r="CL5" s="361"/>
      <c r="CM5" s="361"/>
      <c r="CN5" s="361"/>
      <c r="CO5" s="361"/>
      <c r="CP5" s="361"/>
      <c r="CQ5" s="361"/>
      <c r="CR5" s="361"/>
      <c r="CS5" s="361"/>
      <c r="CT5" s="361"/>
      <c r="CU5" s="361"/>
      <c r="CV5" s="361"/>
      <c r="CW5" s="361"/>
      <c r="CX5" s="361"/>
      <c r="CY5" s="361"/>
      <c r="CZ5" s="361"/>
      <c r="DA5" s="361"/>
      <c r="DB5" s="363"/>
      <c r="DC5" s="363"/>
      <c r="DD5" s="363"/>
      <c r="DE5" s="359"/>
      <c r="DF5" s="361"/>
      <c r="DG5" s="361"/>
      <c r="DH5" s="361"/>
      <c r="DI5" s="361"/>
      <c r="DJ5" s="361"/>
      <c r="DK5" s="361"/>
      <c r="DL5" s="361"/>
      <c r="DM5" s="361"/>
      <c r="DN5" s="361"/>
      <c r="DO5" s="361"/>
      <c r="DP5" s="361"/>
      <c r="DQ5" s="361"/>
      <c r="DR5" s="361"/>
      <c r="DS5" s="361"/>
      <c r="DT5" s="361"/>
      <c r="DU5" s="361"/>
      <c r="DV5" s="361"/>
      <c r="DW5" s="363"/>
      <c r="DX5" s="363"/>
      <c r="DY5" s="363"/>
      <c r="DZ5" s="359"/>
      <c r="EA5" s="361"/>
      <c r="EB5" s="361"/>
      <c r="EC5" s="361"/>
      <c r="ED5" s="361"/>
      <c r="EE5" s="361"/>
      <c r="EF5" s="361"/>
      <c r="EG5" s="361"/>
      <c r="EH5" s="361"/>
      <c r="EI5" s="361"/>
      <c r="EJ5" s="361"/>
      <c r="EK5" s="361"/>
      <c r="EL5" s="361"/>
      <c r="EM5" s="361"/>
      <c r="EN5" s="361"/>
      <c r="EO5" s="361"/>
      <c r="EP5" s="361"/>
      <c r="EQ5" s="361"/>
      <c r="ER5" s="363"/>
      <c r="ES5" s="363"/>
      <c r="ET5" s="363"/>
      <c r="EU5" s="359"/>
      <c r="EV5" s="361"/>
      <c r="EW5" s="361"/>
      <c r="EX5" s="361"/>
      <c r="EY5" s="361"/>
      <c r="EZ5" s="361"/>
      <c r="FA5" s="361"/>
      <c r="FB5" s="361"/>
      <c r="FC5" s="361"/>
      <c r="FD5" s="361"/>
      <c r="FE5" s="361"/>
      <c r="FF5" s="361"/>
      <c r="FG5" s="361"/>
      <c r="FH5" s="361"/>
      <c r="FI5" s="361"/>
      <c r="FJ5" s="361"/>
      <c r="FK5" s="361"/>
      <c r="FL5" s="361"/>
      <c r="FM5" s="363"/>
      <c r="FN5" s="363"/>
      <c r="FO5" s="363"/>
    </row>
    <row r="6" spans="1:171" s="156" customFormat="1" ht="13.5" customHeight="1">
      <c r="A6" s="347"/>
      <c r="B6" s="320"/>
      <c r="C6" s="322"/>
      <c r="D6" s="155" t="s">
        <v>178</v>
      </c>
      <c r="E6" s="89" t="s">
        <v>178</v>
      </c>
      <c r="F6" s="89" t="s">
        <v>178</v>
      </c>
      <c r="G6" s="89" t="s">
        <v>178</v>
      </c>
      <c r="H6" s="89" t="s">
        <v>178</v>
      </c>
      <c r="I6" s="89" t="s">
        <v>178</v>
      </c>
      <c r="J6" s="89" t="s">
        <v>178</v>
      </c>
      <c r="K6" s="89" t="s">
        <v>178</v>
      </c>
      <c r="L6" s="89"/>
      <c r="M6" s="89" t="s">
        <v>178</v>
      </c>
      <c r="N6" s="89" t="s">
        <v>178</v>
      </c>
      <c r="O6" s="89" t="s">
        <v>178</v>
      </c>
      <c r="P6" s="89" t="s">
        <v>178</v>
      </c>
      <c r="Q6" s="89" t="s">
        <v>178</v>
      </c>
      <c r="R6" s="89" t="s">
        <v>178</v>
      </c>
      <c r="S6" s="89" t="s">
        <v>178</v>
      </c>
      <c r="T6" s="89" t="s">
        <v>178</v>
      </c>
      <c r="U6" s="90" t="s">
        <v>178</v>
      </c>
      <c r="V6" s="89" t="s">
        <v>178</v>
      </c>
      <c r="W6" s="89" t="s">
        <v>178</v>
      </c>
      <c r="X6" s="89" t="s">
        <v>178</v>
      </c>
      <c r="Y6" s="89" t="s">
        <v>178</v>
      </c>
      <c r="Z6" s="89" t="s">
        <v>178</v>
      </c>
      <c r="AA6" s="89" t="s">
        <v>178</v>
      </c>
      <c r="AB6" s="89" t="s">
        <v>178</v>
      </c>
      <c r="AC6" s="89" t="s">
        <v>178</v>
      </c>
      <c r="AD6" s="89" t="s">
        <v>178</v>
      </c>
      <c r="AE6" s="89" t="s">
        <v>178</v>
      </c>
      <c r="AF6" s="89" t="s">
        <v>178</v>
      </c>
      <c r="AG6" s="89" t="s">
        <v>178</v>
      </c>
      <c r="AH6" s="89" t="s">
        <v>178</v>
      </c>
      <c r="AI6" s="89" t="s">
        <v>178</v>
      </c>
      <c r="AJ6" s="89" t="s">
        <v>178</v>
      </c>
      <c r="AK6" s="89" t="s">
        <v>178</v>
      </c>
      <c r="AL6" s="89" t="s">
        <v>178</v>
      </c>
      <c r="AM6" s="89" t="s">
        <v>178</v>
      </c>
      <c r="AN6" s="89" t="s">
        <v>178</v>
      </c>
      <c r="AO6" s="89" t="s">
        <v>178</v>
      </c>
      <c r="AP6" s="90" t="s">
        <v>178</v>
      </c>
      <c r="AQ6" s="89" t="s">
        <v>178</v>
      </c>
      <c r="AR6" s="89" t="s">
        <v>178</v>
      </c>
      <c r="AS6" s="89" t="s">
        <v>178</v>
      </c>
      <c r="AT6" s="89" t="s">
        <v>178</v>
      </c>
      <c r="AU6" s="89" t="s">
        <v>178</v>
      </c>
      <c r="AV6" s="89" t="s">
        <v>178</v>
      </c>
      <c r="AW6" s="89" t="s">
        <v>178</v>
      </c>
      <c r="AX6" s="89" t="s">
        <v>178</v>
      </c>
      <c r="AY6" s="89" t="s">
        <v>178</v>
      </c>
      <c r="AZ6" s="89" t="s">
        <v>178</v>
      </c>
      <c r="BA6" s="89" t="s">
        <v>178</v>
      </c>
      <c r="BB6" s="89" t="s">
        <v>178</v>
      </c>
      <c r="BC6" s="89" t="s">
        <v>178</v>
      </c>
      <c r="BD6" s="89" t="s">
        <v>178</v>
      </c>
      <c r="BE6" s="89" t="s">
        <v>178</v>
      </c>
      <c r="BF6" s="89" t="s">
        <v>178</v>
      </c>
      <c r="BG6" s="89" t="s">
        <v>178</v>
      </c>
      <c r="BH6" s="89" t="s">
        <v>178</v>
      </c>
      <c r="BI6" s="89" t="s">
        <v>178</v>
      </c>
      <c r="BJ6" s="89" t="s">
        <v>178</v>
      </c>
      <c r="BK6" s="90" t="s">
        <v>178</v>
      </c>
      <c r="BL6" s="89" t="s">
        <v>178</v>
      </c>
      <c r="BM6" s="89" t="s">
        <v>178</v>
      </c>
      <c r="BN6" s="89" t="s">
        <v>178</v>
      </c>
      <c r="BO6" s="89" t="s">
        <v>178</v>
      </c>
      <c r="BP6" s="89" t="s">
        <v>178</v>
      </c>
      <c r="BQ6" s="89" t="s">
        <v>178</v>
      </c>
      <c r="BR6" s="89" t="s">
        <v>178</v>
      </c>
      <c r="BS6" s="89" t="s">
        <v>178</v>
      </c>
      <c r="BT6" s="89" t="s">
        <v>178</v>
      </c>
      <c r="BU6" s="89" t="s">
        <v>178</v>
      </c>
      <c r="BV6" s="89" t="s">
        <v>178</v>
      </c>
      <c r="BW6" s="89" t="s">
        <v>178</v>
      </c>
      <c r="BX6" s="89" t="s">
        <v>178</v>
      </c>
      <c r="BY6" s="89" t="s">
        <v>178</v>
      </c>
      <c r="BZ6" s="89" t="s">
        <v>178</v>
      </c>
      <c r="CA6" s="89" t="s">
        <v>178</v>
      </c>
      <c r="CB6" s="89" t="s">
        <v>178</v>
      </c>
      <c r="CC6" s="89" t="s">
        <v>178</v>
      </c>
      <c r="CD6" s="89" t="s">
        <v>178</v>
      </c>
      <c r="CE6" s="89" t="s">
        <v>178</v>
      </c>
      <c r="CF6" s="90" t="s">
        <v>178</v>
      </c>
      <c r="CG6" s="89" t="s">
        <v>178</v>
      </c>
      <c r="CH6" s="89" t="s">
        <v>178</v>
      </c>
      <c r="CI6" s="89" t="s">
        <v>178</v>
      </c>
      <c r="CJ6" s="89" t="s">
        <v>178</v>
      </c>
      <c r="CK6" s="89" t="s">
        <v>178</v>
      </c>
      <c r="CL6" s="89" t="s">
        <v>178</v>
      </c>
      <c r="CM6" s="89" t="s">
        <v>178</v>
      </c>
      <c r="CN6" s="89" t="s">
        <v>178</v>
      </c>
      <c r="CO6" s="89" t="s">
        <v>178</v>
      </c>
      <c r="CP6" s="89" t="s">
        <v>178</v>
      </c>
      <c r="CQ6" s="89" t="s">
        <v>178</v>
      </c>
      <c r="CR6" s="89" t="s">
        <v>178</v>
      </c>
      <c r="CS6" s="89" t="s">
        <v>178</v>
      </c>
      <c r="CT6" s="89" t="s">
        <v>178</v>
      </c>
      <c r="CU6" s="89" t="s">
        <v>178</v>
      </c>
      <c r="CV6" s="89" t="s">
        <v>178</v>
      </c>
      <c r="CW6" s="89" t="s">
        <v>178</v>
      </c>
      <c r="CX6" s="89" t="s">
        <v>178</v>
      </c>
      <c r="CY6" s="89" t="s">
        <v>178</v>
      </c>
      <c r="CZ6" s="89" t="s">
        <v>178</v>
      </c>
      <c r="DA6" s="90" t="s">
        <v>178</v>
      </c>
      <c r="DB6" s="89" t="s">
        <v>178</v>
      </c>
      <c r="DC6" s="89" t="s">
        <v>178</v>
      </c>
      <c r="DD6" s="89" t="s">
        <v>178</v>
      </c>
      <c r="DE6" s="89" t="s">
        <v>178</v>
      </c>
      <c r="DF6" s="89" t="s">
        <v>178</v>
      </c>
      <c r="DG6" s="89" t="s">
        <v>178</v>
      </c>
      <c r="DH6" s="89" t="s">
        <v>178</v>
      </c>
      <c r="DI6" s="89" t="s">
        <v>178</v>
      </c>
      <c r="DJ6" s="89" t="s">
        <v>178</v>
      </c>
      <c r="DK6" s="89" t="s">
        <v>178</v>
      </c>
      <c r="DL6" s="89" t="s">
        <v>178</v>
      </c>
      <c r="DM6" s="89" t="s">
        <v>178</v>
      </c>
      <c r="DN6" s="89" t="s">
        <v>178</v>
      </c>
      <c r="DO6" s="89" t="s">
        <v>178</v>
      </c>
      <c r="DP6" s="89" t="s">
        <v>178</v>
      </c>
      <c r="DQ6" s="89" t="s">
        <v>178</v>
      </c>
      <c r="DR6" s="89" t="s">
        <v>178</v>
      </c>
      <c r="DS6" s="89" t="s">
        <v>178</v>
      </c>
      <c r="DT6" s="89" t="s">
        <v>178</v>
      </c>
      <c r="DU6" s="89" t="s">
        <v>178</v>
      </c>
      <c r="DV6" s="90" t="s">
        <v>178</v>
      </c>
      <c r="DW6" s="89" t="s">
        <v>178</v>
      </c>
      <c r="DX6" s="89" t="s">
        <v>178</v>
      </c>
      <c r="DY6" s="89" t="s">
        <v>178</v>
      </c>
      <c r="DZ6" s="89" t="s">
        <v>178</v>
      </c>
      <c r="EA6" s="89" t="s">
        <v>178</v>
      </c>
      <c r="EB6" s="89" t="s">
        <v>178</v>
      </c>
      <c r="EC6" s="89" t="s">
        <v>178</v>
      </c>
      <c r="ED6" s="89" t="s">
        <v>178</v>
      </c>
      <c r="EE6" s="89" t="s">
        <v>178</v>
      </c>
      <c r="EF6" s="89" t="s">
        <v>178</v>
      </c>
      <c r="EG6" s="89" t="s">
        <v>178</v>
      </c>
      <c r="EH6" s="89" t="s">
        <v>178</v>
      </c>
      <c r="EI6" s="89" t="s">
        <v>178</v>
      </c>
      <c r="EJ6" s="89" t="s">
        <v>178</v>
      </c>
      <c r="EK6" s="89" t="s">
        <v>178</v>
      </c>
      <c r="EL6" s="89" t="s">
        <v>178</v>
      </c>
      <c r="EM6" s="89" t="s">
        <v>178</v>
      </c>
      <c r="EN6" s="89" t="s">
        <v>178</v>
      </c>
      <c r="EO6" s="89" t="s">
        <v>178</v>
      </c>
      <c r="EP6" s="89" t="s">
        <v>178</v>
      </c>
      <c r="EQ6" s="90" t="s">
        <v>178</v>
      </c>
      <c r="ER6" s="89" t="s">
        <v>178</v>
      </c>
      <c r="ES6" s="89" t="s">
        <v>178</v>
      </c>
      <c r="ET6" s="89" t="s">
        <v>178</v>
      </c>
      <c r="EU6" s="89" t="s">
        <v>178</v>
      </c>
      <c r="EV6" s="89" t="s">
        <v>178</v>
      </c>
      <c r="EW6" s="89" t="s">
        <v>178</v>
      </c>
      <c r="EX6" s="89" t="s">
        <v>178</v>
      </c>
      <c r="EY6" s="89" t="s">
        <v>178</v>
      </c>
      <c r="EZ6" s="89" t="s">
        <v>178</v>
      </c>
      <c r="FA6" s="89" t="s">
        <v>178</v>
      </c>
      <c r="FB6" s="89" t="s">
        <v>178</v>
      </c>
      <c r="FC6" s="89" t="s">
        <v>178</v>
      </c>
      <c r="FD6" s="89" t="s">
        <v>178</v>
      </c>
      <c r="FE6" s="89" t="s">
        <v>178</v>
      </c>
      <c r="FF6" s="89" t="s">
        <v>178</v>
      </c>
      <c r="FG6" s="89" t="s">
        <v>178</v>
      </c>
      <c r="FH6" s="89" t="s">
        <v>178</v>
      </c>
      <c r="FI6" s="89" t="s">
        <v>178</v>
      </c>
      <c r="FJ6" s="89" t="s">
        <v>178</v>
      </c>
      <c r="FK6" s="89" t="s">
        <v>178</v>
      </c>
      <c r="FL6" s="90" t="s">
        <v>178</v>
      </c>
      <c r="FM6" s="89" t="s">
        <v>178</v>
      </c>
      <c r="FN6" s="89" t="s">
        <v>178</v>
      </c>
      <c r="FO6" s="89" t="s">
        <v>178</v>
      </c>
    </row>
    <row r="7" spans="1:171" s="303" customFormat="1" ht="13.5" customHeight="1">
      <c r="A7" s="299" t="s">
        <v>637</v>
      </c>
      <c r="B7" s="300" t="s">
        <v>638</v>
      </c>
      <c r="C7" s="299" t="s">
        <v>639</v>
      </c>
      <c r="D7" s="301">
        <v>279422</v>
      </c>
      <c r="E7" s="301">
        <v>47847</v>
      </c>
      <c r="F7" s="301">
        <v>430</v>
      </c>
      <c r="G7" s="301">
        <v>7715</v>
      </c>
      <c r="H7" s="301">
        <v>31975</v>
      </c>
      <c r="I7" s="301">
        <v>32257</v>
      </c>
      <c r="J7" s="301">
        <v>20362</v>
      </c>
      <c r="K7" s="301">
        <v>386</v>
      </c>
      <c r="L7" s="301">
        <v>53365</v>
      </c>
      <c r="M7" s="301">
        <v>1175</v>
      </c>
      <c r="N7" s="301">
        <v>714</v>
      </c>
      <c r="O7" s="301">
        <v>8049</v>
      </c>
      <c r="P7" s="301">
        <v>86</v>
      </c>
      <c r="Q7" s="301">
        <v>5651</v>
      </c>
      <c r="R7" s="301">
        <v>21116</v>
      </c>
      <c r="S7" s="301">
        <v>527</v>
      </c>
      <c r="T7" s="301">
        <v>15247</v>
      </c>
      <c r="U7" s="301">
        <v>0</v>
      </c>
      <c r="V7" s="301">
        <v>0</v>
      </c>
      <c r="W7" s="301">
        <v>98</v>
      </c>
      <c r="X7" s="301">
        <v>32422</v>
      </c>
      <c r="Y7" s="301">
        <v>22841</v>
      </c>
      <c r="Z7" s="301">
        <v>102</v>
      </c>
      <c r="AA7" s="301">
        <v>0</v>
      </c>
      <c r="AB7" s="301">
        <v>0</v>
      </c>
      <c r="AC7" s="301">
        <v>1224</v>
      </c>
      <c r="AD7" s="301">
        <v>0</v>
      </c>
      <c r="AE7" s="301">
        <v>0</v>
      </c>
      <c r="AF7" s="301">
        <v>0</v>
      </c>
      <c r="AG7" s="301">
        <v>27</v>
      </c>
      <c r="AH7" s="301">
        <v>0</v>
      </c>
      <c r="AI7" s="301">
        <v>2</v>
      </c>
      <c r="AJ7" s="302" t="s">
        <v>640</v>
      </c>
      <c r="AK7" s="302" t="s">
        <v>640</v>
      </c>
      <c r="AL7" s="301">
        <v>5651</v>
      </c>
      <c r="AM7" s="302" t="s">
        <v>640</v>
      </c>
      <c r="AN7" s="302" t="s">
        <v>640</v>
      </c>
      <c r="AO7" s="301">
        <v>15247</v>
      </c>
      <c r="AP7" s="302" t="s">
        <v>640</v>
      </c>
      <c r="AQ7" s="301">
        <v>0</v>
      </c>
      <c r="AR7" s="302" t="s">
        <v>640</v>
      </c>
      <c r="AS7" s="301">
        <v>588</v>
      </c>
      <c r="AT7" s="301">
        <v>15288</v>
      </c>
      <c r="AU7" s="301">
        <v>38</v>
      </c>
      <c r="AV7" s="301">
        <v>0</v>
      </c>
      <c r="AW7" s="301">
        <v>0</v>
      </c>
      <c r="AX7" s="301">
        <v>13005</v>
      </c>
      <c r="AY7" s="301">
        <v>379</v>
      </c>
      <c r="AZ7" s="301">
        <v>3</v>
      </c>
      <c r="BA7" s="301">
        <v>0</v>
      </c>
      <c r="BB7" s="301">
        <v>200</v>
      </c>
      <c r="BC7" s="301">
        <v>107</v>
      </c>
      <c r="BD7" s="301">
        <v>34</v>
      </c>
      <c r="BE7" s="301" t="s">
        <v>640</v>
      </c>
      <c r="BF7" s="301" t="s">
        <v>640</v>
      </c>
      <c r="BG7" s="302" t="s">
        <v>640</v>
      </c>
      <c r="BH7" s="302" t="s">
        <v>640</v>
      </c>
      <c r="BI7" s="302" t="s">
        <v>640</v>
      </c>
      <c r="BJ7" s="302" t="s">
        <v>640</v>
      </c>
      <c r="BK7" s="302" t="s">
        <v>640</v>
      </c>
      <c r="BL7" s="302" t="s">
        <v>640</v>
      </c>
      <c r="BM7" s="302" t="s">
        <v>640</v>
      </c>
      <c r="BN7" s="301">
        <v>1522</v>
      </c>
      <c r="BO7" s="301">
        <v>11373</v>
      </c>
      <c r="BP7" s="301">
        <v>0</v>
      </c>
      <c r="BQ7" s="301">
        <v>0</v>
      </c>
      <c r="BR7" s="301">
        <v>0</v>
      </c>
      <c r="BS7" s="301">
        <v>0</v>
      </c>
      <c r="BT7" s="301">
        <v>0</v>
      </c>
      <c r="BU7" s="301">
        <v>0</v>
      </c>
      <c r="BV7" s="301">
        <v>0</v>
      </c>
      <c r="BW7" s="301">
        <v>0</v>
      </c>
      <c r="BX7" s="301">
        <v>0</v>
      </c>
      <c r="BY7" s="301">
        <v>0</v>
      </c>
      <c r="BZ7" s="301">
        <v>6276</v>
      </c>
      <c r="CA7" s="301">
        <v>86</v>
      </c>
      <c r="CB7" s="302" t="s">
        <v>640</v>
      </c>
      <c r="CC7" s="302" t="s">
        <v>640</v>
      </c>
      <c r="CD7" s="302" t="s">
        <v>640</v>
      </c>
      <c r="CE7" s="302" t="s">
        <v>640</v>
      </c>
      <c r="CF7" s="302" t="s">
        <v>640</v>
      </c>
      <c r="CG7" s="302" t="s">
        <v>640</v>
      </c>
      <c r="CH7" s="302" t="s">
        <v>640</v>
      </c>
      <c r="CI7" s="301">
        <v>5011</v>
      </c>
      <c r="CJ7" s="301">
        <v>0</v>
      </c>
      <c r="CK7" s="301">
        <v>0</v>
      </c>
      <c r="CL7" s="301">
        <v>0</v>
      </c>
      <c r="CM7" s="301">
        <v>0</v>
      </c>
      <c r="CN7" s="301">
        <v>0</v>
      </c>
      <c r="CO7" s="301">
        <v>0</v>
      </c>
      <c r="CP7" s="301">
        <v>0</v>
      </c>
      <c r="CQ7" s="301">
        <v>0</v>
      </c>
      <c r="CR7" s="301">
        <v>0</v>
      </c>
      <c r="CS7" s="301">
        <v>0</v>
      </c>
      <c r="CT7" s="301">
        <v>0</v>
      </c>
      <c r="CU7" s="301">
        <v>0</v>
      </c>
      <c r="CV7" s="301">
        <v>0</v>
      </c>
      <c r="CW7" s="302" t="s">
        <v>640</v>
      </c>
      <c r="CX7" s="302" t="s">
        <v>640</v>
      </c>
      <c r="CY7" s="302" t="s">
        <v>640</v>
      </c>
      <c r="CZ7" s="302" t="s">
        <v>640</v>
      </c>
      <c r="DA7" s="302" t="s">
        <v>640</v>
      </c>
      <c r="DB7" s="302" t="s">
        <v>640</v>
      </c>
      <c r="DC7" s="302" t="s">
        <v>640</v>
      </c>
      <c r="DD7" s="301">
        <v>0</v>
      </c>
      <c r="DE7" s="301">
        <v>6149</v>
      </c>
      <c r="DF7" s="301">
        <v>0</v>
      </c>
      <c r="DG7" s="301">
        <v>0</v>
      </c>
      <c r="DH7" s="301">
        <v>0</v>
      </c>
      <c r="DI7" s="301">
        <v>0</v>
      </c>
      <c r="DJ7" s="301">
        <v>0</v>
      </c>
      <c r="DK7" s="301">
        <v>0</v>
      </c>
      <c r="DL7" s="301">
        <v>0</v>
      </c>
      <c r="DM7" s="301">
        <v>0</v>
      </c>
      <c r="DN7" s="301">
        <v>0</v>
      </c>
      <c r="DO7" s="301">
        <v>0</v>
      </c>
      <c r="DP7" s="301">
        <v>320</v>
      </c>
      <c r="DQ7" s="301">
        <v>0</v>
      </c>
      <c r="DR7" s="302" t="s">
        <v>640</v>
      </c>
      <c r="DS7" s="302" t="s">
        <v>640</v>
      </c>
      <c r="DT7" s="301">
        <v>444</v>
      </c>
      <c r="DU7" s="302" t="s">
        <v>640</v>
      </c>
      <c r="DV7" s="302" t="s">
        <v>640</v>
      </c>
      <c r="DW7" s="302" t="s">
        <v>640</v>
      </c>
      <c r="DX7" s="302" t="s">
        <v>640</v>
      </c>
      <c r="DY7" s="301">
        <v>5385</v>
      </c>
      <c r="DZ7" s="301">
        <v>23777</v>
      </c>
      <c r="EA7" s="301">
        <v>1893</v>
      </c>
      <c r="EB7" s="301">
        <v>0</v>
      </c>
      <c r="EC7" s="301">
        <v>60</v>
      </c>
      <c r="ED7" s="301">
        <v>0</v>
      </c>
      <c r="EE7" s="301">
        <v>0</v>
      </c>
      <c r="EF7" s="301">
        <v>70</v>
      </c>
      <c r="EG7" s="301">
        <v>1</v>
      </c>
      <c r="EH7" s="301">
        <v>301</v>
      </c>
      <c r="EI7" s="301">
        <v>235</v>
      </c>
      <c r="EJ7" s="301">
        <v>0</v>
      </c>
      <c r="EK7" s="302" t="s">
        <v>640</v>
      </c>
      <c r="EL7" s="302" t="s">
        <v>640</v>
      </c>
      <c r="EM7" s="302" t="s">
        <v>640</v>
      </c>
      <c r="EN7" s="301">
        <v>21116</v>
      </c>
      <c r="EO7" s="301">
        <v>83</v>
      </c>
      <c r="EP7" s="302" t="s">
        <v>640</v>
      </c>
      <c r="EQ7" s="302" t="s">
        <v>640</v>
      </c>
      <c r="ER7" s="302" t="s">
        <v>640</v>
      </c>
      <c r="ES7" s="301">
        <v>18</v>
      </c>
      <c r="ET7" s="301">
        <v>0</v>
      </c>
      <c r="EU7" s="301">
        <v>199994</v>
      </c>
      <c r="EV7" s="301">
        <v>45814</v>
      </c>
      <c r="EW7" s="301">
        <v>430</v>
      </c>
      <c r="EX7" s="301">
        <v>7655</v>
      </c>
      <c r="EY7" s="301">
        <v>17746</v>
      </c>
      <c r="EZ7" s="301">
        <v>31878</v>
      </c>
      <c r="FA7" s="301">
        <v>20289</v>
      </c>
      <c r="FB7" s="301">
        <v>385</v>
      </c>
      <c r="FC7" s="301">
        <v>52837</v>
      </c>
      <c r="FD7" s="301">
        <v>833</v>
      </c>
      <c r="FE7" s="301">
        <v>678</v>
      </c>
      <c r="FF7" s="301">
        <v>1453</v>
      </c>
      <c r="FG7" s="301">
        <v>0</v>
      </c>
      <c r="FH7" s="302" t="s">
        <v>640</v>
      </c>
      <c r="FI7" s="302" t="s">
        <v>640</v>
      </c>
      <c r="FJ7" s="302" t="s">
        <v>640</v>
      </c>
      <c r="FK7" s="301">
        <v>0</v>
      </c>
      <c r="FL7" s="301">
        <v>0</v>
      </c>
      <c r="FM7" s="301">
        <v>0</v>
      </c>
      <c r="FN7" s="301">
        <v>80</v>
      </c>
      <c r="FO7" s="301">
        <v>19916</v>
      </c>
    </row>
    <row r="8" spans="1:171" s="303" customFormat="1" ht="13.5" customHeight="1">
      <c r="A8" s="299" t="s">
        <v>641</v>
      </c>
      <c r="B8" s="300" t="s">
        <v>642</v>
      </c>
      <c r="C8" s="299" t="s">
        <v>639</v>
      </c>
      <c r="D8" s="301">
        <v>46740</v>
      </c>
      <c r="E8" s="301">
        <v>8024</v>
      </c>
      <c r="F8" s="301">
        <v>50</v>
      </c>
      <c r="G8" s="301">
        <v>541</v>
      </c>
      <c r="H8" s="301">
        <v>9382</v>
      </c>
      <c r="I8" s="301">
        <v>7644</v>
      </c>
      <c r="J8" s="301">
        <v>2784</v>
      </c>
      <c r="K8" s="301">
        <v>2</v>
      </c>
      <c r="L8" s="301">
        <v>2419</v>
      </c>
      <c r="M8" s="301">
        <v>208</v>
      </c>
      <c r="N8" s="301">
        <v>60</v>
      </c>
      <c r="O8" s="301">
        <v>431</v>
      </c>
      <c r="P8" s="301">
        <v>0</v>
      </c>
      <c r="Q8" s="301">
        <v>7779</v>
      </c>
      <c r="R8" s="301">
        <v>0</v>
      </c>
      <c r="S8" s="301">
        <v>0</v>
      </c>
      <c r="T8" s="301">
        <v>5735</v>
      </c>
      <c r="U8" s="301">
        <v>0</v>
      </c>
      <c r="V8" s="301">
        <v>1121</v>
      </c>
      <c r="W8" s="301">
        <v>36</v>
      </c>
      <c r="X8" s="301">
        <v>524</v>
      </c>
      <c r="Y8" s="301">
        <v>15278</v>
      </c>
      <c r="Z8" s="301">
        <v>0</v>
      </c>
      <c r="AA8" s="301">
        <v>0</v>
      </c>
      <c r="AB8" s="301">
        <v>0</v>
      </c>
      <c r="AC8" s="301">
        <v>259</v>
      </c>
      <c r="AD8" s="301">
        <v>107</v>
      </c>
      <c r="AE8" s="301">
        <v>0</v>
      </c>
      <c r="AF8" s="301">
        <v>0</v>
      </c>
      <c r="AG8" s="301">
        <v>0</v>
      </c>
      <c r="AH8" s="301">
        <v>0</v>
      </c>
      <c r="AI8" s="301">
        <v>0</v>
      </c>
      <c r="AJ8" s="302" t="s">
        <v>640</v>
      </c>
      <c r="AK8" s="302" t="s">
        <v>640</v>
      </c>
      <c r="AL8" s="301">
        <v>7779</v>
      </c>
      <c r="AM8" s="302" t="s">
        <v>640</v>
      </c>
      <c r="AN8" s="302" t="s">
        <v>640</v>
      </c>
      <c r="AO8" s="301">
        <v>5735</v>
      </c>
      <c r="AP8" s="302" t="s">
        <v>640</v>
      </c>
      <c r="AQ8" s="301">
        <v>1121</v>
      </c>
      <c r="AR8" s="302" t="s">
        <v>640</v>
      </c>
      <c r="AS8" s="301">
        <v>277</v>
      </c>
      <c r="AT8" s="301">
        <v>3927</v>
      </c>
      <c r="AU8" s="301">
        <v>0</v>
      </c>
      <c r="AV8" s="301">
        <v>0</v>
      </c>
      <c r="AW8" s="301">
        <v>0</v>
      </c>
      <c r="AX8" s="301">
        <v>3927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 t="s">
        <v>640</v>
      </c>
      <c r="BF8" s="301" t="s">
        <v>640</v>
      </c>
      <c r="BG8" s="302" t="s">
        <v>640</v>
      </c>
      <c r="BH8" s="302" t="s">
        <v>640</v>
      </c>
      <c r="BI8" s="302" t="s">
        <v>640</v>
      </c>
      <c r="BJ8" s="302" t="s">
        <v>640</v>
      </c>
      <c r="BK8" s="302" t="s">
        <v>640</v>
      </c>
      <c r="BL8" s="302" t="s">
        <v>640</v>
      </c>
      <c r="BM8" s="302" t="s">
        <v>640</v>
      </c>
      <c r="BN8" s="301">
        <v>0</v>
      </c>
      <c r="BO8" s="301">
        <v>431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431</v>
      </c>
      <c r="CA8" s="301">
        <v>0</v>
      </c>
      <c r="CB8" s="302" t="s">
        <v>640</v>
      </c>
      <c r="CC8" s="302" t="s">
        <v>640</v>
      </c>
      <c r="CD8" s="302" t="s">
        <v>640</v>
      </c>
      <c r="CE8" s="302" t="s">
        <v>640</v>
      </c>
      <c r="CF8" s="302" t="s">
        <v>640</v>
      </c>
      <c r="CG8" s="302" t="s">
        <v>640</v>
      </c>
      <c r="CH8" s="302" t="s">
        <v>640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0</v>
      </c>
      <c r="CR8" s="301">
        <v>0</v>
      </c>
      <c r="CS8" s="301">
        <v>0</v>
      </c>
      <c r="CT8" s="301">
        <v>0</v>
      </c>
      <c r="CU8" s="301">
        <v>0</v>
      </c>
      <c r="CV8" s="301">
        <v>0</v>
      </c>
      <c r="CW8" s="302" t="s">
        <v>640</v>
      </c>
      <c r="CX8" s="302" t="s">
        <v>640</v>
      </c>
      <c r="CY8" s="302" t="s">
        <v>640</v>
      </c>
      <c r="CZ8" s="302" t="s">
        <v>640</v>
      </c>
      <c r="DA8" s="302" t="s">
        <v>640</v>
      </c>
      <c r="DB8" s="302" t="s">
        <v>640</v>
      </c>
      <c r="DC8" s="302" t="s">
        <v>640</v>
      </c>
      <c r="DD8" s="301">
        <v>0</v>
      </c>
      <c r="DE8" s="301">
        <v>0</v>
      </c>
      <c r="DF8" s="301">
        <v>0</v>
      </c>
      <c r="DG8" s="301">
        <v>0</v>
      </c>
      <c r="DH8" s="301">
        <v>0</v>
      </c>
      <c r="DI8" s="301">
        <v>0</v>
      </c>
      <c r="DJ8" s="301">
        <v>0</v>
      </c>
      <c r="DK8" s="301">
        <v>0</v>
      </c>
      <c r="DL8" s="301">
        <v>0</v>
      </c>
      <c r="DM8" s="301">
        <v>0</v>
      </c>
      <c r="DN8" s="301">
        <v>0</v>
      </c>
      <c r="DO8" s="301">
        <v>0</v>
      </c>
      <c r="DP8" s="301">
        <v>0</v>
      </c>
      <c r="DQ8" s="301">
        <v>0</v>
      </c>
      <c r="DR8" s="302" t="s">
        <v>640</v>
      </c>
      <c r="DS8" s="302" t="s">
        <v>640</v>
      </c>
      <c r="DT8" s="301">
        <v>0</v>
      </c>
      <c r="DU8" s="302" t="s">
        <v>640</v>
      </c>
      <c r="DV8" s="302" t="s">
        <v>640</v>
      </c>
      <c r="DW8" s="302" t="s">
        <v>640</v>
      </c>
      <c r="DX8" s="302" t="s">
        <v>640</v>
      </c>
      <c r="DY8" s="301">
        <v>0</v>
      </c>
      <c r="DZ8" s="301">
        <v>36</v>
      </c>
      <c r="EA8" s="301">
        <v>0</v>
      </c>
      <c r="EB8" s="301">
        <v>0</v>
      </c>
      <c r="EC8" s="301">
        <v>0</v>
      </c>
      <c r="ED8" s="301">
        <v>0</v>
      </c>
      <c r="EE8" s="301">
        <v>0</v>
      </c>
      <c r="EF8" s="301">
        <v>0</v>
      </c>
      <c r="EG8" s="301">
        <v>0</v>
      </c>
      <c r="EH8" s="301">
        <v>0</v>
      </c>
      <c r="EI8" s="301">
        <v>0</v>
      </c>
      <c r="EJ8" s="301">
        <v>0</v>
      </c>
      <c r="EK8" s="302" t="s">
        <v>640</v>
      </c>
      <c r="EL8" s="302" t="s">
        <v>640</v>
      </c>
      <c r="EM8" s="302" t="s">
        <v>640</v>
      </c>
      <c r="EN8" s="301">
        <v>0</v>
      </c>
      <c r="EO8" s="301">
        <v>0</v>
      </c>
      <c r="EP8" s="302" t="s">
        <v>640</v>
      </c>
      <c r="EQ8" s="302" t="s">
        <v>640</v>
      </c>
      <c r="ER8" s="302" t="s">
        <v>640</v>
      </c>
      <c r="ES8" s="301">
        <v>36</v>
      </c>
      <c r="ET8" s="301">
        <v>0</v>
      </c>
      <c r="EU8" s="301">
        <v>27068</v>
      </c>
      <c r="EV8" s="301">
        <v>8024</v>
      </c>
      <c r="EW8" s="301">
        <v>50</v>
      </c>
      <c r="EX8" s="301">
        <v>541</v>
      </c>
      <c r="EY8" s="301">
        <v>5196</v>
      </c>
      <c r="EZ8" s="301">
        <v>7537</v>
      </c>
      <c r="FA8" s="301">
        <v>2784</v>
      </c>
      <c r="FB8" s="301">
        <v>2</v>
      </c>
      <c r="FC8" s="301">
        <v>2419</v>
      </c>
      <c r="FD8" s="301">
        <v>208</v>
      </c>
      <c r="FE8" s="301">
        <v>60</v>
      </c>
      <c r="FF8" s="301">
        <v>0</v>
      </c>
      <c r="FG8" s="301">
        <v>0</v>
      </c>
      <c r="FH8" s="302" t="s">
        <v>640</v>
      </c>
      <c r="FI8" s="302" t="s">
        <v>640</v>
      </c>
      <c r="FJ8" s="302" t="s">
        <v>640</v>
      </c>
      <c r="FK8" s="301">
        <v>0</v>
      </c>
      <c r="FL8" s="301">
        <v>0</v>
      </c>
      <c r="FM8" s="301">
        <v>0</v>
      </c>
      <c r="FN8" s="301">
        <v>0</v>
      </c>
      <c r="FO8" s="301">
        <v>247</v>
      </c>
    </row>
    <row r="9" spans="1:171" s="303" customFormat="1" ht="13.5" customHeight="1">
      <c r="A9" s="299" t="s">
        <v>643</v>
      </c>
      <c r="B9" s="300" t="s">
        <v>644</v>
      </c>
      <c r="C9" s="299" t="s">
        <v>639</v>
      </c>
      <c r="D9" s="301">
        <v>41714</v>
      </c>
      <c r="E9" s="301">
        <v>4694</v>
      </c>
      <c r="F9" s="301">
        <v>46</v>
      </c>
      <c r="G9" s="301">
        <v>609</v>
      </c>
      <c r="H9" s="301">
        <v>8946</v>
      </c>
      <c r="I9" s="301">
        <v>6038</v>
      </c>
      <c r="J9" s="301">
        <v>2305</v>
      </c>
      <c r="K9" s="301">
        <v>19</v>
      </c>
      <c r="L9" s="301">
        <v>3650</v>
      </c>
      <c r="M9" s="301">
        <v>4</v>
      </c>
      <c r="N9" s="301">
        <v>196</v>
      </c>
      <c r="O9" s="301">
        <v>733</v>
      </c>
      <c r="P9" s="301">
        <v>0</v>
      </c>
      <c r="Q9" s="301">
        <v>7508</v>
      </c>
      <c r="R9" s="301">
        <v>0</v>
      </c>
      <c r="S9" s="301">
        <v>12</v>
      </c>
      <c r="T9" s="301">
        <v>6233</v>
      </c>
      <c r="U9" s="301">
        <v>224</v>
      </c>
      <c r="V9" s="301">
        <v>0</v>
      </c>
      <c r="W9" s="301">
        <v>13</v>
      </c>
      <c r="X9" s="301">
        <v>484</v>
      </c>
      <c r="Y9" s="301">
        <v>15681</v>
      </c>
      <c r="Z9" s="301">
        <v>346</v>
      </c>
      <c r="AA9" s="301">
        <v>0</v>
      </c>
      <c r="AB9" s="301">
        <v>0</v>
      </c>
      <c r="AC9" s="301">
        <v>1594</v>
      </c>
      <c r="AD9" s="301">
        <v>0</v>
      </c>
      <c r="AE9" s="301">
        <v>0</v>
      </c>
      <c r="AF9" s="301">
        <v>0</v>
      </c>
      <c r="AG9" s="301">
        <v>0</v>
      </c>
      <c r="AH9" s="301">
        <v>0</v>
      </c>
      <c r="AI9" s="301">
        <v>0</v>
      </c>
      <c r="AJ9" s="302" t="s">
        <v>640</v>
      </c>
      <c r="AK9" s="302" t="s">
        <v>640</v>
      </c>
      <c r="AL9" s="301">
        <v>7508</v>
      </c>
      <c r="AM9" s="302" t="s">
        <v>640</v>
      </c>
      <c r="AN9" s="302" t="s">
        <v>640</v>
      </c>
      <c r="AO9" s="301">
        <v>6233</v>
      </c>
      <c r="AP9" s="302" t="s">
        <v>640</v>
      </c>
      <c r="AQ9" s="301">
        <v>0</v>
      </c>
      <c r="AR9" s="302" t="s">
        <v>640</v>
      </c>
      <c r="AS9" s="301">
        <v>0</v>
      </c>
      <c r="AT9" s="301">
        <v>3381</v>
      </c>
      <c r="AU9" s="301">
        <v>0</v>
      </c>
      <c r="AV9" s="301">
        <v>0</v>
      </c>
      <c r="AW9" s="301">
        <v>0</v>
      </c>
      <c r="AX9" s="301">
        <v>3381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 t="s">
        <v>640</v>
      </c>
      <c r="BF9" s="301" t="s">
        <v>640</v>
      </c>
      <c r="BG9" s="302" t="s">
        <v>640</v>
      </c>
      <c r="BH9" s="302" t="s">
        <v>640</v>
      </c>
      <c r="BI9" s="302" t="s">
        <v>640</v>
      </c>
      <c r="BJ9" s="302" t="s">
        <v>640</v>
      </c>
      <c r="BK9" s="302" t="s">
        <v>640</v>
      </c>
      <c r="BL9" s="302" t="s">
        <v>640</v>
      </c>
      <c r="BM9" s="302" t="s">
        <v>640</v>
      </c>
      <c r="BN9" s="301">
        <v>0</v>
      </c>
      <c r="BO9" s="301">
        <v>726</v>
      </c>
      <c r="BP9" s="301">
        <v>0</v>
      </c>
      <c r="BQ9" s="301">
        <v>0</v>
      </c>
      <c r="BR9" s="301">
        <v>0</v>
      </c>
      <c r="BS9" s="301">
        <v>0</v>
      </c>
      <c r="BT9" s="301">
        <v>0</v>
      </c>
      <c r="BU9" s="301">
        <v>0</v>
      </c>
      <c r="BV9" s="301">
        <v>0</v>
      </c>
      <c r="BW9" s="301">
        <v>0</v>
      </c>
      <c r="BX9" s="301">
        <v>0</v>
      </c>
      <c r="BY9" s="301">
        <v>0</v>
      </c>
      <c r="BZ9" s="301">
        <v>431</v>
      </c>
      <c r="CA9" s="301">
        <v>0</v>
      </c>
      <c r="CB9" s="302" t="s">
        <v>640</v>
      </c>
      <c r="CC9" s="302" t="s">
        <v>640</v>
      </c>
      <c r="CD9" s="302" t="s">
        <v>640</v>
      </c>
      <c r="CE9" s="302" t="s">
        <v>640</v>
      </c>
      <c r="CF9" s="302" t="s">
        <v>640</v>
      </c>
      <c r="CG9" s="302" t="s">
        <v>640</v>
      </c>
      <c r="CH9" s="302" t="s">
        <v>640</v>
      </c>
      <c r="CI9" s="301">
        <v>295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0</v>
      </c>
      <c r="CR9" s="301">
        <v>0</v>
      </c>
      <c r="CS9" s="301">
        <v>0</v>
      </c>
      <c r="CT9" s="301">
        <v>0</v>
      </c>
      <c r="CU9" s="301">
        <v>0</v>
      </c>
      <c r="CV9" s="301">
        <v>0</v>
      </c>
      <c r="CW9" s="302" t="s">
        <v>640</v>
      </c>
      <c r="CX9" s="302" t="s">
        <v>640</v>
      </c>
      <c r="CY9" s="302" t="s">
        <v>640</v>
      </c>
      <c r="CZ9" s="302" t="s">
        <v>640</v>
      </c>
      <c r="DA9" s="302" t="s">
        <v>640</v>
      </c>
      <c r="DB9" s="302" t="s">
        <v>640</v>
      </c>
      <c r="DC9" s="302" t="s">
        <v>640</v>
      </c>
      <c r="DD9" s="301">
        <v>0</v>
      </c>
      <c r="DE9" s="301">
        <v>174</v>
      </c>
      <c r="DF9" s="301">
        <v>0</v>
      </c>
      <c r="DG9" s="301">
        <v>0</v>
      </c>
      <c r="DH9" s="301">
        <v>0</v>
      </c>
      <c r="DI9" s="301">
        <v>0</v>
      </c>
      <c r="DJ9" s="301">
        <v>0</v>
      </c>
      <c r="DK9" s="301">
        <v>0</v>
      </c>
      <c r="DL9" s="301">
        <v>0</v>
      </c>
      <c r="DM9" s="301">
        <v>0</v>
      </c>
      <c r="DN9" s="301">
        <v>0</v>
      </c>
      <c r="DO9" s="301">
        <v>0</v>
      </c>
      <c r="DP9" s="301">
        <v>162</v>
      </c>
      <c r="DQ9" s="301">
        <v>0</v>
      </c>
      <c r="DR9" s="302" t="s">
        <v>640</v>
      </c>
      <c r="DS9" s="302" t="s">
        <v>640</v>
      </c>
      <c r="DT9" s="301">
        <v>12</v>
      </c>
      <c r="DU9" s="302" t="s">
        <v>640</v>
      </c>
      <c r="DV9" s="302" t="s">
        <v>640</v>
      </c>
      <c r="DW9" s="302" t="s">
        <v>640</v>
      </c>
      <c r="DX9" s="302" t="s">
        <v>640</v>
      </c>
      <c r="DY9" s="301">
        <v>0</v>
      </c>
      <c r="DZ9" s="301">
        <v>13</v>
      </c>
      <c r="EA9" s="301">
        <v>0</v>
      </c>
      <c r="EB9" s="301">
        <v>0</v>
      </c>
      <c r="EC9" s="301">
        <v>0</v>
      </c>
      <c r="ED9" s="301">
        <v>0</v>
      </c>
      <c r="EE9" s="301">
        <v>0</v>
      </c>
      <c r="EF9" s="301">
        <v>0</v>
      </c>
      <c r="EG9" s="301">
        <v>0</v>
      </c>
      <c r="EH9" s="301">
        <v>0</v>
      </c>
      <c r="EI9" s="301">
        <v>0</v>
      </c>
      <c r="EJ9" s="301">
        <v>0</v>
      </c>
      <c r="EK9" s="302" t="s">
        <v>640</v>
      </c>
      <c r="EL9" s="302" t="s">
        <v>640</v>
      </c>
      <c r="EM9" s="302" t="s">
        <v>640</v>
      </c>
      <c r="EN9" s="301">
        <v>0</v>
      </c>
      <c r="EO9" s="301">
        <v>0</v>
      </c>
      <c r="EP9" s="302" t="s">
        <v>640</v>
      </c>
      <c r="EQ9" s="302" t="s">
        <v>640</v>
      </c>
      <c r="ER9" s="302" t="s">
        <v>640</v>
      </c>
      <c r="ES9" s="301">
        <v>13</v>
      </c>
      <c r="ET9" s="301">
        <v>0</v>
      </c>
      <c r="EU9" s="301">
        <v>21739</v>
      </c>
      <c r="EV9" s="301">
        <v>4348</v>
      </c>
      <c r="EW9" s="301">
        <v>46</v>
      </c>
      <c r="EX9" s="301">
        <v>609</v>
      </c>
      <c r="EY9" s="301">
        <v>3971</v>
      </c>
      <c r="EZ9" s="301">
        <v>6038</v>
      </c>
      <c r="FA9" s="301">
        <v>2305</v>
      </c>
      <c r="FB9" s="301">
        <v>19</v>
      </c>
      <c r="FC9" s="301">
        <v>3650</v>
      </c>
      <c r="FD9" s="301">
        <v>4</v>
      </c>
      <c r="FE9" s="301">
        <v>196</v>
      </c>
      <c r="FF9" s="301">
        <v>140</v>
      </c>
      <c r="FG9" s="301">
        <v>0</v>
      </c>
      <c r="FH9" s="302" t="s">
        <v>640</v>
      </c>
      <c r="FI9" s="302" t="s">
        <v>640</v>
      </c>
      <c r="FJ9" s="302" t="s">
        <v>640</v>
      </c>
      <c r="FK9" s="301">
        <v>0</v>
      </c>
      <c r="FL9" s="301">
        <v>224</v>
      </c>
      <c r="FM9" s="301">
        <v>0</v>
      </c>
      <c r="FN9" s="301">
        <v>0</v>
      </c>
      <c r="FO9" s="301">
        <v>189</v>
      </c>
    </row>
    <row r="10" spans="1:171" s="303" customFormat="1" ht="13.5" customHeight="1">
      <c r="A10" s="299" t="s">
        <v>645</v>
      </c>
      <c r="B10" s="300" t="s">
        <v>646</v>
      </c>
      <c r="C10" s="299" t="s">
        <v>639</v>
      </c>
      <c r="D10" s="301">
        <v>93201</v>
      </c>
      <c r="E10" s="301">
        <v>24990</v>
      </c>
      <c r="F10" s="301">
        <v>48</v>
      </c>
      <c r="G10" s="301">
        <v>860</v>
      </c>
      <c r="H10" s="301">
        <v>14174</v>
      </c>
      <c r="I10" s="301">
        <v>15492</v>
      </c>
      <c r="J10" s="301">
        <v>7309</v>
      </c>
      <c r="K10" s="301">
        <v>20</v>
      </c>
      <c r="L10" s="301">
        <v>16590</v>
      </c>
      <c r="M10" s="301">
        <v>930</v>
      </c>
      <c r="N10" s="301">
        <v>613</v>
      </c>
      <c r="O10" s="301">
        <v>851</v>
      </c>
      <c r="P10" s="301">
        <v>0</v>
      </c>
      <c r="Q10" s="301">
        <v>4922</v>
      </c>
      <c r="R10" s="301">
        <v>141</v>
      </c>
      <c r="S10" s="301">
        <v>0</v>
      </c>
      <c r="T10" s="301">
        <v>2715</v>
      </c>
      <c r="U10" s="301">
        <v>0</v>
      </c>
      <c r="V10" s="301">
        <v>0</v>
      </c>
      <c r="W10" s="301">
        <v>4</v>
      </c>
      <c r="X10" s="301">
        <v>3542</v>
      </c>
      <c r="Y10" s="301">
        <v>9955</v>
      </c>
      <c r="Z10" s="301">
        <v>68</v>
      </c>
      <c r="AA10" s="301">
        <v>0</v>
      </c>
      <c r="AB10" s="301">
        <v>0</v>
      </c>
      <c r="AC10" s="301">
        <v>820</v>
      </c>
      <c r="AD10" s="301">
        <v>0</v>
      </c>
      <c r="AE10" s="301">
        <v>0</v>
      </c>
      <c r="AF10" s="301">
        <v>0</v>
      </c>
      <c r="AG10" s="301">
        <v>0</v>
      </c>
      <c r="AH10" s="301">
        <v>524</v>
      </c>
      <c r="AI10" s="301">
        <v>0</v>
      </c>
      <c r="AJ10" s="302" t="s">
        <v>640</v>
      </c>
      <c r="AK10" s="302" t="s">
        <v>640</v>
      </c>
      <c r="AL10" s="301">
        <v>4922</v>
      </c>
      <c r="AM10" s="302" t="s">
        <v>640</v>
      </c>
      <c r="AN10" s="302" t="s">
        <v>640</v>
      </c>
      <c r="AO10" s="301">
        <v>2715</v>
      </c>
      <c r="AP10" s="302" t="s">
        <v>640</v>
      </c>
      <c r="AQ10" s="301">
        <v>0</v>
      </c>
      <c r="AR10" s="302" t="s">
        <v>640</v>
      </c>
      <c r="AS10" s="301">
        <v>906</v>
      </c>
      <c r="AT10" s="301">
        <v>12956</v>
      </c>
      <c r="AU10" s="301">
        <v>197</v>
      </c>
      <c r="AV10" s="301">
        <v>0</v>
      </c>
      <c r="AW10" s="301">
        <v>0</v>
      </c>
      <c r="AX10" s="301">
        <v>6506</v>
      </c>
      <c r="AY10" s="301">
        <v>3540</v>
      </c>
      <c r="AZ10" s="301">
        <v>700</v>
      </c>
      <c r="BA10" s="301">
        <v>0</v>
      </c>
      <c r="BB10" s="301">
        <v>1665</v>
      </c>
      <c r="BC10" s="301">
        <v>35</v>
      </c>
      <c r="BD10" s="301">
        <v>0</v>
      </c>
      <c r="BE10" s="301" t="s">
        <v>640</v>
      </c>
      <c r="BF10" s="301" t="s">
        <v>640</v>
      </c>
      <c r="BG10" s="302" t="s">
        <v>640</v>
      </c>
      <c r="BH10" s="302" t="s">
        <v>640</v>
      </c>
      <c r="BI10" s="302" t="s">
        <v>640</v>
      </c>
      <c r="BJ10" s="302" t="s">
        <v>640</v>
      </c>
      <c r="BK10" s="302" t="s">
        <v>640</v>
      </c>
      <c r="BL10" s="302" t="s">
        <v>640</v>
      </c>
      <c r="BM10" s="302" t="s">
        <v>640</v>
      </c>
      <c r="BN10" s="301">
        <v>313</v>
      </c>
      <c r="BO10" s="301">
        <v>1193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851</v>
      </c>
      <c r="CA10" s="301">
        <v>0</v>
      </c>
      <c r="CB10" s="302" t="s">
        <v>640</v>
      </c>
      <c r="CC10" s="302" t="s">
        <v>640</v>
      </c>
      <c r="CD10" s="302" t="s">
        <v>640</v>
      </c>
      <c r="CE10" s="302" t="s">
        <v>640</v>
      </c>
      <c r="CF10" s="302" t="s">
        <v>640</v>
      </c>
      <c r="CG10" s="302" t="s">
        <v>640</v>
      </c>
      <c r="CH10" s="302" t="s">
        <v>640</v>
      </c>
      <c r="CI10" s="301">
        <v>342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0</v>
      </c>
      <c r="CR10" s="301">
        <v>0</v>
      </c>
      <c r="CS10" s="301">
        <v>0</v>
      </c>
      <c r="CT10" s="301">
        <v>0</v>
      </c>
      <c r="CU10" s="301">
        <v>0</v>
      </c>
      <c r="CV10" s="301">
        <v>0</v>
      </c>
      <c r="CW10" s="302" t="s">
        <v>640</v>
      </c>
      <c r="CX10" s="302" t="s">
        <v>640</v>
      </c>
      <c r="CY10" s="302" t="s">
        <v>640</v>
      </c>
      <c r="CZ10" s="302" t="s">
        <v>640</v>
      </c>
      <c r="DA10" s="302" t="s">
        <v>640</v>
      </c>
      <c r="DB10" s="302" t="s">
        <v>640</v>
      </c>
      <c r="DC10" s="302" t="s">
        <v>640</v>
      </c>
      <c r="DD10" s="301">
        <v>0</v>
      </c>
      <c r="DE10" s="301">
        <v>0</v>
      </c>
      <c r="DF10" s="301">
        <v>0</v>
      </c>
      <c r="DG10" s="301">
        <v>0</v>
      </c>
      <c r="DH10" s="301">
        <v>0</v>
      </c>
      <c r="DI10" s="301">
        <v>0</v>
      </c>
      <c r="DJ10" s="301">
        <v>0</v>
      </c>
      <c r="DK10" s="301">
        <v>0</v>
      </c>
      <c r="DL10" s="301">
        <v>0</v>
      </c>
      <c r="DM10" s="301">
        <v>0</v>
      </c>
      <c r="DN10" s="301">
        <v>0</v>
      </c>
      <c r="DO10" s="301">
        <v>0</v>
      </c>
      <c r="DP10" s="301">
        <v>0</v>
      </c>
      <c r="DQ10" s="301">
        <v>0</v>
      </c>
      <c r="DR10" s="302" t="s">
        <v>640</v>
      </c>
      <c r="DS10" s="302" t="s">
        <v>640</v>
      </c>
      <c r="DT10" s="301">
        <v>0</v>
      </c>
      <c r="DU10" s="302" t="s">
        <v>640</v>
      </c>
      <c r="DV10" s="302" t="s">
        <v>640</v>
      </c>
      <c r="DW10" s="302" t="s">
        <v>640</v>
      </c>
      <c r="DX10" s="302" t="s">
        <v>640</v>
      </c>
      <c r="DY10" s="301">
        <v>0</v>
      </c>
      <c r="DZ10" s="301">
        <v>141</v>
      </c>
      <c r="EA10" s="301">
        <v>0</v>
      </c>
      <c r="EB10" s="301">
        <v>0</v>
      </c>
      <c r="EC10" s="301">
        <v>0</v>
      </c>
      <c r="ED10" s="301">
        <v>0</v>
      </c>
      <c r="EE10" s="301">
        <v>0</v>
      </c>
      <c r="EF10" s="301">
        <v>0</v>
      </c>
      <c r="EG10" s="301">
        <v>0</v>
      </c>
      <c r="EH10" s="301">
        <v>0</v>
      </c>
      <c r="EI10" s="301">
        <v>0</v>
      </c>
      <c r="EJ10" s="301">
        <v>0</v>
      </c>
      <c r="EK10" s="302" t="s">
        <v>640</v>
      </c>
      <c r="EL10" s="302" t="s">
        <v>640</v>
      </c>
      <c r="EM10" s="302" t="s">
        <v>640</v>
      </c>
      <c r="EN10" s="301">
        <v>141</v>
      </c>
      <c r="EO10" s="301">
        <v>0</v>
      </c>
      <c r="EP10" s="302" t="s">
        <v>640</v>
      </c>
      <c r="EQ10" s="302" t="s">
        <v>640</v>
      </c>
      <c r="ER10" s="302" t="s">
        <v>640</v>
      </c>
      <c r="ES10" s="301">
        <v>0</v>
      </c>
      <c r="ET10" s="301">
        <v>0</v>
      </c>
      <c r="EU10" s="301">
        <v>68956</v>
      </c>
      <c r="EV10" s="301">
        <v>24725</v>
      </c>
      <c r="EW10" s="301">
        <v>48</v>
      </c>
      <c r="EX10" s="301">
        <v>860</v>
      </c>
      <c r="EY10" s="301">
        <v>6848</v>
      </c>
      <c r="EZ10" s="301">
        <v>11952</v>
      </c>
      <c r="FA10" s="301">
        <v>6609</v>
      </c>
      <c r="FB10" s="301">
        <v>20</v>
      </c>
      <c r="FC10" s="301">
        <v>14925</v>
      </c>
      <c r="FD10" s="301">
        <v>371</v>
      </c>
      <c r="FE10" s="301">
        <v>613</v>
      </c>
      <c r="FF10" s="301">
        <v>0</v>
      </c>
      <c r="FG10" s="301">
        <v>0</v>
      </c>
      <c r="FH10" s="302" t="s">
        <v>640</v>
      </c>
      <c r="FI10" s="302" t="s">
        <v>640</v>
      </c>
      <c r="FJ10" s="302" t="s">
        <v>640</v>
      </c>
      <c r="FK10" s="301">
        <v>0</v>
      </c>
      <c r="FL10" s="301">
        <v>0</v>
      </c>
      <c r="FM10" s="301">
        <v>0</v>
      </c>
      <c r="FN10" s="301">
        <v>4</v>
      </c>
      <c r="FO10" s="301">
        <v>1981</v>
      </c>
    </row>
    <row r="11" spans="1:171" s="303" customFormat="1" ht="13.5" customHeight="1">
      <c r="A11" s="299" t="s">
        <v>647</v>
      </c>
      <c r="B11" s="300" t="s">
        <v>648</v>
      </c>
      <c r="C11" s="299" t="s">
        <v>639</v>
      </c>
      <c r="D11" s="301">
        <v>37654</v>
      </c>
      <c r="E11" s="301">
        <v>5978</v>
      </c>
      <c r="F11" s="301">
        <v>0</v>
      </c>
      <c r="G11" s="301">
        <v>6</v>
      </c>
      <c r="H11" s="301">
        <v>5754</v>
      </c>
      <c r="I11" s="301">
        <v>6821</v>
      </c>
      <c r="J11" s="301">
        <v>2306</v>
      </c>
      <c r="K11" s="301">
        <v>4</v>
      </c>
      <c r="L11" s="301">
        <v>383</v>
      </c>
      <c r="M11" s="301">
        <v>83</v>
      </c>
      <c r="N11" s="301">
        <v>177</v>
      </c>
      <c r="O11" s="301">
        <v>216</v>
      </c>
      <c r="P11" s="301">
        <v>0</v>
      </c>
      <c r="Q11" s="301">
        <v>13381</v>
      </c>
      <c r="R11" s="301">
        <v>0</v>
      </c>
      <c r="S11" s="301">
        <v>0</v>
      </c>
      <c r="T11" s="301">
        <v>1443</v>
      </c>
      <c r="U11" s="301">
        <v>0</v>
      </c>
      <c r="V11" s="301">
        <v>0</v>
      </c>
      <c r="W11" s="301">
        <v>0</v>
      </c>
      <c r="X11" s="301">
        <v>1102</v>
      </c>
      <c r="Y11" s="301">
        <v>13438</v>
      </c>
      <c r="Z11" s="301">
        <v>0</v>
      </c>
      <c r="AA11" s="301">
        <v>0</v>
      </c>
      <c r="AB11" s="301">
        <v>0</v>
      </c>
      <c r="AC11" s="301">
        <v>57</v>
      </c>
      <c r="AD11" s="301">
        <v>0</v>
      </c>
      <c r="AE11" s="301">
        <v>0</v>
      </c>
      <c r="AF11" s="301">
        <v>0</v>
      </c>
      <c r="AG11" s="301">
        <v>0</v>
      </c>
      <c r="AH11" s="301">
        <v>0</v>
      </c>
      <c r="AI11" s="301">
        <v>0</v>
      </c>
      <c r="AJ11" s="302" t="s">
        <v>640</v>
      </c>
      <c r="AK11" s="302" t="s">
        <v>640</v>
      </c>
      <c r="AL11" s="301">
        <v>13381</v>
      </c>
      <c r="AM11" s="302" t="s">
        <v>640</v>
      </c>
      <c r="AN11" s="302" t="s">
        <v>640</v>
      </c>
      <c r="AO11" s="301">
        <v>0</v>
      </c>
      <c r="AP11" s="302" t="s">
        <v>640</v>
      </c>
      <c r="AQ11" s="301">
        <v>0</v>
      </c>
      <c r="AR11" s="302" t="s">
        <v>640</v>
      </c>
      <c r="AS11" s="301">
        <v>0</v>
      </c>
      <c r="AT11" s="301">
        <v>2717</v>
      </c>
      <c r="AU11" s="301">
        <v>0</v>
      </c>
      <c r="AV11" s="301">
        <v>0</v>
      </c>
      <c r="AW11" s="301">
        <v>0</v>
      </c>
      <c r="AX11" s="301">
        <v>2265</v>
      </c>
      <c r="AY11" s="301">
        <v>247</v>
      </c>
      <c r="AZ11" s="301">
        <v>80</v>
      </c>
      <c r="BA11" s="301">
        <v>0</v>
      </c>
      <c r="BB11" s="301">
        <v>36</v>
      </c>
      <c r="BC11" s="301">
        <v>0</v>
      </c>
      <c r="BD11" s="301">
        <v>0</v>
      </c>
      <c r="BE11" s="301" t="s">
        <v>640</v>
      </c>
      <c r="BF11" s="301" t="s">
        <v>640</v>
      </c>
      <c r="BG11" s="302" t="s">
        <v>640</v>
      </c>
      <c r="BH11" s="302" t="s">
        <v>640</v>
      </c>
      <c r="BI11" s="302" t="s">
        <v>640</v>
      </c>
      <c r="BJ11" s="302" t="s">
        <v>640</v>
      </c>
      <c r="BK11" s="302" t="s">
        <v>640</v>
      </c>
      <c r="BL11" s="302" t="s">
        <v>640</v>
      </c>
      <c r="BM11" s="302" t="s">
        <v>640</v>
      </c>
      <c r="BN11" s="301">
        <v>89</v>
      </c>
      <c r="BO11" s="301">
        <v>786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216</v>
      </c>
      <c r="CA11" s="301">
        <v>0</v>
      </c>
      <c r="CB11" s="302" t="s">
        <v>640</v>
      </c>
      <c r="CC11" s="302" t="s">
        <v>640</v>
      </c>
      <c r="CD11" s="302" t="s">
        <v>640</v>
      </c>
      <c r="CE11" s="302" t="s">
        <v>640</v>
      </c>
      <c r="CF11" s="302" t="s">
        <v>640</v>
      </c>
      <c r="CG11" s="302" t="s">
        <v>640</v>
      </c>
      <c r="CH11" s="302" t="s">
        <v>640</v>
      </c>
      <c r="CI11" s="301">
        <v>570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0</v>
      </c>
      <c r="CR11" s="301">
        <v>0</v>
      </c>
      <c r="CS11" s="301">
        <v>0</v>
      </c>
      <c r="CT11" s="301">
        <v>0</v>
      </c>
      <c r="CU11" s="301">
        <v>0</v>
      </c>
      <c r="CV11" s="301">
        <v>0</v>
      </c>
      <c r="CW11" s="302" t="s">
        <v>640</v>
      </c>
      <c r="CX11" s="302" t="s">
        <v>640</v>
      </c>
      <c r="CY11" s="302" t="s">
        <v>640</v>
      </c>
      <c r="CZ11" s="302" t="s">
        <v>640</v>
      </c>
      <c r="DA11" s="302" t="s">
        <v>640</v>
      </c>
      <c r="DB11" s="302" t="s">
        <v>640</v>
      </c>
      <c r="DC11" s="302" t="s">
        <v>640</v>
      </c>
      <c r="DD11" s="301">
        <v>0</v>
      </c>
      <c r="DE11" s="301">
        <v>0</v>
      </c>
      <c r="DF11" s="301">
        <v>0</v>
      </c>
      <c r="DG11" s="301">
        <v>0</v>
      </c>
      <c r="DH11" s="301">
        <v>0</v>
      </c>
      <c r="DI11" s="301">
        <v>0</v>
      </c>
      <c r="DJ11" s="301">
        <v>0</v>
      </c>
      <c r="DK11" s="301">
        <v>0</v>
      </c>
      <c r="DL11" s="301">
        <v>0</v>
      </c>
      <c r="DM11" s="301">
        <v>0</v>
      </c>
      <c r="DN11" s="301">
        <v>0</v>
      </c>
      <c r="DO11" s="301">
        <v>0</v>
      </c>
      <c r="DP11" s="301">
        <v>0</v>
      </c>
      <c r="DQ11" s="301">
        <v>0</v>
      </c>
      <c r="DR11" s="302" t="s">
        <v>640</v>
      </c>
      <c r="DS11" s="302" t="s">
        <v>640</v>
      </c>
      <c r="DT11" s="301">
        <v>0</v>
      </c>
      <c r="DU11" s="302" t="s">
        <v>640</v>
      </c>
      <c r="DV11" s="302" t="s">
        <v>640</v>
      </c>
      <c r="DW11" s="302" t="s">
        <v>640</v>
      </c>
      <c r="DX11" s="302" t="s">
        <v>640</v>
      </c>
      <c r="DY11" s="301">
        <v>0</v>
      </c>
      <c r="DZ11" s="301">
        <v>0</v>
      </c>
      <c r="EA11" s="301">
        <v>0</v>
      </c>
      <c r="EB11" s="301">
        <v>0</v>
      </c>
      <c r="EC11" s="301">
        <v>0</v>
      </c>
      <c r="ED11" s="301">
        <v>0</v>
      </c>
      <c r="EE11" s="301">
        <v>0</v>
      </c>
      <c r="EF11" s="301">
        <v>0</v>
      </c>
      <c r="EG11" s="301">
        <v>0</v>
      </c>
      <c r="EH11" s="301">
        <v>0</v>
      </c>
      <c r="EI11" s="301">
        <v>0</v>
      </c>
      <c r="EJ11" s="301">
        <v>0</v>
      </c>
      <c r="EK11" s="302" t="s">
        <v>640</v>
      </c>
      <c r="EL11" s="302" t="s">
        <v>640</v>
      </c>
      <c r="EM11" s="302" t="s">
        <v>640</v>
      </c>
      <c r="EN11" s="301">
        <v>0</v>
      </c>
      <c r="EO11" s="301">
        <v>0</v>
      </c>
      <c r="EP11" s="302" t="s">
        <v>640</v>
      </c>
      <c r="EQ11" s="302" t="s">
        <v>640</v>
      </c>
      <c r="ER11" s="302" t="s">
        <v>640</v>
      </c>
      <c r="ES11" s="301">
        <v>0</v>
      </c>
      <c r="ET11" s="301">
        <v>0</v>
      </c>
      <c r="EU11" s="301">
        <v>20713</v>
      </c>
      <c r="EV11" s="301">
        <v>5978</v>
      </c>
      <c r="EW11" s="301">
        <v>0</v>
      </c>
      <c r="EX11" s="301">
        <v>6</v>
      </c>
      <c r="EY11" s="301">
        <v>3432</v>
      </c>
      <c r="EZ11" s="301">
        <v>6574</v>
      </c>
      <c r="FA11" s="301">
        <v>2226</v>
      </c>
      <c r="FB11" s="301">
        <v>4</v>
      </c>
      <c r="FC11" s="301">
        <v>347</v>
      </c>
      <c r="FD11" s="301">
        <v>83</v>
      </c>
      <c r="FE11" s="301">
        <v>177</v>
      </c>
      <c r="FF11" s="301">
        <v>0</v>
      </c>
      <c r="FG11" s="301">
        <v>0</v>
      </c>
      <c r="FH11" s="302" t="s">
        <v>640</v>
      </c>
      <c r="FI11" s="302" t="s">
        <v>640</v>
      </c>
      <c r="FJ11" s="302" t="s">
        <v>640</v>
      </c>
      <c r="FK11" s="301">
        <v>1443</v>
      </c>
      <c r="FL11" s="301">
        <v>0</v>
      </c>
      <c r="FM11" s="301">
        <v>0</v>
      </c>
      <c r="FN11" s="301">
        <v>0</v>
      </c>
      <c r="FO11" s="301">
        <v>443</v>
      </c>
    </row>
    <row r="12" spans="1:171" s="303" customFormat="1" ht="13.5" customHeight="1">
      <c r="A12" s="299" t="s">
        <v>649</v>
      </c>
      <c r="B12" s="300" t="s">
        <v>650</v>
      </c>
      <c r="C12" s="299" t="s">
        <v>639</v>
      </c>
      <c r="D12" s="301">
        <v>22165</v>
      </c>
      <c r="E12" s="301">
        <v>970</v>
      </c>
      <c r="F12" s="301">
        <v>23</v>
      </c>
      <c r="G12" s="301">
        <v>4</v>
      </c>
      <c r="H12" s="301">
        <v>6572</v>
      </c>
      <c r="I12" s="301">
        <v>4474</v>
      </c>
      <c r="J12" s="301">
        <v>2222</v>
      </c>
      <c r="K12" s="301">
        <v>106</v>
      </c>
      <c r="L12" s="301">
        <v>1630</v>
      </c>
      <c r="M12" s="301">
        <v>7</v>
      </c>
      <c r="N12" s="301">
        <v>199</v>
      </c>
      <c r="O12" s="301">
        <v>716</v>
      </c>
      <c r="P12" s="301">
        <v>0</v>
      </c>
      <c r="Q12" s="301">
        <v>5133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2</v>
      </c>
      <c r="X12" s="301">
        <v>107</v>
      </c>
      <c r="Y12" s="301">
        <v>5591</v>
      </c>
      <c r="Z12" s="301">
        <v>0</v>
      </c>
      <c r="AA12" s="301">
        <v>0</v>
      </c>
      <c r="AB12" s="301">
        <v>0</v>
      </c>
      <c r="AC12" s="301">
        <v>458</v>
      </c>
      <c r="AD12" s="301">
        <v>0</v>
      </c>
      <c r="AE12" s="301">
        <v>0</v>
      </c>
      <c r="AF12" s="301">
        <v>0</v>
      </c>
      <c r="AG12" s="301">
        <v>0</v>
      </c>
      <c r="AH12" s="301">
        <v>0</v>
      </c>
      <c r="AI12" s="301">
        <v>0</v>
      </c>
      <c r="AJ12" s="302" t="s">
        <v>640</v>
      </c>
      <c r="AK12" s="302" t="s">
        <v>640</v>
      </c>
      <c r="AL12" s="301">
        <v>5133</v>
      </c>
      <c r="AM12" s="302" t="s">
        <v>640</v>
      </c>
      <c r="AN12" s="302" t="s">
        <v>640</v>
      </c>
      <c r="AO12" s="301">
        <v>0</v>
      </c>
      <c r="AP12" s="302" t="s">
        <v>640</v>
      </c>
      <c r="AQ12" s="301">
        <v>0</v>
      </c>
      <c r="AR12" s="302" t="s">
        <v>640</v>
      </c>
      <c r="AS12" s="301">
        <v>0</v>
      </c>
      <c r="AT12" s="301">
        <v>3230</v>
      </c>
      <c r="AU12" s="301">
        <v>0</v>
      </c>
      <c r="AV12" s="301">
        <v>0</v>
      </c>
      <c r="AW12" s="301">
        <v>0</v>
      </c>
      <c r="AX12" s="301">
        <v>3193</v>
      </c>
      <c r="AY12" s="301">
        <v>0</v>
      </c>
      <c r="AZ12" s="301">
        <v>0</v>
      </c>
      <c r="BA12" s="301">
        <v>0</v>
      </c>
      <c r="BB12" s="301">
        <v>0</v>
      </c>
      <c r="BC12" s="301">
        <v>0</v>
      </c>
      <c r="BD12" s="301">
        <v>0</v>
      </c>
      <c r="BE12" s="301" t="s">
        <v>640</v>
      </c>
      <c r="BF12" s="301" t="s">
        <v>640</v>
      </c>
      <c r="BG12" s="302" t="s">
        <v>640</v>
      </c>
      <c r="BH12" s="302" t="s">
        <v>640</v>
      </c>
      <c r="BI12" s="302" t="s">
        <v>640</v>
      </c>
      <c r="BJ12" s="302" t="s">
        <v>640</v>
      </c>
      <c r="BK12" s="302" t="s">
        <v>640</v>
      </c>
      <c r="BL12" s="302" t="s">
        <v>640</v>
      </c>
      <c r="BM12" s="302" t="s">
        <v>640</v>
      </c>
      <c r="BN12" s="301">
        <v>37</v>
      </c>
      <c r="BO12" s="301">
        <v>716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716</v>
      </c>
      <c r="CA12" s="301">
        <v>0</v>
      </c>
      <c r="CB12" s="302" t="s">
        <v>640</v>
      </c>
      <c r="CC12" s="302" t="s">
        <v>640</v>
      </c>
      <c r="CD12" s="302" t="s">
        <v>640</v>
      </c>
      <c r="CE12" s="302" t="s">
        <v>640</v>
      </c>
      <c r="CF12" s="302" t="s">
        <v>640</v>
      </c>
      <c r="CG12" s="302" t="s">
        <v>640</v>
      </c>
      <c r="CH12" s="302" t="s">
        <v>640</v>
      </c>
      <c r="CI12" s="301">
        <v>0</v>
      </c>
      <c r="CJ12" s="301">
        <v>0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0</v>
      </c>
      <c r="CR12" s="301">
        <v>0</v>
      </c>
      <c r="CS12" s="301">
        <v>0</v>
      </c>
      <c r="CT12" s="301">
        <v>0</v>
      </c>
      <c r="CU12" s="301">
        <v>0</v>
      </c>
      <c r="CV12" s="301">
        <v>0</v>
      </c>
      <c r="CW12" s="302" t="s">
        <v>640</v>
      </c>
      <c r="CX12" s="302" t="s">
        <v>640</v>
      </c>
      <c r="CY12" s="302" t="s">
        <v>640</v>
      </c>
      <c r="CZ12" s="302" t="s">
        <v>640</v>
      </c>
      <c r="DA12" s="302" t="s">
        <v>640</v>
      </c>
      <c r="DB12" s="302" t="s">
        <v>640</v>
      </c>
      <c r="DC12" s="302" t="s">
        <v>640</v>
      </c>
      <c r="DD12" s="301">
        <v>0</v>
      </c>
      <c r="DE12" s="301">
        <v>0</v>
      </c>
      <c r="DF12" s="301">
        <v>0</v>
      </c>
      <c r="DG12" s="301">
        <v>0</v>
      </c>
      <c r="DH12" s="301">
        <v>0</v>
      </c>
      <c r="DI12" s="301">
        <v>0</v>
      </c>
      <c r="DJ12" s="301">
        <v>0</v>
      </c>
      <c r="DK12" s="301">
        <v>0</v>
      </c>
      <c r="DL12" s="301">
        <v>0</v>
      </c>
      <c r="DM12" s="301">
        <v>0</v>
      </c>
      <c r="DN12" s="301">
        <v>0</v>
      </c>
      <c r="DO12" s="301">
        <v>0</v>
      </c>
      <c r="DP12" s="301">
        <v>0</v>
      </c>
      <c r="DQ12" s="301">
        <v>0</v>
      </c>
      <c r="DR12" s="302" t="s">
        <v>640</v>
      </c>
      <c r="DS12" s="302" t="s">
        <v>640</v>
      </c>
      <c r="DT12" s="301">
        <v>0</v>
      </c>
      <c r="DU12" s="302" t="s">
        <v>640</v>
      </c>
      <c r="DV12" s="302" t="s">
        <v>640</v>
      </c>
      <c r="DW12" s="302" t="s">
        <v>640</v>
      </c>
      <c r="DX12" s="302" t="s">
        <v>640</v>
      </c>
      <c r="DY12" s="301">
        <v>0</v>
      </c>
      <c r="DZ12" s="301">
        <v>0</v>
      </c>
      <c r="EA12" s="301">
        <v>0</v>
      </c>
      <c r="EB12" s="301">
        <v>0</v>
      </c>
      <c r="EC12" s="301">
        <v>0</v>
      </c>
      <c r="ED12" s="301">
        <v>0</v>
      </c>
      <c r="EE12" s="301">
        <v>0</v>
      </c>
      <c r="EF12" s="301">
        <v>0</v>
      </c>
      <c r="EG12" s="301">
        <v>0</v>
      </c>
      <c r="EH12" s="301">
        <v>0</v>
      </c>
      <c r="EI12" s="301">
        <v>0</v>
      </c>
      <c r="EJ12" s="301">
        <v>0</v>
      </c>
      <c r="EK12" s="302" t="s">
        <v>640</v>
      </c>
      <c r="EL12" s="302" t="s">
        <v>640</v>
      </c>
      <c r="EM12" s="302" t="s">
        <v>640</v>
      </c>
      <c r="EN12" s="301">
        <v>0</v>
      </c>
      <c r="EO12" s="301">
        <v>0</v>
      </c>
      <c r="EP12" s="302" t="s">
        <v>640</v>
      </c>
      <c r="EQ12" s="302" t="s">
        <v>640</v>
      </c>
      <c r="ER12" s="302" t="s">
        <v>640</v>
      </c>
      <c r="ES12" s="301">
        <v>0</v>
      </c>
      <c r="ET12" s="301">
        <v>0</v>
      </c>
      <c r="EU12" s="301">
        <v>12628</v>
      </c>
      <c r="EV12" s="301">
        <v>970</v>
      </c>
      <c r="EW12" s="301">
        <v>23</v>
      </c>
      <c r="EX12" s="301">
        <v>4</v>
      </c>
      <c r="EY12" s="301">
        <v>2921</v>
      </c>
      <c r="EZ12" s="301">
        <v>4474</v>
      </c>
      <c r="FA12" s="301">
        <v>2222</v>
      </c>
      <c r="FB12" s="301">
        <v>106</v>
      </c>
      <c r="FC12" s="301">
        <v>1630</v>
      </c>
      <c r="FD12" s="301">
        <v>7</v>
      </c>
      <c r="FE12" s="301">
        <v>199</v>
      </c>
      <c r="FF12" s="301">
        <v>0</v>
      </c>
      <c r="FG12" s="301">
        <v>0</v>
      </c>
      <c r="FH12" s="302" t="s">
        <v>640</v>
      </c>
      <c r="FI12" s="302" t="s">
        <v>640</v>
      </c>
      <c r="FJ12" s="302" t="s">
        <v>640</v>
      </c>
      <c r="FK12" s="301">
        <v>0</v>
      </c>
      <c r="FL12" s="301">
        <v>0</v>
      </c>
      <c r="FM12" s="301">
        <v>0</v>
      </c>
      <c r="FN12" s="301">
        <v>2</v>
      </c>
      <c r="FO12" s="301">
        <v>70</v>
      </c>
    </row>
    <row r="13" spans="1:171" s="303" customFormat="1" ht="13.5" customHeight="1">
      <c r="A13" s="299" t="s">
        <v>651</v>
      </c>
      <c r="B13" s="300" t="s">
        <v>652</v>
      </c>
      <c r="C13" s="299" t="s">
        <v>639</v>
      </c>
      <c r="D13" s="301">
        <v>51449</v>
      </c>
      <c r="E13" s="301">
        <v>749</v>
      </c>
      <c r="F13" s="301">
        <v>6</v>
      </c>
      <c r="G13" s="301">
        <v>78</v>
      </c>
      <c r="H13" s="301">
        <v>14193</v>
      </c>
      <c r="I13" s="301">
        <v>9469</v>
      </c>
      <c r="J13" s="301">
        <v>4261</v>
      </c>
      <c r="K13" s="301">
        <v>102</v>
      </c>
      <c r="L13" s="301">
        <v>7415</v>
      </c>
      <c r="M13" s="301">
        <v>219</v>
      </c>
      <c r="N13" s="301">
        <v>42</v>
      </c>
      <c r="O13" s="301">
        <v>0</v>
      </c>
      <c r="P13" s="301">
        <v>0</v>
      </c>
      <c r="Q13" s="301">
        <v>778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17</v>
      </c>
      <c r="X13" s="301">
        <v>14120</v>
      </c>
      <c r="Y13" s="301">
        <v>14948</v>
      </c>
      <c r="Z13" s="301">
        <v>70</v>
      </c>
      <c r="AA13" s="301">
        <v>1</v>
      </c>
      <c r="AB13" s="301">
        <v>3</v>
      </c>
      <c r="AC13" s="301">
        <v>269</v>
      </c>
      <c r="AD13" s="301">
        <v>34</v>
      </c>
      <c r="AE13" s="301">
        <v>8</v>
      </c>
      <c r="AF13" s="301">
        <v>0</v>
      </c>
      <c r="AG13" s="301">
        <v>7</v>
      </c>
      <c r="AH13" s="301">
        <v>0</v>
      </c>
      <c r="AI13" s="301">
        <v>0</v>
      </c>
      <c r="AJ13" s="302" t="s">
        <v>640</v>
      </c>
      <c r="AK13" s="302" t="s">
        <v>640</v>
      </c>
      <c r="AL13" s="301">
        <v>778</v>
      </c>
      <c r="AM13" s="302" t="s">
        <v>640</v>
      </c>
      <c r="AN13" s="302" t="s">
        <v>640</v>
      </c>
      <c r="AO13" s="301">
        <v>0</v>
      </c>
      <c r="AP13" s="302" t="s">
        <v>640</v>
      </c>
      <c r="AQ13" s="301">
        <v>0</v>
      </c>
      <c r="AR13" s="302" t="s">
        <v>640</v>
      </c>
      <c r="AS13" s="301">
        <v>13778</v>
      </c>
      <c r="AT13" s="301">
        <v>14524</v>
      </c>
      <c r="AU13" s="301">
        <v>353</v>
      </c>
      <c r="AV13" s="301">
        <v>5</v>
      </c>
      <c r="AW13" s="301">
        <v>41</v>
      </c>
      <c r="AX13" s="301">
        <v>10755</v>
      </c>
      <c r="AY13" s="301">
        <v>1702</v>
      </c>
      <c r="AZ13" s="301">
        <v>818</v>
      </c>
      <c r="BA13" s="301">
        <v>0</v>
      </c>
      <c r="BB13" s="301">
        <v>574</v>
      </c>
      <c r="BC13" s="301">
        <v>3</v>
      </c>
      <c r="BD13" s="301">
        <v>11</v>
      </c>
      <c r="BE13" s="301" t="s">
        <v>640</v>
      </c>
      <c r="BF13" s="301" t="s">
        <v>640</v>
      </c>
      <c r="BG13" s="302" t="s">
        <v>640</v>
      </c>
      <c r="BH13" s="302" t="s">
        <v>640</v>
      </c>
      <c r="BI13" s="302" t="s">
        <v>640</v>
      </c>
      <c r="BJ13" s="302" t="s">
        <v>640</v>
      </c>
      <c r="BK13" s="302" t="s">
        <v>640</v>
      </c>
      <c r="BL13" s="302" t="s">
        <v>640</v>
      </c>
      <c r="BM13" s="302" t="s">
        <v>640</v>
      </c>
      <c r="BN13" s="301">
        <v>262</v>
      </c>
      <c r="BO13" s="301">
        <v>67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2" t="s">
        <v>640</v>
      </c>
      <c r="CC13" s="302" t="s">
        <v>640</v>
      </c>
      <c r="CD13" s="302" t="s">
        <v>640</v>
      </c>
      <c r="CE13" s="302" t="s">
        <v>640</v>
      </c>
      <c r="CF13" s="302" t="s">
        <v>640</v>
      </c>
      <c r="CG13" s="302" t="s">
        <v>640</v>
      </c>
      <c r="CH13" s="302" t="s">
        <v>640</v>
      </c>
      <c r="CI13" s="301">
        <v>67</v>
      </c>
      <c r="CJ13" s="301">
        <v>0</v>
      </c>
      <c r="CK13" s="301">
        <v>0</v>
      </c>
      <c r="CL13" s="301">
        <v>0</v>
      </c>
      <c r="CM13" s="301">
        <v>0</v>
      </c>
      <c r="CN13" s="301">
        <v>0</v>
      </c>
      <c r="CO13" s="301">
        <v>0</v>
      </c>
      <c r="CP13" s="301">
        <v>0</v>
      </c>
      <c r="CQ13" s="301">
        <v>0</v>
      </c>
      <c r="CR13" s="301">
        <v>0</v>
      </c>
      <c r="CS13" s="301">
        <v>0</v>
      </c>
      <c r="CT13" s="301">
        <v>0</v>
      </c>
      <c r="CU13" s="301">
        <v>0</v>
      </c>
      <c r="CV13" s="301">
        <v>0</v>
      </c>
      <c r="CW13" s="302" t="s">
        <v>640</v>
      </c>
      <c r="CX13" s="302" t="s">
        <v>640</v>
      </c>
      <c r="CY13" s="302" t="s">
        <v>640</v>
      </c>
      <c r="CZ13" s="302" t="s">
        <v>640</v>
      </c>
      <c r="DA13" s="302" t="s">
        <v>640</v>
      </c>
      <c r="DB13" s="302" t="s">
        <v>640</v>
      </c>
      <c r="DC13" s="302" t="s">
        <v>640</v>
      </c>
      <c r="DD13" s="301">
        <v>0</v>
      </c>
      <c r="DE13" s="301">
        <v>0</v>
      </c>
      <c r="DF13" s="301">
        <v>0</v>
      </c>
      <c r="DG13" s="301">
        <v>0</v>
      </c>
      <c r="DH13" s="301">
        <v>0</v>
      </c>
      <c r="DI13" s="301">
        <v>0</v>
      </c>
      <c r="DJ13" s="301">
        <v>0</v>
      </c>
      <c r="DK13" s="301">
        <v>0</v>
      </c>
      <c r="DL13" s="301">
        <v>0</v>
      </c>
      <c r="DM13" s="301">
        <v>0</v>
      </c>
      <c r="DN13" s="301">
        <v>0</v>
      </c>
      <c r="DO13" s="301">
        <v>0</v>
      </c>
      <c r="DP13" s="301">
        <v>0</v>
      </c>
      <c r="DQ13" s="301">
        <v>0</v>
      </c>
      <c r="DR13" s="302" t="s">
        <v>640</v>
      </c>
      <c r="DS13" s="302" t="s">
        <v>640</v>
      </c>
      <c r="DT13" s="301">
        <v>0</v>
      </c>
      <c r="DU13" s="302" t="s">
        <v>640</v>
      </c>
      <c r="DV13" s="302" t="s">
        <v>640</v>
      </c>
      <c r="DW13" s="302" t="s">
        <v>640</v>
      </c>
      <c r="DX13" s="302" t="s">
        <v>640</v>
      </c>
      <c r="DY13" s="301">
        <v>0</v>
      </c>
      <c r="DZ13" s="301">
        <v>61</v>
      </c>
      <c r="EA13" s="301">
        <v>0</v>
      </c>
      <c r="EB13" s="301">
        <v>0</v>
      </c>
      <c r="EC13" s="301">
        <v>0</v>
      </c>
      <c r="ED13" s="301">
        <v>0</v>
      </c>
      <c r="EE13" s="301">
        <v>0</v>
      </c>
      <c r="EF13" s="301">
        <v>0</v>
      </c>
      <c r="EG13" s="301">
        <v>0</v>
      </c>
      <c r="EH13" s="301">
        <v>0</v>
      </c>
      <c r="EI13" s="301">
        <v>44</v>
      </c>
      <c r="EJ13" s="301">
        <v>0</v>
      </c>
      <c r="EK13" s="302" t="s">
        <v>640</v>
      </c>
      <c r="EL13" s="302" t="s">
        <v>640</v>
      </c>
      <c r="EM13" s="302" t="s">
        <v>640</v>
      </c>
      <c r="EN13" s="301">
        <v>0</v>
      </c>
      <c r="EO13" s="301">
        <v>0</v>
      </c>
      <c r="EP13" s="302" t="s">
        <v>640</v>
      </c>
      <c r="EQ13" s="302" t="s">
        <v>640</v>
      </c>
      <c r="ER13" s="302" t="s">
        <v>640</v>
      </c>
      <c r="ES13" s="301">
        <v>17</v>
      </c>
      <c r="ET13" s="301">
        <v>0</v>
      </c>
      <c r="EU13" s="301">
        <v>21849</v>
      </c>
      <c r="EV13" s="301">
        <v>326</v>
      </c>
      <c r="EW13" s="301">
        <v>0</v>
      </c>
      <c r="EX13" s="301">
        <v>34</v>
      </c>
      <c r="EY13" s="301">
        <v>3169</v>
      </c>
      <c r="EZ13" s="301">
        <v>7733</v>
      </c>
      <c r="FA13" s="301">
        <v>3435</v>
      </c>
      <c r="FB13" s="301">
        <v>102</v>
      </c>
      <c r="FC13" s="301">
        <v>6834</v>
      </c>
      <c r="FD13" s="301">
        <v>172</v>
      </c>
      <c r="FE13" s="301">
        <v>31</v>
      </c>
      <c r="FF13" s="301">
        <v>0</v>
      </c>
      <c r="FG13" s="301">
        <v>0</v>
      </c>
      <c r="FH13" s="302" t="s">
        <v>640</v>
      </c>
      <c r="FI13" s="302" t="s">
        <v>640</v>
      </c>
      <c r="FJ13" s="302" t="s">
        <v>640</v>
      </c>
      <c r="FK13" s="301">
        <v>0</v>
      </c>
      <c r="FL13" s="301">
        <v>0</v>
      </c>
      <c r="FM13" s="301">
        <v>0</v>
      </c>
      <c r="FN13" s="301">
        <v>0</v>
      </c>
      <c r="FO13" s="301">
        <v>13</v>
      </c>
    </row>
    <row r="14" spans="1:171" s="303" customFormat="1" ht="13.5" customHeight="1">
      <c r="A14" s="299" t="s">
        <v>653</v>
      </c>
      <c r="B14" s="300" t="s">
        <v>654</v>
      </c>
      <c r="C14" s="299" t="s">
        <v>639</v>
      </c>
      <c r="D14" s="301">
        <v>113740</v>
      </c>
      <c r="E14" s="301">
        <v>10942</v>
      </c>
      <c r="F14" s="301">
        <v>50</v>
      </c>
      <c r="G14" s="301">
        <v>0</v>
      </c>
      <c r="H14" s="301">
        <v>20626</v>
      </c>
      <c r="I14" s="301">
        <v>10983</v>
      </c>
      <c r="J14" s="301">
        <v>4817</v>
      </c>
      <c r="K14" s="301">
        <v>65</v>
      </c>
      <c r="L14" s="301">
        <v>2917</v>
      </c>
      <c r="M14" s="301">
        <v>372</v>
      </c>
      <c r="N14" s="301">
        <v>960</v>
      </c>
      <c r="O14" s="301">
        <v>1277</v>
      </c>
      <c r="P14" s="301">
        <v>0</v>
      </c>
      <c r="Q14" s="301">
        <v>25845</v>
      </c>
      <c r="R14" s="301">
        <v>24238</v>
      </c>
      <c r="S14" s="301">
        <v>0</v>
      </c>
      <c r="T14" s="301">
        <v>1975</v>
      </c>
      <c r="U14" s="301">
        <v>0</v>
      </c>
      <c r="V14" s="301">
        <v>0</v>
      </c>
      <c r="W14" s="301">
        <v>50</v>
      </c>
      <c r="X14" s="301">
        <v>8623</v>
      </c>
      <c r="Y14" s="301">
        <v>30459</v>
      </c>
      <c r="Z14" s="301">
        <v>467</v>
      </c>
      <c r="AA14" s="301">
        <v>0</v>
      </c>
      <c r="AB14" s="301">
        <v>0</v>
      </c>
      <c r="AC14" s="301">
        <v>1430</v>
      </c>
      <c r="AD14" s="301">
        <v>0</v>
      </c>
      <c r="AE14" s="301">
        <v>2</v>
      </c>
      <c r="AF14" s="301">
        <v>0</v>
      </c>
      <c r="AG14" s="301">
        <v>0</v>
      </c>
      <c r="AH14" s="301">
        <v>0</v>
      </c>
      <c r="AI14" s="301">
        <v>14</v>
      </c>
      <c r="AJ14" s="302" t="s">
        <v>640</v>
      </c>
      <c r="AK14" s="302" t="s">
        <v>640</v>
      </c>
      <c r="AL14" s="301">
        <v>25845</v>
      </c>
      <c r="AM14" s="302" t="s">
        <v>640</v>
      </c>
      <c r="AN14" s="302" t="s">
        <v>640</v>
      </c>
      <c r="AO14" s="301">
        <v>1975</v>
      </c>
      <c r="AP14" s="302" t="s">
        <v>640</v>
      </c>
      <c r="AQ14" s="301">
        <v>0</v>
      </c>
      <c r="AR14" s="302" t="s">
        <v>640</v>
      </c>
      <c r="AS14" s="301">
        <v>726</v>
      </c>
      <c r="AT14" s="301">
        <v>14063</v>
      </c>
      <c r="AU14" s="301">
        <v>321</v>
      </c>
      <c r="AV14" s="301">
        <v>0</v>
      </c>
      <c r="AW14" s="301">
        <v>0</v>
      </c>
      <c r="AX14" s="301">
        <v>10850</v>
      </c>
      <c r="AY14" s="301">
        <v>1439</v>
      </c>
      <c r="AZ14" s="301">
        <v>369</v>
      </c>
      <c r="BA14" s="301">
        <v>0</v>
      </c>
      <c r="BB14" s="301">
        <v>0</v>
      </c>
      <c r="BC14" s="301">
        <v>0</v>
      </c>
      <c r="BD14" s="301">
        <v>65</v>
      </c>
      <c r="BE14" s="301" t="s">
        <v>640</v>
      </c>
      <c r="BF14" s="301" t="s">
        <v>640</v>
      </c>
      <c r="BG14" s="302" t="s">
        <v>640</v>
      </c>
      <c r="BH14" s="302" t="s">
        <v>640</v>
      </c>
      <c r="BI14" s="302" t="s">
        <v>640</v>
      </c>
      <c r="BJ14" s="302" t="s">
        <v>640</v>
      </c>
      <c r="BK14" s="302" t="s">
        <v>640</v>
      </c>
      <c r="BL14" s="302" t="s">
        <v>640</v>
      </c>
      <c r="BM14" s="302" t="s">
        <v>640</v>
      </c>
      <c r="BN14" s="301">
        <v>1019</v>
      </c>
      <c r="BO14" s="301">
        <v>1277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1277</v>
      </c>
      <c r="CA14" s="301">
        <v>0</v>
      </c>
      <c r="CB14" s="302" t="s">
        <v>640</v>
      </c>
      <c r="CC14" s="302" t="s">
        <v>640</v>
      </c>
      <c r="CD14" s="302" t="s">
        <v>640</v>
      </c>
      <c r="CE14" s="302" t="s">
        <v>640</v>
      </c>
      <c r="CF14" s="302" t="s">
        <v>640</v>
      </c>
      <c r="CG14" s="302" t="s">
        <v>640</v>
      </c>
      <c r="CH14" s="302" t="s">
        <v>640</v>
      </c>
      <c r="CI14" s="301">
        <v>0</v>
      </c>
      <c r="CJ14" s="301">
        <v>0</v>
      </c>
      <c r="CK14" s="301">
        <v>0</v>
      </c>
      <c r="CL14" s="301">
        <v>0</v>
      </c>
      <c r="CM14" s="301">
        <v>0</v>
      </c>
      <c r="CN14" s="301">
        <v>0</v>
      </c>
      <c r="CO14" s="301">
        <v>0</v>
      </c>
      <c r="CP14" s="301">
        <v>0</v>
      </c>
      <c r="CQ14" s="301">
        <v>0</v>
      </c>
      <c r="CR14" s="301">
        <v>0</v>
      </c>
      <c r="CS14" s="301">
        <v>0</v>
      </c>
      <c r="CT14" s="301">
        <v>0</v>
      </c>
      <c r="CU14" s="301">
        <v>0</v>
      </c>
      <c r="CV14" s="301">
        <v>0</v>
      </c>
      <c r="CW14" s="302" t="s">
        <v>640</v>
      </c>
      <c r="CX14" s="302" t="s">
        <v>640</v>
      </c>
      <c r="CY14" s="302" t="s">
        <v>640</v>
      </c>
      <c r="CZ14" s="302" t="s">
        <v>640</v>
      </c>
      <c r="DA14" s="302" t="s">
        <v>640</v>
      </c>
      <c r="DB14" s="302" t="s">
        <v>640</v>
      </c>
      <c r="DC14" s="302" t="s">
        <v>640</v>
      </c>
      <c r="DD14" s="301">
        <v>0</v>
      </c>
      <c r="DE14" s="301">
        <v>0</v>
      </c>
      <c r="DF14" s="301">
        <v>0</v>
      </c>
      <c r="DG14" s="301">
        <v>0</v>
      </c>
      <c r="DH14" s="301">
        <v>0</v>
      </c>
      <c r="DI14" s="301">
        <v>0</v>
      </c>
      <c r="DJ14" s="301">
        <v>0</v>
      </c>
      <c r="DK14" s="301">
        <v>0</v>
      </c>
      <c r="DL14" s="301">
        <v>0</v>
      </c>
      <c r="DM14" s="301">
        <v>0</v>
      </c>
      <c r="DN14" s="301">
        <v>0</v>
      </c>
      <c r="DO14" s="301">
        <v>0</v>
      </c>
      <c r="DP14" s="301">
        <v>0</v>
      </c>
      <c r="DQ14" s="301">
        <v>0</v>
      </c>
      <c r="DR14" s="302" t="s">
        <v>640</v>
      </c>
      <c r="DS14" s="302" t="s">
        <v>640</v>
      </c>
      <c r="DT14" s="301">
        <v>0</v>
      </c>
      <c r="DU14" s="302" t="s">
        <v>640</v>
      </c>
      <c r="DV14" s="302" t="s">
        <v>640</v>
      </c>
      <c r="DW14" s="302" t="s">
        <v>640</v>
      </c>
      <c r="DX14" s="302" t="s">
        <v>640</v>
      </c>
      <c r="DY14" s="301">
        <v>0</v>
      </c>
      <c r="DZ14" s="301">
        <v>24259</v>
      </c>
      <c r="EA14" s="301">
        <v>0</v>
      </c>
      <c r="EB14" s="301">
        <v>0</v>
      </c>
      <c r="EC14" s="301">
        <v>0</v>
      </c>
      <c r="ED14" s="301">
        <v>0</v>
      </c>
      <c r="EE14" s="301">
        <v>0</v>
      </c>
      <c r="EF14" s="301">
        <v>0</v>
      </c>
      <c r="EG14" s="301">
        <v>0</v>
      </c>
      <c r="EH14" s="301">
        <v>0</v>
      </c>
      <c r="EI14" s="301">
        <v>0</v>
      </c>
      <c r="EJ14" s="301">
        <v>0</v>
      </c>
      <c r="EK14" s="302" t="s">
        <v>640</v>
      </c>
      <c r="EL14" s="302" t="s">
        <v>640</v>
      </c>
      <c r="EM14" s="302" t="s">
        <v>640</v>
      </c>
      <c r="EN14" s="301">
        <v>24238</v>
      </c>
      <c r="EO14" s="301">
        <v>0</v>
      </c>
      <c r="EP14" s="302" t="s">
        <v>640</v>
      </c>
      <c r="EQ14" s="302" t="s">
        <v>640</v>
      </c>
      <c r="ER14" s="302" t="s">
        <v>640</v>
      </c>
      <c r="ES14" s="301">
        <v>21</v>
      </c>
      <c r="ET14" s="301">
        <v>0</v>
      </c>
      <c r="EU14" s="301">
        <v>43682</v>
      </c>
      <c r="EV14" s="301">
        <v>10154</v>
      </c>
      <c r="EW14" s="301">
        <v>50</v>
      </c>
      <c r="EX14" s="301">
        <v>0</v>
      </c>
      <c r="EY14" s="301">
        <v>8346</v>
      </c>
      <c r="EZ14" s="301">
        <v>9544</v>
      </c>
      <c r="FA14" s="301">
        <v>4446</v>
      </c>
      <c r="FB14" s="301">
        <v>65</v>
      </c>
      <c r="FC14" s="301">
        <v>2917</v>
      </c>
      <c r="FD14" s="301">
        <v>372</v>
      </c>
      <c r="FE14" s="301">
        <v>881</v>
      </c>
      <c r="FF14" s="301">
        <v>0</v>
      </c>
      <c r="FG14" s="301">
        <v>0</v>
      </c>
      <c r="FH14" s="302" t="s">
        <v>640</v>
      </c>
      <c r="FI14" s="302" t="s">
        <v>640</v>
      </c>
      <c r="FJ14" s="302" t="s">
        <v>640</v>
      </c>
      <c r="FK14" s="301">
        <v>0</v>
      </c>
      <c r="FL14" s="301">
        <v>0</v>
      </c>
      <c r="FM14" s="301">
        <v>0</v>
      </c>
      <c r="FN14" s="301">
        <v>29</v>
      </c>
      <c r="FO14" s="301">
        <v>6878</v>
      </c>
    </row>
    <row r="15" spans="1:171" s="303" customFormat="1" ht="13.5" customHeight="1">
      <c r="A15" s="299" t="s">
        <v>655</v>
      </c>
      <c r="B15" s="300" t="s">
        <v>656</v>
      </c>
      <c r="C15" s="299" t="s">
        <v>639</v>
      </c>
      <c r="D15" s="301">
        <v>60747.847999999998</v>
      </c>
      <c r="E15" s="301">
        <v>8272</v>
      </c>
      <c r="F15" s="301">
        <v>107</v>
      </c>
      <c r="G15" s="301">
        <v>22</v>
      </c>
      <c r="H15" s="301">
        <v>14385</v>
      </c>
      <c r="I15" s="301">
        <v>8218</v>
      </c>
      <c r="J15" s="301">
        <v>4370</v>
      </c>
      <c r="K15" s="301">
        <v>27</v>
      </c>
      <c r="L15" s="301">
        <v>5611</v>
      </c>
      <c r="M15" s="301">
        <v>1</v>
      </c>
      <c r="N15" s="301">
        <v>1691</v>
      </c>
      <c r="O15" s="301">
        <v>4426</v>
      </c>
      <c r="P15" s="301">
        <v>0</v>
      </c>
      <c r="Q15" s="301">
        <v>11017.297999999999</v>
      </c>
      <c r="R15" s="301">
        <v>0</v>
      </c>
      <c r="S15" s="301">
        <v>0</v>
      </c>
      <c r="T15" s="301">
        <v>649</v>
      </c>
      <c r="U15" s="301">
        <v>0</v>
      </c>
      <c r="V15" s="301">
        <v>0</v>
      </c>
      <c r="W15" s="301">
        <v>4</v>
      </c>
      <c r="X15" s="301">
        <v>1947.55</v>
      </c>
      <c r="Y15" s="301">
        <v>12883.227999999999</v>
      </c>
      <c r="Z15" s="301">
        <v>133</v>
      </c>
      <c r="AA15" s="301">
        <v>0</v>
      </c>
      <c r="AB15" s="301">
        <v>5</v>
      </c>
      <c r="AC15" s="301">
        <v>920</v>
      </c>
      <c r="AD15" s="301">
        <v>0</v>
      </c>
      <c r="AE15" s="301">
        <v>0</v>
      </c>
      <c r="AF15" s="301">
        <v>0</v>
      </c>
      <c r="AG15" s="301">
        <v>0</v>
      </c>
      <c r="AH15" s="301">
        <v>0</v>
      </c>
      <c r="AI15" s="301">
        <v>64</v>
      </c>
      <c r="AJ15" s="302" t="s">
        <v>640</v>
      </c>
      <c r="AK15" s="302" t="s">
        <v>640</v>
      </c>
      <c r="AL15" s="301">
        <v>11017.297999999999</v>
      </c>
      <c r="AM15" s="302" t="s">
        <v>640</v>
      </c>
      <c r="AN15" s="302" t="s">
        <v>640</v>
      </c>
      <c r="AO15" s="301">
        <v>649</v>
      </c>
      <c r="AP15" s="302" t="s">
        <v>640</v>
      </c>
      <c r="AQ15" s="301">
        <v>0</v>
      </c>
      <c r="AR15" s="302" t="s">
        <v>640</v>
      </c>
      <c r="AS15" s="301">
        <v>94.93</v>
      </c>
      <c r="AT15" s="301">
        <v>8637</v>
      </c>
      <c r="AU15" s="301">
        <v>0</v>
      </c>
      <c r="AV15" s="301">
        <v>0</v>
      </c>
      <c r="AW15" s="301">
        <v>17</v>
      </c>
      <c r="AX15" s="301">
        <v>6098</v>
      </c>
      <c r="AY15" s="301">
        <v>1994</v>
      </c>
      <c r="AZ15" s="301">
        <v>297</v>
      </c>
      <c r="BA15" s="301">
        <v>0</v>
      </c>
      <c r="BB15" s="301">
        <v>0</v>
      </c>
      <c r="BC15" s="301">
        <v>0</v>
      </c>
      <c r="BD15" s="301">
        <v>0</v>
      </c>
      <c r="BE15" s="301" t="s">
        <v>640</v>
      </c>
      <c r="BF15" s="301" t="s">
        <v>640</v>
      </c>
      <c r="BG15" s="302" t="s">
        <v>640</v>
      </c>
      <c r="BH15" s="302" t="s">
        <v>640</v>
      </c>
      <c r="BI15" s="302" t="s">
        <v>640</v>
      </c>
      <c r="BJ15" s="302" t="s">
        <v>640</v>
      </c>
      <c r="BK15" s="302" t="s">
        <v>640</v>
      </c>
      <c r="BL15" s="302" t="s">
        <v>640</v>
      </c>
      <c r="BM15" s="302" t="s">
        <v>640</v>
      </c>
      <c r="BN15" s="301">
        <v>231</v>
      </c>
      <c r="BO15" s="301">
        <v>4426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4426</v>
      </c>
      <c r="CA15" s="301">
        <v>0</v>
      </c>
      <c r="CB15" s="302" t="s">
        <v>640</v>
      </c>
      <c r="CC15" s="302" t="s">
        <v>640</v>
      </c>
      <c r="CD15" s="302" t="s">
        <v>640</v>
      </c>
      <c r="CE15" s="302" t="s">
        <v>640</v>
      </c>
      <c r="CF15" s="302" t="s">
        <v>640</v>
      </c>
      <c r="CG15" s="302" t="s">
        <v>640</v>
      </c>
      <c r="CH15" s="302" t="s">
        <v>640</v>
      </c>
      <c r="CI15" s="301">
        <v>0</v>
      </c>
      <c r="CJ15" s="301">
        <v>0</v>
      </c>
      <c r="CK15" s="301">
        <v>0</v>
      </c>
      <c r="CL15" s="301">
        <v>0</v>
      </c>
      <c r="CM15" s="301">
        <v>0</v>
      </c>
      <c r="CN15" s="301">
        <v>0</v>
      </c>
      <c r="CO15" s="301">
        <v>0</v>
      </c>
      <c r="CP15" s="301">
        <v>0</v>
      </c>
      <c r="CQ15" s="301">
        <v>0</v>
      </c>
      <c r="CR15" s="301">
        <v>0</v>
      </c>
      <c r="CS15" s="301">
        <v>0</v>
      </c>
      <c r="CT15" s="301">
        <v>0</v>
      </c>
      <c r="CU15" s="301">
        <v>0</v>
      </c>
      <c r="CV15" s="301">
        <v>0</v>
      </c>
      <c r="CW15" s="302" t="s">
        <v>640</v>
      </c>
      <c r="CX15" s="302" t="s">
        <v>640</v>
      </c>
      <c r="CY15" s="302" t="s">
        <v>640</v>
      </c>
      <c r="CZ15" s="302" t="s">
        <v>640</v>
      </c>
      <c r="DA15" s="302" t="s">
        <v>640</v>
      </c>
      <c r="DB15" s="302" t="s">
        <v>640</v>
      </c>
      <c r="DC15" s="302" t="s">
        <v>640</v>
      </c>
      <c r="DD15" s="301">
        <v>0</v>
      </c>
      <c r="DE15" s="301">
        <v>0</v>
      </c>
      <c r="DF15" s="301">
        <v>0</v>
      </c>
      <c r="DG15" s="301">
        <v>0</v>
      </c>
      <c r="DH15" s="301">
        <v>0</v>
      </c>
      <c r="DI15" s="301">
        <v>0</v>
      </c>
      <c r="DJ15" s="301">
        <v>0</v>
      </c>
      <c r="DK15" s="301">
        <v>0</v>
      </c>
      <c r="DL15" s="301">
        <v>0</v>
      </c>
      <c r="DM15" s="301">
        <v>0</v>
      </c>
      <c r="DN15" s="301">
        <v>0</v>
      </c>
      <c r="DO15" s="301">
        <v>0</v>
      </c>
      <c r="DP15" s="301">
        <v>0</v>
      </c>
      <c r="DQ15" s="301">
        <v>0</v>
      </c>
      <c r="DR15" s="302" t="s">
        <v>640</v>
      </c>
      <c r="DS15" s="302" t="s">
        <v>640</v>
      </c>
      <c r="DT15" s="301">
        <v>0</v>
      </c>
      <c r="DU15" s="302" t="s">
        <v>640</v>
      </c>
      <c r="DV15" s="302" t="s">
        <v>640</v>
      </c>
      <c r="DW15" s="302" t="s">
        <v>640</v>
      </c>
      <c r="DX15" s="302" t="s">
        <v>640</v>
      </c>
      <c r="DY15" s="301">
        <v>0</v>
      </c>
      <c r="DZ15" s="301">
        <v>4</v>
      </c>
      <c r="EA15" s="301">
        <v>0</v>
      </c>
      <c r="EB15" s="301">
        <v>0</v>
      </c>
      <c r="EC15" s="301">
        <v>0</v>
      </c>
      <c r="ED15" s="301">
        <v>0</v>
      </c>
      <c r="EE15" s="301">
        <v>0</v>
      </c>
      <c r="EF15" s="301">
        <v>0</v>
      </c>
      <c r="EG15" s="301">
        <v>0</v>
      </c>
      <c r="EH15" s="301">
        <v>0</v>
      </c>
      <c r="EI15" s="301">
        <v>0</v>
      </c>
      <c r="EJ15" s="301">
        <v>0</v>
      </c>
      <c r="EK15" s="302" t="s">
        <v>640</v>
      </c>
      <c r="EL15" s="302" t="s">
        <v>640</v>
      </c>
      <c r="EM15" s="302" t="s">
        <v>640</v>
      </c>
      <c r="EN15" s="301">
        <v>0</v>
      </c>
      <c r="EO15" s="301">
        <v>0</v>
      </c>
      <c r="EP15" s="302" t="s">
        <v>640</v>
      </c>
      <c r="EQ15" s="302" t="s">
        <v>640</v>
      </c>
      <c r="ER15" s="302" t="s">
        <v>640</v>
      </c>
      <c r="ES15" s="301">
        <v>4</v>
      </c>
      <c r="ET15" s="301">
        <v>0</v>
      </c>
      <c r="EU15" s="301">
        <v>34797.620000000003</v>
      </c>
      <c r="EV15" s="301">
        <v>8139</v>
      </c>
      <c r="EW15" s="301">
        <v>107</v>
      </c>
      <c r="EX15" s="301">
        <v>0</v>
      </c>
      <c r="EY15" s="301">
        <v>7367</v>
      </c>
      <c r="EZ15" s="301">
        <v>6224</v>
      </c>
      <c r="FA15" s="301">
        <v>4073</v>
      </c>
      <c r="FB15" s="301">
        <v>27</v>
      </c>
      <c r="FC15" s="301">
        <v>5611</v>
      </c>
      <c r="FD15" s="301">
        <v>1</v>
      </c>
      <c r="FE15" s="301">
        <v>1627</v>
      </c>
      <c r="FF15" s="301">
        <v>0</v>
      </c>
      <c r="FG15" s="301">
        <v>0</v>
      </c>
      <c r="FH15" s="302" t="s">
        <v>640</v>
      </c>
      <c r="FI15" s="302" t="s">
        <v>640</v>
      </c>
      <c r="FJ15" s="302" t="s">
        <v>640</v>
      </c>
      <c r="FK15" s="301">
        <v>0</v>
      </c>
      <c r="FL15" s="301">
        <v>0</v>
      </c>
      <c r="FM15" s="301">
        <v>0</v>
      </c>
      <c r="FN15" s="301">
        <v>0</v>
      </c>
      <c r="FO15" s="301">
        <v>1621.62</v>
      </c>
    </row>
    <row r="16" spans="1:171" s="303" customFormat="1" ht="13.5" customHeight="1">
      <c r="A16" s="299" t="s">
        <v>657</v>
      </c>
      <c r="B16" s="300" t="s">
        <v>658</v>
      </c>
      <c r="C16" s="299" t="s">
        <v>639</v>
      </c>
      <c r="D16" s="301">
        <v>51122</v>
      </c>
      <c r="E16" s="301">
        <v>1928</v>
      </c>
      <c r="F16" s="301">
        <v>88</v>
      </c>
      <c r="G16" s="301">
        <v>6</v>
      </c>
      <c r="H16" s="301">
        <v>13566</v>
      </c>
      <c r="I16" s="301">
        <v>8570</v>
      </c>
      <c r="J16" s="301">
        <v>3254</v>
      </c>
      <c r="K16" s="301">
        <v>23</v>
      </c>
      <c r="L16" s="301">
        <v>3371</v>
      </c>
      <c r="M16" s="301">
        <v>494</v>
      </c>
      <c r="N16" s="301">
        <v>260</v>
      </c>
      <c r="O16" s="301">
        <v>348</v>
      </c>
      <c r="P16" s="301">
        <v>1</v>
      </c>
      <c r="Q16" s="301">
        <v>3198</v>
      </c>
      <c r="R16" s="301">
        <v>2474</v>
      </c>
      <c r="S16" s="301">
        <v>0</v>
      </c>
      <c r="T16" s="301">
        <v>5800</v>
      </c>
      <c r="U16" s="301">
        <v>0</v>
      </c>
      <c r="V16" s="301">
        <v>0</v>
      </c>
      <c r="W16" s="301">
        <v>30</v>
      </c>
      <c r="X16" s="301">
        <v>7711</v>
      </c>
      <c r="Y16" s="301">
        <v>10376</v>
      </c>
      <c r="Z16" s="301">
        <v>389</v>
      </c>
      <c r="AA16" s="301">
        <v>0</v>
      </c>
      <c r="AB16" s="301">
        <v>0</v>
      </c>
      <c r="AC16" s="301">
        <v>447</v>
      </c>
      <c r="AD16" s="301">
        <v>0</v>
      </c>
      <c r="AE16" s="301">
        <v>0</v>
      </c>
      <c r="AF16" s="301">
        <v>0</v>
      </c>
      <c r="AG16" s="301">
        <v>0</v>
      </c>
      <c r="AH16" s="301">
        <v>0</v>
      </c>
      <c r="AI16" s="301">
        <v>0</v>
      </c>
      <c r="AJ16" s="302" t="s">
        <v>640</v>
      </c>
      <c r="AK16" s="302" t="s">
        <v>640</v>
      </c>
      <c r="AL16" s="301">
        <v>3198</v>
      </c>
      <c r="AM16" s="302" t="s">
        <v>640</v>
      </c>
      <c r="AN16" s="302" t="s">
        <v>640</v>
      </c>
      <c r="AO16" s="301">
        <v>5800</v>
      </c>
      <c r="AP16" s="302" t="s">
        <v>640</v>
      </c>
      <c r="AQ16" s="301">
        <v>0</v>
      </c>
      <c r="AR16" s="302" t="s">
        <v>640</v>
      </c>
      <c r="AS16" s="301">
        <v>542</v>
      </c>
      <c r="AT16" s="301">
        <v>17841</v>
      </c>
      <c r="AU16" s="301">
        <v>24</v>
      </c>
      <c r="AV16" s="301">
        <v>48</v>
      </c>
      <c r="AW16" s="301">
        <v>0</v>
      </c>
      <c r="AX16" s="301">
        <v>11419</v>
      </c>
      <c r="AY16" s="301">
        <v>2706</v>
      </c>
      <c r="AZ16" s="301">
        <v>577</v>
      </c>
      <c r="BA16" s="301">
        <v>17</v>
      </c>
      <c r="BB16" s="301">
        <v>2254</v>
      </c>
      <c r="BC16" s="301">
        <v>15</v>
      </c>
      <c r="BD16" s="301">
        <v>197</v>
      </c>
      <c r="BE16" s="301" t="s">
        <v>640</v>
      </c>
      <c r="BF16" s="301" t="s">
        <v>640</v>
      </c>
      <c r="BG16" s="302" t="s">
        <v>640</v>
      </c>
      <c r="BH16" s="302" t="s">
        <v>640</v>
      </c>
      <c r="BI16" s="302" t="s">
        <v>640</v>
      </c>
      <c r="BJ16" s="302" t="s">
        <v>640</v>
      </c>
      <c r="BK16" s="302" t="s">
        <v>640</v>
      </c>
      <c r="BL16" s="302" t="s">
        <v>640</v>
      </c>
      <c r="BM16" s="302" t="s">
        <v>640</v>
      </c>
      <c r="BN16" s="301">
        <v>584</v>
      </c>
      <c r="BO16" s="301">
        <v>329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329</v>
      </c>
      <c r="CA16" s="301">
        <v>0</v>
      </c>
      <c r="CB16" s="302" t="s">
        <v>640</v>
      </c>
      <c r="CC16" s="302" t="s">
        <v>640</v>
      </c>
      <c r="CD16" s="302" t="s">
        <v>640</v>
      </c>
      <c r="CE16" s="302" t="s">
        <v>640</v>
      </c>
      <c r="CF16" s="302" t="s">
        <v>640</v>
      </c>
      <c r="CG16" s="302" t="s">
        <v>640</v>
      </c>
      <c r="CH16" s="302" t="s">
        <v>640</v>
      </c>
      <c r="CI16" s="301">
        <v>0</v>
      </c>
      <c r="CJ16" s="301">
        <v>20</v>
      </c>
      <c r="CK16" s="301">
        <v>0</v>
      </c>
      <c r="CL16" s="301">
        <v>0</v>
      </c>
      <c r="CM16" s="301">
        <v>0</v>
      </c>
      <c r="CN16" s="301">
        <v>0</v>
      </c>
      <c r="CO16" s="301">
        <v>0</v>
      </c>
      <c r="CP16" s="301">
        <v>0</v>
      </c>
      <c r="CQ16" s="301">
        <v>0</v>
      </c>
      <c r="CR16" s="301">
        <v>0</v>
      </c>
      <c r="CS16" s="301">
        <v>0</v>
      </c>
      <c r="CT16" s="301">
        <v>0</v>
      </c>
      <c r="CU16" s="301">
        <v>19</v>
      </c>
      <c r="CV16" s="301">
        <v>1</v>
      </c>
      <c r="CW16" s="302" t="s">
        <v>640</v>
      </c>
      <c r="CX16" s="302" t="s">
        <v>640</v>
      </c>
      <c r="CY16" s="302" t="s">
        <v>640</v>
      </c>
      <c r="CZ16" s="302" t="s">
        <v>640</v>
      </c>
      <c r="DA16" s="302" t="s">
        <v>640</v>
      </c>
      <c r="DB16" s="302" t="s">
        <v>640</v>
      </c>
      <c r="DC16" s="302" t="s">
        <v>640</v>
      </c>
      <c r="DD16" s="301">
        <v>0</v>
      </c>
      <c r="DE16" s="301">
        <v>0</v>
      </c>
      <c r="DF16" s="301">
        <v>0</v>
      </c>
      <c r="DG16" s="301">
        <v>0</v>
      </c>
      <c r="DH16" s="301">
        <v>0</v>
      </c>
      <c r="DI16" s="301">
        <v>0</v>
      </c>
      <c r="DJ16" s="301">
        <v>0</v>
      </c>
      <c r="DK16" s="301">
        <v>0</v>
      </c>
      <c r="DL16" s="301">
        <v>0</v>
      </c>
      <c r="DM16" s="301">
        <v>0</v>
      </c>
      <c r="DN16" s="301">
        <v>0</v>
      </c>
      <c r="DO16" s="301">
        <v>0</v>
      </c>
      <c r="DP16" s="301">
        <v>0</v>
      </c>
      <c r="DQ16" s="301">
        <v>0</v>
      </c>
      <c r="DR16" s="302" t="s">
        <v>640</v>
      </c>
      <c r="DS16" s="302" t="s">
        <v>640</v>
      </c>
      <c r="DT16" s="301">
        <v>0</v>
      </c>
      <c r="DU16" s="302" t="s">
        <v>640</v>
      </c>
      <c r="DV16" s="302" t="s">
        <v>640</v>
      </c>
      <c r="DW16" s="302" t="s">
        <v>640</v>
      </c>
      <c r="DX16" s="302" t="s">
        <v>640</v>
      </c>
      <c r="DY16" s="301">
        <v>0</v>
      </c>
      <c r="DZ16" s="301">
        <v>2482</v>
      </c>
      <c r="EA16" s="301">
        <v>0</v>
      </c>
      <c r="EB16" s="301">
        <v>0</v>
      </c>
      <c r="EC16" s="301">
        <v>0</v>
      </c>
      <c r="ED16" s="301">
        <v>0</v>
      </c>
      <c r="EE16" s="301">
        <v>0</v>
      </c>
      <c r="EF16" s="301">
        <v>0</v>
      </c>
      <c r="EG16" s="301">
        <v>0</v>
      </c>
      <c r="EH16" s="301">
        <v>0</v>
      </c>
      <c r="EI16" s="301">
        <v>0</v>
      </c>
      <c r="EJ16" s="301">
        <v>0</v>
      </c>
      <c r="EK16" s="302" t="s">
        <v>640</v>
      </c>
      <c r="EL16" s="302" t="s">
        <v>640</v>
      </c>
      <c r="EM16" s="302" t="s">
        <v>640</v>
      </c>
      <c r="EN16" s="301">
        <v>2474</v>
      </c>
      <c r="EO16" s="301">
        <v>0</v>
      </c>
      <c r="EP16" s="302" t="s">
        <v>640</v>
      </c>
      <c r="EQ16" s="302" t="s">
        <v>640</v>
      </c>
      <c r="ER16" s="302" t="s">
        <v>640</v>
      </c>
      <c r="ES16" s="301">
        <v>8</v>
      </c>
      <c r="ET16" s="301">
        <v>0</v>
      </c>
      <c r="EU16" s="301">
        <v>20074</v>
      </c>
      <c r="EV16" s="301">
        <v>1515</v>
      </c>
      <c r="EW16" s="301">
        <v>40</v>
      </c>
      <c r="EX16" s="301">
        <v>6</v>
      </c>
      <c r="EY16" s="301">
        <v>1700</v>
      </c>
      <c r="EZ16" s="301">
        <v>5864</v>
      </c>
      <c r="FA16" s="301">
        <v>2677</v>
      </c>
      <c r="FB16" s="301">
        <v>6</v>
      </c>
      <c r="FC16" s="301">
        <v>1117</v>
      </c>
      <c r="FD16" s="301">
        <v>479</v>
      </c>
      <c r="FE16" s="301">
        <v>63</v>
      </c>
      <c r="FF16" s="301">
        <v>0</v>
      </c>
      <c r="FG16" s="301">
        <v>0</v>
      </c>
      <c r="FH16" s="302" t="s">
        <v>640</v>
      </c>
      <c r="FI16" s="302" t="s">
        <v>640</v>
      </c>
      <c r="FJ16" s="302" t="s">
        <v>640</v>
      </c>
      <c r="FK16" s="301">
        <v>0</v>
      </c>
      <c r="FL16" s="301">
        <v>0</v>
      </c>
      <c r="FM16" s="301">
        <v>0</v>
      </c>
      <c r="FN16" s="301">
        <v>22</v>
      </c>
      <c r="FO16" s="301">
        <v>6585</v>
      </c>
    </row>
    <row r="17" spans="1:171" s="303" customFormat="1" ht="13.5" customHeight="1">
      <c r="A17" s="299" t="s">
        <v>659</v>
      </c>
      <c r="B17" s="300" t="s">
        <v>660</v>
      </c>
      <c r="C17" s="299" t="s">
        <v>639</v>
      </c>
      <c r="D17" s="301">
        <v>320231</v>
      </c>
      <c r="E17" s="301">
        <v>7277</v>
      </c>
      <c r="F17" s="301">
        <v>26</v>
      </c>
      <c r="G17" s="301">
        <v>1961</v>
      </c>
      <c r="H17" s="301">
        <v>49633</v>
      </c>
      <c r="I17" s="301">
        <v>30238</v>
      </c>
      <c r="J17" s="301">
        <v>14826</v>
      </c>
      <c r="K17" s="301">
        <v>0</v>
      </c>
      <c r="L17" s="301">
        <v>28095</v>
      </c>
      <c r="M17" s="301">
        <v>9907</v>
      </c>
      <c r="N17" s="301">
        <v>2483</v>
      </c>
      <c r="O17" s="301">
        <v>270</v>
      </c>
      <c r="P17" s="301">
        <v>339</v>
      </c>
      <c r="Q17" s="301">
        <v>40193</v>
      </c>
      <c r="R17" s="301">
        <v>0</v>
      </c>
      <c r="S17" s="301">
        <v>200</v>
      </c>
      <c r="T17" s="301">
        <v>64699</v>
      </c>
      <c r="U17" s="301">
        <v>14878</v>
      </c>
      <c r="V17" s="301">
        <v>0</v>
      </c>
      <c r="W17" s="301">
        <v>3</v>
      </c>
      <c r="X17" s="301">
        <v>55203</v>
      </c>
      <c r="Y17" s="301">
        <v>153369</v>
      </c>
      <c r="Z17" s="301">
        <v>385</v>
      </c>
      <c r="AA17" s="301">
        <v>0</v>
      </c>
      <c r="AB17" s="301">
        <v>0</v>
      </c>
      <c r="AC17" s="301">
        <v>6209</v>
      </c>
      <c r="AD17" s="301">
        <v>0</v>
      </c>
      <c r="AE17" s="301">
        <v>0</v>
      </c>
      <c r="AF17" s="301">
        <v>0</v>
      </c>
      <c r="AG17" s="301">
        <v>0</v>
      </c>
      <c r="AH17" s="301">
        <v>351</v>
      </c>
      <c r="AI17" s="301">
        <v>28</v>
      </c>
      <c r="AJ17" s="302" t="s">
        <v>640</v>
      </c>
      <c r="AK17" s="302" t="s">
        <v>640</v>
      </c>
      <c r="AL17" s="301">
        <v>40193</v>
      </c>
      <c r="AM17" s="302" t="s">
        <v>640</v>
      </c>
      <c r="AN17" s="302" t="s">
        <v>640</v>
      </c>
      <c r="AO17" s="301">
        <v>64699</v>
      </c>
      <c r="AP17" s="302" t="s">
        <v>640</v>
      </c>
      <c r="AQ17" s="301">
        <v>0</v>
      </c>
      <c r="AR17" s="302" t="s">
        <v>640</v>
      </c>
      <c r="AS17" s="301">
        <v>41504</v>
      </c>
      <c r="AT17" s="301">
        <v>24287</v>
      </c>
      <c r="AU17" s="301">
        <v>498</v>
      </c>
      <c r="AV17" s="301">
        <v>1</v>
      </c>
      <c r="AW17" s="301">
        <v>0</v>
      </c>
      <c r="AX17" s="301">
        <v>19522</v>
      </c>
      <c r="AY17" s="301">
        <v>1182</v>
      </c>
      <c r="AZ17" s="301">
        <v>25</v>
      </c>
      <c r="BA17" s="301">
        <v>0</v>
      </c>
      <c r="BB17" s="301">
        <v>89</v>
      </c>
      <c r="BC17" s="301">
        <v>1797</v>
      </c>
      <c r="BD17" s="301">
        <v>188</v>
      </c>
      <c r="BE17" s="301" t="s">
        <v>640</v>
      </c>
      <c r="BF17" s="301" t="s">
        <v>640</v>
      </c>
      <c r="BG17" s="302" t="s">
        <v>640</v>
      </c>
      <c r="BH17" s="302" t="s">
        <v>640</v>
      </c>
      <c r="BI17" s="302" t="s">
        <v>640</v>
      </c>
      <c r="BJ17" s="302" t="s">
        <v>640</v>
      </c>
      <c r="BK17" s="302" t="s">
        <v>640</v>
      </c>
      <c r="BL17" s="302" t="s">
        <v>640</v>
      </c>
      <c r="BM17" s="302" t="s">
        <v>640</v>
      </c>
      <c r="BN17" s="301">
        <v>985</v>
      </c>
      <c r="BO17" s="301">
        <v>743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270</v>
      </c>
      <c r="CA17" s="301">
        <v>339</v>
      </c>
      <c r="CB17" s="302" t="s">
        <v>640</v>
      </c>
      <c r="CC17" s="302" t="s">
        <v>640</v>
      </c>
      <c r="CD17" s="302" t="s">
        <v>640</v>
      </c>
      <c r="CE17" s="302" t="s">
        <v>640</v>
      </c>
      <c r="CF17" s="302" t="s">
        <v>640</v>
      </c>
      <c r="CG17" s="302" t="s">
        <v>640</v>
      </c>
      <c r="CH17" s="302" t="s">
        <v>640</v>
      </c>
      <c r="CI17" s="301">
        <v>134</v>
      </c>
      <c r="CJ17" s="301">
        <v>0</v>
      </c>
      <c r="CK17" s="301">
        <v>0</v>
      </c>
      <c r="CL17" s="301">
        <v>0</v>
      </c>
      <c r="CM17" s="301">
        <v>0</v>
      </c>
      <c r="CN17" s="301">
        <v>0</v>
      </c>
      <c r="CO17" s="301">
        <v>0</v>
      </c>
      <c r="CP17" s="301">
        <v>0</v>
      </c>
      <c r="CQ17" s="301">
        <v>0</v>
      </c>
      <c r="CR17" s="301">
        <v>0</v>
      </c>
      <c r="CS17" s="301">
        <v>0</v>
      </c>
      <c r="CT17" s="301">
        <v>0</v>
      </c>
      <c r="CU17" s="301">
        <v>0</v>
      </c>
      <c r="CV17" s="301">
        <v>0</v>
      </c>
      <c r="CW17" s="302" t="s">
        <v>640</v>
      </c>
      <c r="CX17" s="302" t="s">
        <v>640</v>
      </c>
      <c r="CY17" s="302" t="s">
        <v>640</v>
      </c>
      <c r="CZ17" s="302" t="s">
        <v>640</v>
      </c>
      <c r="DA17" s="302" t="s">
        <v>640</v>
      </c>
      <c r="DB17" s="302" t="s">
        <v>640</v>
      </c>
      <c r="DC17" s="302" t="s">
        <v>640</v>
      </c>
      <c r="DD17" s="301">
        <v>0</v>
      </c>
      <c r="DE17" s="301">
        <v>0</v>
      </c>
      <c r="DF17" s="301">
        <v>0</v>
      </c>
      <c r="DG17" s="301">
        <v>0</v>
      </c>
      <c r="DH17" s="301">
        <v>0</v>
      </c>
      <c r="DI17" s="301">
        <v>0</v>
      </c>
      <c r="DJ17" s="301">
        <v>0</v>
      </c>
      <c r="DK17" s="301">
        <v>0</v>
      </c>
      <c r="DL17" s="301">
        <v>0</v>
      </c>
      <c r="DM17" s="301">
        <v>0</v>
      </c>
      <c r="DN17" s="301">
        <v>0</v>
      </c>
      <c r="DO17" s="301">
        <v>0</v>
      </c>
      <c r="DP17" s="301">
        <v>0</v>
      </c>
      <c r="DQ17" s="301">
        <v>0</v>
      </c>
      <c r="DR17" s="302" t="s">
        <v>640</v>
      </c>
      <c r="DS17" s="302" t="s">
        <v>640</v>
      </c>
      <c r="DT17" s="301">
        <v>0</v>
      </c>
      <c r="DU17" s="302" t="s">
        <v>640</v>
      </c>
      <c r="DV17" s="302" t="s">
        <v>640</v>
      </c>
      <c r="DW17" s="302" t="s">
        <v>640</v>
      </c>
      <c r="DX17" s="302" t="s">
        <v>640</v>
      </c>
      <c r="DY17" s="301">
        <v>0</v>
      </c>
      <c r="DZ17" s="301">
        <v>200</v>
      </c>
      <c r="EA17" s="301">
        <v>0</v>
      </c>
      <c r="EB17" s="301">
        <v>0</v>
      </c>
      <c r="EC17" s="301">
        <v>0</v>
      </c>
      <c r="ED17" s="301">
        <v>0</v>
      </c>
      <c r="EE17" s="301">
        <v>0</v>
      </c>
      <c r="EF17" s="301">
        <v>0</v>
      </c>
      <c r="EG17" s="301">
        <v>0</v>
      </c>
      <c r="EH17" s="301">
        <v>0</v>
      </c>
      <c r="EI17" s="301">
        <v>0</v>
      </c>
      <c r="EJ17" s="301">
        <v>0</v>
      </c>
      <c r="EK17" s="302" t="s">
        <v>640</v>
      </c>
      <c r="EL17" s="302" t="s">
        <v>640</v>
      </c>
      <c r="EM17" s="302" t="s">
        <v>640</v>
      </c>
      <c r="EN17" s="301">
        <v>0</v>
      </c>
      <c r="EO17" s="301">
        <v>200</v>
      </c>
      <c r="EP17" s="302" t="s">
        <v>640</v>
      </c>
      <c r="EQ17" s="302" t="s">
        <v>640</v>
      </c>
      <c r="ER17" s="302" t="s">
        <v>640</v>
      </c>
      <c r="ES17" s="301">
        <v>0</v>
      </c>
      <c r="ET17" s="301">
        <v>0</v>
      </c>
      <c r="EU17" s="301">
        <v>141632</v>
      </c>
      <c r="EV17" s="301">
        <v>6394</v>
      </c>
      <c r="EW17" s="301">
        <v>25</v>
      </c>
      <c r="EX17" s="301">
        <v>1961</v>
      </c>
      <c r="EY17" s="301">
        <v>23902</v>
      </c>
      <c r="EZ17" s="301">
        <v>29056</v>
      </c>
      <c r="FA17" s="301">
        <v>14801</v>
      </c>
      <c r="FB17" s="301">
        <v>0</v>
      </c>
      <c r="FC17" s="301">
        <v>28006</v>
      </c>
      <c r="FD17" s="301">
        <v>7759</v>
      </c>
      <c r="FE17" s="301">
        <v>2267</v>
      </c>
      <c r="FF17" s="301">
        <v>0</v>
      </c>
      <c r="FG17" s="301">
        <v>0</v>
      </c>
      <c r="FH17" s="302" t="s">
        <v>640</v>
      </c>
      <c r="FI17" s="302" t="s">
        <v>640</v>
      </c>
      <c r="FJ17" s="302" t="s">
        <v>640</v>
      </c>
      <c r="FK17" s="301">
        <v>0</v>
      </c>
      <c r="FL17" s="301">
        <v>14878</v>
      </c>
      <c r="FM17" s="301">
        <v>0</v>
      </c>
      <c r="FN17" s="301">
        <v>3</v>
      </c>
      <c r="FO17" s="301">
        <v>12580</v>
      </c>
    </row>
    <row r="18" spans="1:171" s="303" customFormat="1" ht="13.5" customHeight="1">
      <c r="A18" s="299" t="s">
        <v>661</v>
      </c>
      <c r="B18" s="300" t="s">
        <v>662</v>
      </c>
      <c r="C18" s="299" t="s">
        <v>639</v>
      </c>
      <c r="D18" s="301">
        <v>237773</v>
      </c>
      <c r="E18" s="301">
        <v>22781</v>
      </c>
      <c r="F18" s="301">
        <v>115</v>
      </c>
      <c r="G18" s="301">
        <v>1535</v>
      </c>
      <c r="H18" s="301">
        <v>46746</v>
      </c>
      <c r="I18" s="301">
        <v>31926</v>
      </c>
      <c r="J18" s="301">
        <v>13549</v>
      </c>
      <c r="K18" s="301">
        <v>2</v>
      </c>
      <c r="L18" s="301">
        <v>25451</v>
      </c>
      <c r="M18" s="301">
        <v>715</v>
      </c>
      <c r="N18" s="301">
        <v>2734</v>
      </c>
      <c r="O18" s="301">
        <v>6644</v>
      </c>
      <c r="P18" s="301">
        <v>672</v>
      </c>
      <c r="Q18" s="301">
        <v>43934</v>
      </c>
      <c r="R18" s="301">
        <v>61</v>
      </c>
      <c r="S18" s="301">
        <v>267</v>
      </c>
      <c r="T18" s="301">
        <v>10201</v>
      </c>
      <c r="U18" s="301">
        <v>0</v>
      </c>
      <c r="V18" s="301">
        <v>624</v>
      </c>
      <c r="W18" s="301">
        <v>10</v>
      </c>
      <c r="X18" s="301">
        <v>29806</v>
      </c>
      <c r="Y18" s="301">
        <v>70563</v>
      </c>
      <c r="Z18" s="301">
        <v>0</v>
      </c>
      <c r="AA18" s="301">
        <v>0</v>
      </c>
      <c r="AB18" s="301">
        <v>0</v>
      </c>
      <c r="AC18" s="301">
        <v>5094</v>
      </c>
      <c r="AD18" s="301">
        <v>0</v>
      </c>
      <c r="AE18" s="301">
        <v>0</v>
      </c>
      <c r="AF18" s="301">
        <v>0</v>
      </c>
      <c r="AG18" s="301">
        <v>0</v>
      </c>
      <c r="AH18" s="301">
        <v>0</v>
      </c>
      <c r="AI18" s="301">
        <v>9</v>
      </c>
      <c r="AJ18" s="302" t="s">
        <v>640</v>
      </c>
      <c r="AK18" s="302" t="s">
        <v>640</v>
      </c>
      <c r="AL18" s="301">
        <v>43934</v>
      </c>
      <c r="AM18" s="302" t="s">
        <v>640</v>
      </c>
      <c r="AN18" s="302" t="s">
        <v>640</v>
      </c>
      <c r="AO18" s="301">
        <v>10201</v>
      </c>
      <c r="AP18" s="302" t="s">
        <v>640</v>
      </c>
      <c r="AQ18" s="301">
        <v>624</v>
      </c>
      <c r="AR18" s="302" t="s">
        <v>640</v>
      </c>
      <c r="AS18" s="301">
        <v>10701</v>
      </c>
      <c r="AT18" s="301">
        <v>42815</v>
      </c>
      <c r="AU18" s="301">
        <v>669</v>
      </c>
      <c r="AV18" s="301">
        <v>0</v>
      </c>
      <c r="AW18" s="301">
        <v>1</v>
      </c>
      <c r="AX18" s="301">
        <v>20580</v>
      </c>
      <c r="AY18" s="301">
        <v>4879</v>
      </c>
      <c r="AZ18" s="301">
        <v>1328</v>
      </c>
      <c r="BA18" s="301">
        <v>0</v>
      </c>
      <c r="BB18" s="301">
        <v>6144</v>
      </c>
      <c r="BC18" s="301">
        <v>470</v>
      </c>
      <c r="BD18" s="301">
        <v>59</v>
      </c>
      <c r="BE18" s="301" t="s">
        <v>640</v>
      </c>
      <c r="BF18" s="301" t="s">
        <v>640</v>
      </c>
      <c r="BG18" s="302" t="s">
        <v>640</v>
      </c>
      <c r="BH18" s="302" t="s">
        <v>640</v>
      </c>
      <c r="BI18" s="302" t="s">
        <v>640</v>
      </c>
      <c r="BJ18" s="302" t="s">
        <v>640</v>
      </c>
      <c r="BK18" s="302" t="s">
        <v>640</v>
      </c>
      <c r="BL18" s="302" t="s">
        <v>640</v>
      </c>
      <c r="BM18" s="302" t="s">
        <v>640</v>
      </c>
      <c r="BN18" s="301">
        <v>8685</v>
      </c>
      <c r="BO18" s="301">
        <v>5260</v>
      </c>
      <c r="BP18" s="301">
        <v>0</v>
      </c>
      <c r="BQ18" s="301">
        <v>0</v>
      </c>
      <c r="BR18" s="301">
        <v>0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5260</v>
      </c>
      <c r="CA18" s="301">
        <v>0</v>
      </c>
      <c r="CB18" s="302" t="s">
        <v>640</v>
      </c>
      <c r="CC18" s="302" t="s">
        <v>640</v>
      </c>
      <c r="CD18" s="302" t="s">
        <v>640</v>
      </c>
      <c r="CE18" s="302" t="s">
        <v>640</v>
      </c>
      <c r="CF18" s="302" t="s">
        <v>640</v>
      </c>
      <c r="CG18" s="302" t="s">
        <v>640</v>
      </c>
      <c r="CH18" s="302" t="s">
        <v>640</v>
      </c>
      <c r="CI18" s="301">
        <v>0</v>
      </c>
      <c r="CJ18" s="301">
        <v>672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0</v>
      </c>
      <c r="CQ18" s="301">
        <v>0</v>
      </c>
      <c r="CR18" s="301">
        <v>0</v>
      </c>
      <c r="CS18" s="301">
        <v>0</v>
      </c>
      <c r="CT18" s="301">
        <v>0</v>
      </c>
      <c r="CU18" s="301">
        <v>0</v>
      </c>
      <c r="CV18" s="301">
        <v>672</v>
      </c>
      <c r="CW18" s="302" t="s">
        <v>640</v>
      </c>
      <c r="CX18" s="302" t="s">
        <v>640</v>
      </c>
      <c r="CY18" s="302" t="s">
        <v>640</v>
      </c>
      <c r="CZ18" s="302" t="s">
        <v>640</v>
      </c>
      <c r="DA18" s="302" t="s">
        <v>640</v>
      </c>
      <c r="DB18" s="302" t="s">
        <v>640</v>
      </c>
      <c r="DC18" s="302" t="s">
        <v>640</v>
      </c>
      <c r="DD18" s="301">
        <v>0</v>
      </c>
      <c r="DE18" s="301">
        <v>267</v>
      </c>
      <c r="DF18" s="301">
        <v>0</v>
      </c>
      <c r="DG18" s="301">
        <v>0</v>
      </c>
      <c r="DH18" s="301">
        <v>0</v>
      </c>
      <c r="DI18" s="301">
        <v>0</v>
      </c>
      <c r="DJ18" s="301">
        <v>0</v>
      </c>
      <c r="DK18" s="301">
        <v>0</v>
      </c>
      <c r="DL18" s="301">
        <v>0</v>
      </c>
      <c r="DM18" s="301">
        <v>0</v>
      </c>
      <c r="DN18" s="301">
        <v>0</v>
      </c>
      <c r="DO18" s="301">
        <v>0</v>
      </c>
      <c r="DP18" s="301">
        <v>0</v>
      </c>
      <c r="DQ18" s="301">
        <v>0</v>
      </c>
      <c r="DR18" s="302" t="s">
        <v>640</v>
      </c>
      <c r="DS18" s="302" t="s">
        <v>640</v>
      </c>
      <c r="DT18" s="301">
        <v>267</v>
      </c>
      <c r="DU18" s="302" t="s">
        <v>640</v>
      </c>
      <c r="DV18" s="302" t="s">
        <v>640</v>
      </c>
      <c r="DW18" s="302" t="s">
        <v>640</v>
      </c>
      <c r="DX18" s="302" t="s">
        <v>640</v>
      </c>
      <c r="DY18" s="301">
        <v>0</v>
      </c>
      <c r="DZ18" s="301">
        <v>61</v>
      </c>
      <c r="EA18" s="301">
        <v>0</v>
      </c>
      <c r="EB18" s="301">
        <v>0</v>
      </c>
      <c r="EC18" s="301">
        <v>0</v>
      </c>
      <c r="ED18" s="301">
        <v>0</v>
      </c>
      <c r="EE18" s="301">
        <v>0</v>
      </c>
      <c r="EF18" s="301">
        <v>0</v>
      </c>
      <c r="EG18" s="301">
        <v>0</v>
      </c>
      <c r="EH18" s="301">
        <v>0</v>
      </c>
      <c r="EI18" s="301">
        <v>0</v>
      </c>
      <c r="EJ18" s="301">
        <v>0</v>
      </c>
      <c r="EK18" s="302" t="s">
        <v>640</v>
      </c>
      <c r="EL18" s="302" t="s">
        <v>640</v>
      </c>
      <c r="EM18" s="302" t="s">
        <v>640</v>
      </c>
      <c r="EN18" s="301">
        <v>61</v>
      </c>
      <c r="EO18" s="301">
        <v>0</v>
      </c>
      <c r="EP18" s="302" t="s">
        <v>640</v>
      </c>
      <c r="EQ18" s="302" t="s">
        <v>640</v>
      </c>
      <c r="ER18" s="302" t="s">
        <v>640</v>
      </c>
      <c r="ES18" s="301">
        <v>0</v>
      </c>
      <c r="ET18" s="301">
        <v>0</v>
      </c>
      <c r="EU18" s="301">
        <v>118135</v>
      </c>
      <c r="EV18" s="301">
        <v>22112</v>
      </c>
      <c r="EW18" s="301">
        <v>115</v>
      </c>
      <c r="EX18" s="301">
        <v>1534</v>
      </c>
      <c r="EY18" s="301">
        <v>21072</v>
      </c>
      <c r="EZ18" s="301">
        <v>27047</v>
      </c>
      <c r="FA18" s="301">
        <v>12221</v>
      </c>
      <c r="FB18" s="301">
        <v>2</v>
      </c>
      <c r="FC18" s="301">
        <v>19307</v>
      </c>
      <c r="FD18" s="301">
        <v>245</v>
      </c>
      <c r="FE18" s="301">
        <v>2666</v>
      </c>
      <c r="FF18" s="301">
        <v>1384</v>
      </c>
      <c r="FG18" s="301">
        <v>0</v>
      </c>
      <c r="FH18" s="302" t="s">
        <v>640</v>
      </c>
      <c r="FI18" s="302" t="s">
        <v>640</v>
      </c>
      <c r="FJ18" s="302" t="s">
        <v>640</v>
      </c>
      <c r="FK18" s="301">
        <v>0</v>
      </c>
      <c r="FL18" s="301">
        <v>0</v>
      </c>
      <c r="FM18" s="301">
        <v>0</v>
      </c>
      <c r="FN18" s="301">
        <v>10</v>
      </c>
      <c r="FO18" s="301">
        <v>10420</v>
      </c>
    </row>
    <row r="19" spans="1:171" s="303" customFormat="1" ht="13.5" customHeight="1">
      <c r="A19" s="299" t="s">
        <v>663</v>
      </c>
      <c r="B19" s="300" t="s">
        <v>664</v>
      </c>
      <c r="C19" s="299" t="s">
        <v>639</v>
      </c>
      <c r="D19" s="301">
        <v>326146</v>
      </c>
      <c r="E19" s="301">
        <v>38079</v>
      </c>
      <c r="F19" s="301">
        <v>105</v>
      </c>
      <c r="G19" s="301">
        <v>25</v>
      </c>
      <c r="H19" s="301">
        <v>47847</v>
      </c>
      <c r="I19" s="301">
        <v>26700</v>
      </c>
      <c r="J19" s="301">
        <v>11361</v>
      </c>
      <c r="K19" s="301">
        <v>35</v>
      </c>
      <c r="L19" s="301">
        <v>34242</v>
      </c>
      <c r="M19" s="301">
        <v>4036</v>
      </c>
      <c r="N19" s="301">
        <v>6848</v>
      </c>
      <c r="O19" s="301">
        <v>1676</v>
      </c>
      <c r="P19" s="301">
        <v>0</v>
      </c>
      <c r="Q19" s="301">
        <v>22432</v>
      </c>
      <c r="R19" s="301">
        <v>42</v>
      </c>
      <c r="S19" s="301">
        <v>0</v>
      </c>
      <c r="T19" s="301">
        <v>118415</v>
      </c>
      <c r="U19" s="301">
        <v>0</v>
      </c>
      <c r="V19" s="301">
        <v>0</v>
      </c>
      <c r="W19" s="301">
        <v>1</v>
      </c>
      <c r="X19" s="301">
        <v>14302</v>
      </c>
      <c r="Y19" s="301">
        <v>146281</v>
      </c>
      <c r="Z19" s="301">
        <v>4</v>
      </c>
      <c r="AA19" s="301">
        <v>0</v>
      </c>
      <c r="AB19" s="301">
        <v>0</v>
      </c>
      <c r="AC19" s="301">
        <v>4821</v>
      </c>
      <c r="AD19" s="301">
        <v>0</v>
      </c>
      <c r="AE19" s="301">
        <v>0</v>
      </c>
      <c r="AF19" s="301">
        <v>0</v>
      </c>
      <c r="AG19" s="301">
        <v>0</v>
      </c>
      <c r="AH19" s="301">
        <v>0</v>
      </c>
      <c r="AI19" s="301">
        <v>0</v>
      </c>
      <c r="AJ19" s="302" t="s">
        <v>640</v>
      </c>
      <c r="AK19" s="302" t="s">
        <v>640</v>
      </c>
      <c r="AL19" s="301">
        <v>22432</v>
      </c>
      <c r="AM19" s="302" t="s">
        <v>640</v>
      </c>
      <c r="AN19" s="302" t="s">
        <v>640</v>
      </c>
      <c r="AO19" s="301">
        <v>118415</v>
      </c>
      <c r="AP19" s="302" t="s">
        <v>640</v>
      </c>
      <c r="AQ19" s="301">
        <v>0</v>
      </c>
      <c r="AR19" s="302" t="s">
        <v>640</v>
      </c>
      <c r="AS19" s="301">
        <v>609</v>
      </c>
      <c r="AT19" s="301">
        <v>45809</v>
      </c>
      <c r="AU19" s="301">
        <v>3689</v>
      </c>
      <c r="AV19" s="301">
        <v>15</v>
      </c>
      <c r="AW19" s="301">
        <v>0</v>
      </c>
      <c r="AX19" s="301">
        <v>20677</v>
      </c>
      <c r="AY19" s="301">
        <v>3326</v>
      </c>
      <c r="AZ19" s="301">
        <v>1612</v>
      </c>
      <c r="BA19" s="301">
        <v>11</v>
      </c>
      <c r="BB19" s="301">
        <v>8898</v>
      </c>
      <c r="BC19" s="301">
        <v>1887</v>
      </c>
      <c r="BD19" s="301">
        <v>715</v>
      </c>
      <c r="BE19" s="301" t="s">
        <v>640</v>
      </c>
      <c r="BF19" s="301" t="s">
        <v>640</v>
      </c>
      <c r="BG19" s="302" t="s">
        <v>640</v>
      </c>
      <c r="BH19" s="302" t="s">
        <v>640</v>
      </c>
      <c r="BI19" s="302" t="s">
        <v>640</v>
      </c>
      <c r="BJ19" s="302" t="s">
        <v>640</v>
      </c>
      <c r="BK19" s="302" t="s">
        <v>640</v>
      </c>
      <c r="BL19" s="302" t="s">
        <v>640</v>
      </c>
      <c r="BM19" s="302" t="s">
        <v>640</v>
      </c>
      <c r="BN19" s="301">
        <v>4979</v>
      </c>
      <c r="BO19" s="301">
        <v>3509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1673</v>
      </c>
      <c r="CA19" s="301">
        <v>0</v>
      </c>
      <c r="CB19" s="302" t="s">
        <v>640</v>
      </c>
      <c r="CC19" s="302" t="s">
        <v>640</v>
      </c>
      <c r="CD19" s="302" t="s">
        <v>640</v>
      </c>
      <c r="CE19" s="302" t="s">
        <v>640</v>
      </c>
      <c r="CF19" s="302" t="s">
        <v>640</v>
      </c>
      <c r="CG19" s="302" t="s">
        <v>640</v>
      </c>
      <c r="CH19" s="302" t="s">
        <v>640</v>
      </c>
      <c r="CI19" s="301">
        <v>1836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0</v>
      </c>
      <c r="CR19" s="301">
        <v>0</v>
      </c>
      <c r="CS19" s="301">
        <v>0</v>
      </c>
      <c r="CT19" s="301">
        <v>0</v>
      </c>
      <c r="CU19" s="301">
        <v>0</v>
      </c>
      <c r="CV19" s="301">
        <v>0</v>
      </c>
      <c r="CW19" s="302" t="s">
        <v>640</v>
      </c>
      <c r="CX19" s="302" t="s">
        <v>640</v>
      </c>
      <c r="CY19" s="302" t="s">
        <v>640</v>
      </c>
      <c r="CZ19" s="302" t="s">
        <v>640</v>
      </c>
      <c r="DA19" s="302" t="s">
        <v>640</v>
      </c>
      <c r="DB19" s="302" t="s">
        <v>640</v>
      </c>
      <c r="DC19" s="302" t="s">
        <v>640</v>
      </c>
      <c r="DD19" s="301">
        <v>0</v>
      </c>
      <c r="DE19" s="301">
        <v>0</v>
      </c>
      <c r="DF19" s="301">
        <v>0</v>
      </c>
      <c r="DG19" s="301">
        <v>0</v>
      </c>
      <c r="DH19" s="301">
        <v>0</v>
      </c>
      <c r="DI19" s="301">
        <v>0</v>
      </c>
      <c r="DJ19" s="301">
        <v>0</v>
      </c>
      <c r="DK19" s="301">
        <v>0</v>
      </c>
      <c r="DL19" s="301">
        <v>0</v>
      </c>
      <c r="DM19" s="301">
        <v>0</v>
      </c>
      <c r="DN19" s="301">
        <v>0</v>
      </c>
      <c r="DO19" s="301">
        <v>0</v>
      </c>
      <c r="DP19" s="301">
        <v>0</v>
      </c>
      <c r="DQ19" s="301">
        <v>0</v>
      </c>
      <c r="DR19" s="302" t="s">
        <v>640</v>
      </c>
      <c r="DS19" s="302" t="s">
        <v>640</v>
      </c>
      <c r="DT19" s="301">
        <v>0</v>
      </c>
      <c r="DU19" s="302" t="s">
        <v>640</v>
      </c>
      <c r="DV19" s="302" t="s">
        <v>640</v>
      </c>
      <c r="DW19" s="302" t="s">
        <v>640</v>
      </c>
      <c r="DX19" s="302" t="s">
        <v>640</v>
      </c>
      <c r="DY19" s="301">
        <v>0</v>
      </c>
      <c r="DZ19" s="301">
        <v>190</v>
      </c>
      <c r="EA19" s="301">
        <v>0</v>
      </c>
      <c r="EB19" s="301">
        <v>0</v>
      </c>
      <c r="EC19" s="301">
        <v>0</v>
      </c>
      <c r="ED19" s="301">
        <v>0</v>
      </c>
      <c r="EE19" s="301">
        <v>0</v>
      </c>
      <c r="EF19" s="301">
        <v>0</v>
      </c>
      <c r="EG19" s="301">
        <v>0</v>
      </c>
      <c r="EH19" s="301">
        <v>0</v>
      </c>
      <c r="EI19" s="301">
        <v>148</v>
      </c>
      <c r="EJ19" s="301">
        <v>0</v>
      </c>
      <c r="EK19" s="302" t="s">
        <v>640</v>
      </c>
      <c r="EL19" s="302" t="s">
        <v>640</v>
      </c>
      <c r="EM19" s="302" t="s">
        <v>640</v>
      </c>
      <c r="EN19" s="301">
        <v>42</v>
      </c>
      <c r="EO19" s="301">
        <v>0</v>
      </c>
      <c r="EP19" s="302" t="s">
        <v>640</v>
      </c>
      <c r="EQ19" s="302" t="s">
        <v>640</v>
      </c>
      <c r="ER19" s="302" t="s">
        <v>640</v>
      </c>
      <c r="ES19" s="301">
        <v>0</v>
      </c>
      <c r="ET19" s="301">
        <v>0</v>
      </c>
      <c r="EU19" s="301">
        <v>130357</v>
      </c>
      <c r="EV19" s="301">
        <v>34386</v>
      </c>
      <c r="EW19" s="301">
        <v>90</v>
      </c>
      <c r="EX19" s="301">
        <v>25</v>
      </c>
      <c r="EY19" s="301">
        <v>22349</v>
      </c>
      <c r="EZ19" s="301">
        <v>23374</v>
      </c>
      <c r="FA19" s="301">
        <v>9749</v>
      </c>
      <c r="FB19" s="301">
        <v>24</v>
      </c>
      <c r="FC19" s="301">
        <v>25344</v>
      </c>
      <c r="FD19" s="301">
        <v>2001</v>
      </c>
      <c r="FE19" s="301">
        <v>6133</v>
      </c>
      <c r="FF19" s="301">
        <v>3</v>
      </c>
      <c r="FG19" s="301">
        <v>0</v>
      </c>
      <c r="FH19" s="302" t="s">
        <v>640</v>
      </c>
      <c r="FI19" s="302" t="s">
        <v>640</v>
      </c>
      <c r="FJ19" s="302" t="s">
        <v>640</v>
      </c>
      <c r="FK19" s="301">
        <v>0</v>
      </c>
      <c r="FL19" s="301">
        <v>0</v>
      </c>
      <c r="FM19" s="301">
        <v>0</v>
      </c>
      <c r="FN19" s="301">
        <v>1</v>
      </c>
      <c r="FO19" s="301">
        <v>6878</v>
      </c>
    </row>
    <row r="20" spans="1:171" s="303" customFormat="1" ht="13.5" customHeight="1">
      <c r="A20" s="299" t="s">
        <v>665</v>
      </c>
      <c r="B20" s="300" t="s">
        <v>666</v>
      </c>
      <c r="C20" s="299" t="s">
        <v>639</v>
      </c>
      <c r="D20" s="301">
        <v>345191</v>
      </c>
      <c r="E20" s="301">
        <v>28041</v>
      </c>
      <c r="F20" s="301">
        <v>130</v>
      </c>
      <c r="G20" s="301">
        <v>5240</v>
      </c>
      <c r="H20" s="301">
        <v>44120</v>
      </c>
      <c r="I20" s="301">
        <v>50086</v>
      </c>
      <c r="J20" s="301">
        <v>28359</v>
      </c>
      <c r="K20" s="301">
        <v>22</v>
      </c>
      <c r="L20" s="301">
        <v>106397</v>
      </c>
      <c r="M20" s="301">
        <v>0</v>
      </c>
      <c r="N20" s="301">
        <v>282</v>
      </c>
      <c r="O20" s="301">
        <v>18592</v>
      </c>
      <c r="P20" s="301">
        <v>0</v>
      </c>
      <c r="Q20" s="301">
        <v>38051</v>
      </c>
      <c r="R20" s="301">
        <v>1574</v>
      </c>
      <c r="S20" s="301">
        <v>1782</v>
      </c>
      <c r="T20" s="301">
        <v>686</v>
      </c>
      <c r="U20" s="301">
        <v>0</v>
      </c>
      <c r="V20" s="301">
        <v>862</v>
      </c>
      <c r="W20" s="301">
        <v>0</v>
      </c>
      <c r="X20" s="301">
        <v>20967</v>
      </c>
      <c r="Y20" s="301">
        <v>48374</v>
      </c>
      <c r="Z20" s="301">
        <v>0</v>
      </c>
      <c r="AA20" s="301">
        <v>0</v>
      </c>
      <c r="AB20" s="301">
        <v>0</v>
      </c>
      <c r="AC20" s="301">
        <v>5083</v>
      </c>
      <c r="AD20" s="301">
        <v>0</v>
      </c>
      <c r="AE20" s="301">
        <v>0</v>
      </c>
      <c r="AF20" s="301">
        <v>0</v>
      </c>
      <c r="AG20" s="301">
        <v>0</v>
      </c>
      <c r="AH20" s="301">
        <v>0</v>
      </c>
      <c r="AI20" s="301">
        <v>0</v>
      </c>
      <c r="AJ20" s="302" t="s">
        <v>640</v>
      </c>
      <c r="AK20" s="302" t="s">
        <v>640</v>
      </c>
      <c r="AL20" s="301">
        <v>38051</v>
      </c>
      <c r="AM20" s="302" t="s">
        <v>640</v>
      </c>
      <c r="AN20" s="302" t="s">
        <v>640</v>
      </c>
      <c r="AO20" s="301">
        <v>686</v>
      </c>
      <c r="AP20" s="302" t="s">
        <v>640</v>
      </c>
      <c r="AQ20" s="301">
        <v>862</v>
      </c>
      <c r="AR20" s="302" t="s">
        <v>640</v>
      </c>
      <c r="AS20" s="301">
        <v>3692</v>
      </c>
      <c r="AT20" s="301">
        <v>17858</v>
      </c>
      <c r="AU20" s="301">
        <v>0</v>
      </c>
      <c r="AV20" s="301">
        <v>0</v>
      </c>
      <c r="AW20" s="301">
        <v>0</v>
      </c>
      <c r="AX20" s="301">
        <v>16250</v>
      </c>
      <c r="AY20" s="301">
        <v>0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 t="s">
        <v>640</v>
      </c>
      <c r="BF20" s="301" t="s">
        <v>640</v>
      </c>
      <c r="BG20" s="302" t="s">
        <v>640</v>
      </c>
      <c r="BH20" s="302" t="s">
        <v>640</v>
      </c>
      <c r="BI20" s="302" t="s">
        <v>640</v>
      </c>
      <c r="BJ20" s="302" t="s">
        <v>640</v>
      </c>
      <c r="BK20" s="302" t="s">
        <v>640</v>
      </c>
      <c r="BL20" s="302" t="s">
        <v>640</v>
      </c>
      <c r="BM20" s="302" t="s">
        <v>640</v>
      </c>
      <c r="BN20" s="301">
        <v>1608</v>
      </c>
      <c r="BO20" s="301">
        <v>18567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18567</v>
      </c>
      <c r="CA20" s="301">
        <v>0</v>
      </c>
      <c r="CB20" s="302" t="s">
        <v>640</v>
      </c>
      <c r="CC20" s="302" t="s">
        <v>640</v>
      </c>
      <c r="CD20" s="302" t="s">
        <v>640</v>
      </c>
      <c r="CE20" s="302" t="s">
        <v>640</v>
      </c>
      <c r="CF20" s="302" t="s">
        <v>640</v>
      </c>
      <c r="CG20" s="302" t="s">
        <v>640</v>
      </c>
      <c r="CH20" s="302" t="s">
        <v>640</v>
      </c>
      <c r="CI20" s="301">
        <v>0</v>
      </c>
      <c r="CJ20" s="301">
        <v>0</v>
      </c>
      <c r="CK20" s="301">
        <v>0</v>
      </c>
      <c r="CL20" s="301">
        <v>0</v>
      </c>
      <c r="CM20" s="301">
        <v>0</v>
      </c>
      <c r="CN20" s="301">
        <v>0</v>
      </c>
      <c r="CO20" s="301">
        <v>0</v>
      </c>
      <c r="CP20" s="301">
        <v>0</v>
      </c>
      <c r="CQ20" s="301">
        <v>0</v>
      </c>
      <c r="CR20" s="301">
        <v>0</v>
      </c>
      <c r="CS20" s="301">
        <v>0</v>
      </c>
      <c r="CT20" s="301">
        <v>0</v>
      </c>
      <c r="CU20" s="301">
        <v>0</v>
      </c>
      <c r="CV20" s="301">
        <v>0</v>
      </c>
      <c r="CW20" s="302" t="s">
        <v>640</v>
      </c>
      <c r="CX20" s="302" t="s">
        <v>640</v>
      </c>
      <c r="CY20" s="302" t="s">
        <v>640</v>
      </c>
      <c r="CZ20" s="302" t="s">
        <v>640</v>
      </c>
      <c r="DA20" s="302" t="s">
        <v>640</v>
      </c>
      <c r="DB20" s="302" t="s">
        <v>640</v>
      </c>
      <c r="DC20" s="302" t="s">
        <v>640</v>
      </c>
      <c r="DD20" s="301">
        <v>0</v>
      </c>
      <c r="DE20" s="301">
        <v>0</v>
      </c>
      <c r="DF20" s="301">
        <v>0</v>
      </c>
      <c r="DG20" s="301">
        <v>0</v>
      </c>
      <c r="DH20" s="301">
        <v>0</v>
      </c>
      <c r="DI20" s="301">
        <v>0</v>
      </c>
      <c r="DJ20" s="301">
        <v>0</v>
      </c>
      <c r="DK20" s="301">
        <v>0</v>
      </c>
      <c r="DL20" s="301">
        <v>0</v>
      </c>
      <c r="DM20" s="301">
        <v>0</v>
      </c>
      <c r="DN20" s="301">
        <v>0</v>
      </c>
      <c r="DO20" s="301">
        <v>0</v>
      </c>
      <c r="DP20" s="301">
        <v>0</v>
      </c>
      <c r="DQ20" s="301">
        <v>0</v>
      </c>
      <c r="DR20" s="302" t="s">
        <v>640</v>
      </c>
      <c r="DS20" s="302" t="s">
        <v>640</v>
      </c>
      <c r="DT20" s="301">
        <v>0</v>
      </c>
      <c r="DU20" s="302" t="s">
        <v>640</v>
      </c>
      <c r="DV20" s="302" t="s">
        <v>640</v>
      </c>
      <c r="DW20" s="302" t="s">
        <v>640</v>
      </c>
      <c r="DX20" s="302" t="s">
        <v>640</v>
      </c>
      <c r="DY20" s="301">
        <v>0</v>
      </c>
      <c r="DZ20" s="301">
        <v>3901</v>
      </c>
      <c r="EA20" s="301">
        <v>0</v>
      </c>
      <c r="EB20" s="301">
        <v>0</v>
      </c>
      <c r="EC20" s="301">
        <v>0</v>
      </c>
      <c r="ED20" s="301">
        <v>0</v>
      </c>
      <c r="EE20" s="301">
        <v>0</v>
      </c>
      <c r="EF20" s="301">
        <v>0</v>
      </c>
      <c r="EG20" s="301">
        <v>0</v>
      </c>
      <c r="EH20" s="301">
        <v>0</v>
      </c>
      <c r="EI20" s="301">
        <v>0</v>
      </c>
      <c r="EJ20" s="301">
        <v>0</v>
      </c>
      <c r="EK20" s="302" t="s">
        <v>640</v>
      </c>
      <c r="EL20" s="302" t="s">
        <v>640</v>
      </c>
      <c r="EM20" s="302" t="s">
        <v>640</v>
      </c>
      <c r="EN20" s="301">
        <v>1574</v>
      </c>
      <c r="EO20" s="301">
        <v>1782</v>
      </c>
      <c r="EP20" s="302" t="s">
        <v>640</v>
      </c>
      <c r="EQ20" s="302" t="s">
        <v>640</v>
      </c>
      <c r="ER20" s="302" t="s">
        <v>640</v>
      </c>
      <c r="ES20" s="301">
        <v>0</v>
      </c>
      <c r="ET20" s="301">
        <v>545</v>
      </c>
      <c r="EU20" s="301">
        <v>256491</v>
      </c>
      <c r="EV20" s="301">
        <v>28041</v>
      </c>
      <c r="EW20" s="301">
        <v>130</v>
      </c>
      <c r="EX20" s="301">
        <v>5240</v>
      </c>
      <c r="EY20" s="301">
        <v>22787</v>
      </c>
      <c r="EZ20" s="301">
        <v>50086</v>
      </c>
      <c r="FA20" s="301">
        <v>28359</v>
      </c>
      <c r="FB20" s="301">
        <v>22</v>
      </c>
      <c r="FC20" s="301">
        <v>106397</v>
      </c>
      <c r="FD20" s="301">
        <v>0</v>
      </c>
      <c r="FE20" s="301">
        <v>282</v>
      </c>
      <c r="FF20" s="301">
        <v>25</v>
      </c>
      <c r="FG20" s="301">
        <v>0</v>
      </c>
      <c r="FH20" s="302" t="s">
        <v>640</v>
      </c>
      <c r="FI20" s="302" t="s">
        <v>640</v>
      </c>
      <c r="FJ20" s="302" t="s">
        <v>640</v>
      </c>
      <c r="FK20" s="301">
        <v>0</v>
      </c>
      <c r="FL20" s="301">
        <v>0</v>
      </c>
      <c r="FM20" s="301">
        <v>0</v>
      </c>
      <c r="FN20" s="301">
        <v>0</v>
      </c>
      <c r="FO20" s="301">
        <v>15122</v>
      </c>
    </row>
    <row r="21" spans="1:171" s="303" customFormat="1" ht="13.5" customHeight="1">
      <c r="A21" s="299" t="s">
        <v>667</v>
      </c>
      <c r="B21" s="300" t="s">
        <v>668</v>
      </c>
      <c r="C21" s="299" t="s">
        <v>639</v>
      </c>
      <c r="D21" s="301">
        <v>84302</v>
      </c>
      <c r="E21" s="301">
        <v>10332</v>
      </c>
      <c r="F21" s="301">
        <v>19</v>
      </c>
      <c r="G21" s="301">
        <v>1399</v>
      </c>
      <c r="H21" s="301">
        <v>13908</v>
      </c>
      <c r="I21" s="301">
        <v>11066</v>
      </c>
      <c r="J21" s="301">
        <v>3539</v>
      </c>
      <c r="K21" s="301">
        <v>12</v>
      </c>
      <c r="L21" s="301">
        <v>15553</v>
      </c>
      <c r="M21" s="301">
        <v>837</v>
      </c>
      <c r="N21" s="301">
        <v>318</v>
      </c>
      <c r="O21" s="301">
        <v>5381</v>
      </c>
      <c r="P21" s="301">
        <v>0</v>
      </c>
      <c r="Q21" s="301">
        <v>10297</v>
      </c>
      <c r="R21" s="301">
        <v>0</v>
      </c>
      <c r="S21" s="301">
        <v>1453</v>
      </c>
      <c r="T21" s="301">
        <v>4378</v>
      </c>
      <c r="U21" s="301">
        <v>0</v>
      </c>
      <c r="V21" s="301">
        <v>419</v>
      </c>
      <c r="W21" s="301">
        <v>40</v>
      </c>
      <c r="X21" s="301">
        <v>5351</v>
      </c>
      <c r="Y21" s="301">
        <v>17134</v>
      </c>
      <c r="Z21" s="301">
        <v>29</v>
      </c>
      <c r="AA21" s="301">
        <v>0</v>
      </c>
      <c r="AB21" s="301">
        <v>0</v>
      </c>
      <c r="AC21" s="301">
        <v>1456</v>
      </c>
      <c r="AD21" s="301">
        <v>0</v>
      </c>
      <c r="AE21" s="301">
        <v>0</v>
      </c>
      <c r="AF21" s="301">
        <v>0</v>
      </c>
      <c r="AG21" s="301">
        <v>0</v>
      </c>
      <c r="AH21" s="301">
        <v>0</v>
      </c>
      <c r="AI21" s="301">
        <v>0</v>
      </c>
      <c r="AJ21" s="302" t="s">
        <v>640</v>
      </c>
      <c r="AK21" s="302" t="s">
        <v>640</v>
      </c>
      <c r="AL21" s="301">
        <v>10297</v>
      </c>
      <c r="AM21" s="302" t="s">
        <v>640</v>
      </c>
      <c r="AN21" s="302" t="s">
        <v>640</v>
      </c>
      <c r="AO21" s="301">
        <v>4324</v>
      </c>
      <c r="AP21" s="302" t="s">
        <v>640</v>
      </c>
      <c r="AQ21" s="301">
        <v>419</v>
      </c>
      <c r="AR21" s="302" t="s">
        <v>640</v>
      </c>
      <c r="AS21" s="301">
        <v>609</v>
      </c>
      <c r="AT21" s="301">
        <v>7459</v>
      </c>
      <c r="AU21" s="301">
        <v>0</v>
      </c>
      <c r="AV21" s="301">
        <v>0</v>
      </c>
      <c r="AW21" s="301">
        <v>455</v>
      </c>
      <c r="AX21" s="301">
        <v>4751</v>
      </c>
      <c r="AY21" s="301">
        <v>814</v>
      </c>
      <c r="AZ21" s="301">
        <v>133</v>
      </c>
      <c r="BA21" s="301">
        <v>0</v>
      </c>
      <c r="BB21" s="301">
        <v>41</v>
      </c>
      <c r="BC21" s="301">
        <v>763</v>
      </c>
      <c r="BD21" s="301">
        <v>0</v>
      </c>
      <c r="BE21" s="301" t="s">
        <v>640</v>
      </c>
      <c r="BF21" s="301" t="s">
        <v>640</v>
      </c>
      <c r="BG21" s="302" t="s">
        <v>640</v>
      </c>
      <c r="BH21" s="302" t="s">
        <v>640</v>
      </c>
      <c r="BI21" s="302" t="s">
        <v>640</v>
      </c>
      <c r="BJ21" s="302" t="s">
        <v>640</v>
      </c>
      <c r="BK21" s="302" t="s">
        <v>640</v>
      </c>
      <c r="BL21" s="302" t="s">
        <v>640</v>
      </c>
      <c r="BM21" s="302" t="s">
        <v>640</v>
      </c>
      <c r="BN21" s="301">
        <v>502</v>
      </c>
      <c r="BO21" s="301">
        <v>5458</v>
      </c>
      <c r="BP21" s="301">
        <v>0</v>
      </c>
      <c r="BQ21" s="301">
        <v>0</v>
      </c>
      <c r="BR21" s="301">
        <v>0</v>
      </c>
      <c r="BS21" s="301">
        <v>0</v>
      </c>
      <c r="BT21" s="301">
        <v>0</v>
      </c>
      <c r="BU21" s="301">
        <v>0</v>
      </c>
      <c r="BV21" s="301">
        <v>0</v>
      </c>
      <c r="BW21" s="301">
        <v>0</v>
      </c>
      <c r="BX21" s="301">
        <v>0</v>
      </c>
      <c r="BY21" s="301">
        <v>0</v>
      </c>
      <c r="BZ21" s="301">
        <v>5038</v>
      </c>
      <c r="CA21" s="301">
        <v>0</v>
      </c>
      <c r="CB21" s="302" t="s">
        <v>640</v>
      </c>
      <c r="CC21" s="302" t="s">
        <v>640</v>
      </c>
      <c r="CD21" s="302" t="s">
        <v>640</v>
      </c>
      <c r="CE21" s="302" t="s">
        <v>640</v>
      </c>
      <c r="CF21" s="302" t="s">
        <v>640</v>
      </c>
      <c r="CG21" s="302" t="s">
        <v>640</v>
      </c>
      <c r="CH21" s="302" t="s">
        <v>640</v>
      </c>
      <c r="CI21" s="301">
        <v>420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0</v>
      </c>
      <c r="CR21" s="301">
        <v>0</v>
      </c>
      <c r="CS21" s="301">
        <v>0</v>
      </c>
      <c r="CT21" s="301">
        <v>0</v>
      </c>
      <c r="CU21" s="301">
        <v>0</v>
      </c>
      <c r="CV21" s="301">
        <v>0</v>
      </c>
      <c r="CW21" s="302" t="s">
        <v>640</v>
      </c>
      <c r="CX21" s="302" t="s">
        <v>640</v>
      </c>
      <c r="CY21" s="302" t="s">
        <v>640</v>
      </c>
      <c r="CZ21" s="302" t="s">
        <v>640</v>
      </c>
      <c r="DA21" s="302" t="s">
        <v>640</v>
      </c>
      <c r="DB21" s="302" t="s">
        <v>640</v>
      </c>
      <c r="DC21" s="302" t="s">
        <v>640</v>
      </c>
      <c r="DD21" s="301">
        <v>0</v>
      </c>
      <c r="DE21" s="301">
        <v>1726</v>
      </c>
      <c r="DF21" s="301">
        <v>0</v>
      </c>
      <c r="DG21" s="301">
        <v>0</v>
      </c>
      <c r="DH21" s="301">
        <v>0</v>
      </c>
      <c r="DI21" s="301">
        <v>0</v>
      </c>
      <c r="DJ21" s="301">
        <v>0</v>
      </c>
      <c r="DK21" s="301">
        <v>0</v>
      </c>
      <c r="DL21" s="301">
        <v>0</v>
      </c>
      <c r="DM21" s="301">
        <v>0</v>
      </c>
      <c r="DN21" s="301">
        <v>0</v>
      </c>
      <c r="DO21" s="301">
        <v>0</v>
      </c>
      <c r="DP21" s="301">
        <v>273</v>
      </c>
      <c r="DQ21" s="301">
        <v>0</v>
      </c>
      <c r="DR21" s="302" t="s">
        <v>640</v>
      </c>
      <c r="DS21" s="302" t="s">
        <v>640</v>
      </c>
      <c r="DT21" s="301">
        <v>1453</v>
      </c>
      <c r="DU21" s="302" t="s">
        <v>640</v>
      </c>
      <c r="DV21" s="302" t="s">
        <v>640</v>
      </c>
      <c r="DW21" s="302" t="s">
        <v>640</v>
      </c>
      <c r="DX21" s="302" t="s">
        <v>640</v>
      </c>
      <c r="DY21" s="301">
        <v>0</v>
      </c>
      <c r="DZ21" s="301">
        <v>14</v>
      </c>
      <c r="EA21" s="301">
        <v>0</v>
      </c>
      <c r="EB21" s="301">
        <v>0</v>
      </c>
      <c r="EC21" s="301">
        <v>0</v>
      </c>
      <c r="ED21" s="301">
        <v>0</v>
      </c>
      <c r="EE21" s="301">
        <v>0</v>
      </c>
      <c r="EF21" s="301">
        <v>0</v>
      </c>
      <c r="EG21" s="301">
        <v>0</v>
      </c>
      <c r="EH21" s="301">
        <v>0</v>
      </c>
      <c r="EI21" s="301">
        <v>0</v>
      </c>
      <c r="EJ21" s="301">
        <v>0</v>
      </c>
      <c r="EK21" s="302" t="s">
        <v>640</v>
      </c>
      <c r="EL21" s="302" t="s">
        <v>640</v>
      </c>
      <c r="EM21" s="302" t="s">
        <v>640</v>
      </c>
      <c r="EN21" s="301">
        <v>0</v>
      </c>
      <c r="EO21" s="301">
        <v>0</v>
      </c>
      <c r="EP21" s="302" t="s">
        <v>640</v>
      </c>
      <c r="EQ21" s="302" t="s">
        <v>640</v>
      </c>
      <c r="ER21" s="302" t="s">
        <v>640</v>
      </c>
      <c r="ES21" s="301">
        <v>14</v>
      </c>
      <c r="ET21" s="301">
        <v>0</v>
      </c>
      <c r="EU21" s="301">
        <v>52511</v>
      </c>
      <c r="EV21" s="301">
        <v>10303</v>
      </c>
      <c r="EW21" s="301">
        <v>19</v>
      </c>
      <c r="EX21" s="301">
        <v>944</v>
      </c>
      <c r="EY21" s="301">
        <v>7701</v>
      </c>
      <c r="EZ21" s="301">
        <v>10252</v>
      </c>
      <c r="FA21" s="301">
        <v>3406</v>
      </c>
      <c r="FB21" s="301">
        <v>12</v>
      </c>
      <c r="FC21" s="301">
        <v>15512</v>
      </c>
      <c r="FD21" s="301">
        <v>74</v>
      </c>
      <c r="FE21" s="301">
        <v>318</v>
      </c>
      <c r="FF21" s="301">
        <v>70</v>
      </c>
      <c r="FG21" s="301">
        <v>0</v>
      </c>
      <c r="FH21" s="302" t="s">
        <v>640</v>
      </c>
      <c r="FI21" s="302" t="s">
        <v>640</v>
      </c>
      <c r="FJ21" s="302" t="s">
        <v>640</v>
      </c>
      <c r="FK21" s="301">
        <v>54</v>
      </c>
      <c r="FL21" s="301">
        <v>0</v>
      </c>
      <c r="FM21" s="301">
        <v>0</v>
      </c>
      <c r="FN21" s="301">
        <v>26</v>
      </c>
      <c r="FO21" s="301">
        <v>3820</v>
      </c>
    </row>
    <row r="22" spans="1:171" s="303" customFormat="1" ht="13.5" customHeight="1">
      <c r="A22" s="299" t="s">
        <v>669</v>
      </c>
      <c r="B22" s="300" t="s">
        <v>670</v>
      </c>
      <c r="C22" s="299" t="s">
        <v>639</v>
      </c>
      <c r="D22" s="301">
        <v>55555</v>
      </c>
      <c r="E22" s="301">
        <v>241</v>
      </c>
      <c r="F22" s="301">
        <v>28</v>
      </c>
      <c r="G22" s="301">
        <v>422</v>
      </c>
      <c r="H22" s="301">
        <v>6315</v>
      </c>
      <c r="I22" s="301">
        <v>2904</v>
      </c>
      <c r="J22" s="301">
        <v>669</v>
      </c>
      <c r="K22" s="301">
        <v>42</v>
      </c>
      <c r="L22" s="301">
        <v>2289</v>
      </c>
      <c r="M22" s="301">
        <v>32</v>
      </c>
      <c r="N22" s="301">
        <v>124</v>
      </c>
      <c r="O22" s="301">
        <v>11215</v>
      </c>
      <c r="P22" s="301">
        <v>3214</v>
      </c>
      <c r="Q22" s="301">
        <v>2271</v>
      </c>
      <c r="R22" s="301">
        <v>2349</v>
      </c>
      <c r="S22" s="301">
        <v>22880</v>
      </c>
      <c r="T22" s="301">
        <v>0</v>
      </c>
      <c r="U22" s="301">
        <v>0</v>
      </c>
      <c r="V22" s="301">
        <v>0</v>
      </c>
      <c r="W22" s="301">
        <v>12</v>
      </c>
      <c r="X22" s="301">
        <v>548</v>
      </c>
      <c r="Y22" s="301">
        <v>2431</v>
      </c>
      <c r="Z22" s="301">
        <v>0</v>
      </c>
      <c r="AA22" s="301">
        <v>0</v>
      </c>
      <c r="AB22" s="301">
        <v>0</v>
      </c>
      <c r="AC22" s="301">
        <v>160</v>
      </c>
      <c r="AD22" s="301">
        <v>0</v>
      </c>
      <c r="AE22" s="301">
        <v>0</v>
      </c>
      <c r="AF22" s="301">
        <v>0</v>
      </c>
      <c r="AG22" s="301">
        <v>0</v>
      </c>
      <c r="AH22" s="301">
        <v>0</v>
      </c>
      <c r="AI22" s="301">
        <v>0</v>
      </c>
      <c r="AJ22" s="302" t="s">
        <v>640</v>
      </c>
      <c r="AK22" s="302" t="s">
        <v>640</v>
      </c>
      <c r="AL22" s="301">
        <v>2271</v>
      </c>
      <c r="AM22" s="302" t="s">
        <v>640</v>
      </c>
      <c r="AN22" s="302" t="s">
        <v>640</v>
      </c>
      <c r="AO22" s="301">
        <v>0</v>
      </c>
      <c r="AP22" s="302" t="s">
        <v>640</v>
      </c>
      <c r="AQ22" s="301">
        <v>0</v>
      </c>
      <c r="AR22" s="302" t="s">
        <v>640</v>
      </c>
      <c r="AS22" s="301">
        <v>0</v>
      </c>
      <c r="AT22" s="301">
        <v>3653</v>
      </c>
      <c r="AU22" s="301">
        <v>0</v>
      </c>
      <c r="AV22" s="301">
        <v>0</v>
      </c>
      <c r="AW22" s="301">
        <v>0</v>
      </c>
      <c r="AX22" s="301">
        <v>3643</v>
      </c>
      <c r="AY22" s="301">
        <v>10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 t="s">
        <v>640</v>
      </c>
      <c r="BF22" s="301" t="s">
        <v>640</v>
      </c>
      <c r="BG22" s="302" t="s">
        <v>640</v>
      </c>
      <c r="BH22" s="302" t="s">
        <v>640</v>
      </c>
      <c r="BI22" s="302" t="s">
        <v>640</v>
      </c>
      <c r="BJ22" s="302" t="s">
        <v>640</v>
      </c>
      <c r="BK22" s="302" t="s">
        <v>640</v>
      </c>
      <c r="BL22" s="302" t="s">
        <v>640</v>
      </c>
      <c r="BM22" s="302" t="s">
        <v>640</v>
      </c>
      <c r="BN22" s="301">
        <v>0</v>
      </c>
      <c r="BO22" s="301">
        <v>11230</v>
      </c>
      <c r="BP22" s="301">
        <v>0</v>
      </c>
      <c r="BQ22" s="301">
        <v>0</v>
      </c>
      <c r="BR22" s="301">
        <v>0</v>
      </c>
      <c r="BS22" s="301">
        <v>0</v>
      </c>
      <c r="BT22" s="301">
        <v>0</v>
      </c>
      <c r="BU22" s="301">
        <v>0</v>
      </c>
      <c r="BV22" s="301">
        <v>0</v>
      </c>
      <c r="BW22" s="301">
        <v>0</v>
      </c>
      <c r="BX22" s="301">
        <v>0</v>
      </c>
      <c r="BY22" s="301">
        <v>0</v>
      </c>
      <c r="BZ22" s="301">
        <v>11191</v>
      </c>
      <c r="CA22" s="301">
        <v>0</v>
      </c>
      <c r="CB22" s="302" t="s">
        <v>640</v>
      </c>
      <c r="CC22" s="302" t="s">
        <v>640</v>
      </c>
      <c r="CD22" s="302" t="s">
        <v>640</v>
      </c>
      <c r="CE22" s="302" t="s">
        <v>640</v>
      </c>
      <c r="CF22" s="302" t="s">
        <v>640</v>
      </c>
      <c r="CG22" s="302" t="s">
        <v>640</v>
      </c>
      <c r="CH22" s="302" t="s">
        <v>640</v>
      </c>
      <c r="CI22" s="301">
        <v>39</v>
      </c>
      <c r="CJ22" s="301">
        <v>3214</v>
      </c>
      <c r="CK22" s="301">
        <v>0</v>
      </c>
      <c r="CL22" s="301">
        <v>0</v>
      </c>
      <c r="CM22" s="301">
        <v>0</v>
      </c>
      <c r="CN22" s="301">
        <v>0</v>
      </c>
      <c r="CO22" s="301">
        <v>0</v>
      </c>
      <c r="CP22" s="301">
        <v>0</v>
      </c>
      <c r="CQ22" s="301">
        <v>0</v>
      </c>
      <c r="CR22" s="301">
        <v>0</v>
      </c>
      <c r="CS22" s="301">
        <v>0</v>
      </c>
      <c r="CT22" s="301">
        <v>0</v>
      </c>
      <c r="CU22" s="301">
        <v>0</v>
      </c>
      <c r="CV22" s="301">
        <v>3214</v>
      </c>
      <c r="CW22" s="302" t="s">
        <v>640</v>
      </c>
      <c r="CX22" s="302" t="s">
        <v>640</v>
      </c>
      <c r="CY22" s="302" t="s">
        <v>640</v>
      </c>
      <c r="CZ22" s="302" t="s">
        <v>640</v>
      </c>
      <c r="DA22" s="302" t="s">
        <v>640</v>
      </c>
      <c r="DB22" s="302" t="s">
        <v>640</v>
      </c>
      <c r="DC22" s="302" t="s">
        <v>640</v>
      </c>
      <c r="DD22" s="301">
        <v>0</v>
      </c>
      <c r="DE22" s="301">
        <v>5246</v>
      </c>
      <c r="DF22" s="301">
        <v>0</v>
      </c>
      <c r="DG22" s="301">
        <v>0</v>
      </c>
      <c r="DH22" s="301">
        <v>0</v>
      </c>
      <c r="DI22" s="301">
        <v>0</v>
      </c>
      <c r="DJ22" s="301">
        <v>0</v>
      </c>
      <c r="DK22" s="301">
        <v>0</v>
      </c>
      <c r="DL22" s="301">
        <v>0</v>
      </c>
      <c r="DM22" s="301">
        <v>0</v>
      </c>
      <c r="DN22" s="301">
        <v>0</v>
      </c>
      <c r="DO22" s="301">
        <v>0</v>
      </c>
      <c r="DP22" s="301">
        <v>0</v>
      </c>
      <c r="DQ22" s="301">
        <v>0</v>
      </c>
      <c r="DR22" s="302" t="s">
        <v>640</v>
      </c>
      <c r="DS22" s="302" t="s">
        <v>640</v>
      </c>
      <c r="DT22" s="301">
        <v>5019</v>
      </c>
      <c r="DU22" s="302" t="s">
        <v>640</v>
      </c>
      <c r="DV22" s="302" t="s">
        <v>640</v>
      </c>
      <c r="DW22" s="302" t="s">
        <v>640</v>
      </c>
      <c r="DX22" s="302" t="s">
        <v>640</v>
      </c>
      <c r="DY22" s="301">
        <v>227</v>
      </c>
      <c r="DZ22" s="301">
        <v>20222</v>
      </c>
      <c r="EA22" s="301">
        <v>0</v>
      </c>
      <c r="EB22" s="301">
        <v>0</v>
      </c>
      <c r="EC22" s="301">
        <v>0</v>
      </c>
      <c r="ED22" s="301">
        <v>0</v>
      </c>
      <c r="EE22" s="301">
        <v>0</v>
      </c>
      <c r="EF22" s="301">
        <v>0</v>
      </c>
      <c r="EG22" s="301">
        <v>0</v>
      </c>
      <c r="EH22" s="301">
        <v>0</v>
      </c>
      <c r="EI22" s="301">
        <v>0</v>
      </c>
      <c r="EJ22" s="301">
        <v>0</v>
      </c>
      <c r="EK22" s="302" t="s">
        <v>640</v>
      </c>
      <c r="EL22" s="302" t="s">
        <v>640</v>
      </c>
      <c r="EM22" s="302" t="s">
        <v>640</v>
      </c>
      <c r="EN22" s="301">
        <v>2349</v>
      </c>
      <c r="EO22" s="301">
        <v>17861</v>
      </c>
      <c r="EP22" s="302" t="s">
        <v>640</v>
      </c>
      <c r="EQ22" s="302" t="s">
        <v>640</v>
      </c>
      <c r="ER22" s="302" t="s">
        <v>640</v>
      </c>
      <c r="ES22" s="301">
        <v>12</v>
      </c>
      <c r="ET22" s="301">
        <v>0</v>
      </c>
      <c r="EU22" s="301">
        <v>9559</v>
      </c>
      <c r="EV22" s="301">
        <v>241</v>
      </c>
      <c r="EW22" s="301">
        <v>28</v>
      </c>
      <c r="EX22" s="301">
        <v>422</v>
      </c>
      <c r="EY22" s="301">
        <v>2512</v>
      </c>
      <c r="EZ22" s="301">
        <v>2894</v>
      </c>
      <c r="FA22" s="301">
        <v>669</v>
      </c>
      <c r="FB22" s="301">
        <v>42</v>
      </c>
      <c r="FC22" s="301">
        <v>2289</v>
      </c>
      <c r="FD22" s="301">
        <v>32</v>
      </c>
      <c r="FE22" s="301">
        <v>124</v>
      </c>
      <c r="FF22" s="301">
        <v>24</v>
      </c>
      <c r="FG22" s="301">
        <v>0</v>
      </c>
      <c r="FH22" s="302" t="s">
        <v>640</v>
      </c>
      <c r="FI22" s="302" t="s">
        <v>640</v>
      </c>
      <c r="FJ22" s="302" t="s">
        <v>640</v>
      </c>
      <c r="FK22" s="301">
        <v>0</v>
      </c>
      <c r="FL22" s="301">
        <v>0</v>
      </c>
      <c r="FM22" s="301">
        <v>0</v>
      </c>
      <c r="FN22" s="301">
        <v>0</v>
      </c>
      <c r="FO22" s="301">
        <v>282</v>
      </c>
    </row>
    <row r="23" spans="1:171" s="303" customFormat="1" ht="13.5" customHeight="1">
      <c r="A23" s="299" t="s">
        <v>671</v>
      </c>
      <c r="B23" s="300" t="s">
        <v>672</v>
      </c>
      <c r="C23" s="299" t="s">
        <v>639</v>
      </c>
      <c r="D23" s="301">
        <v>32888</v>
      </c>
      <c r="E23" s="301">
        <v>3350</v>
      </c>
      <c r="F23" s="301">
        <v>43</v>
      </c>
      <c r="G23" s="301">
        <v>516</v>
      </c>
      <c r="H23" s="301">
        <v>5041</v>
      </c>
      <c r="I23" s="301">
        <v>3828</v>
      </c>
      <c r="J23" s="301">
        <v>1570</v>
      </c>
      <c r="K23" s="301">
        <v>0</v>
      </c>
      <c r="L23" s="301">
        <v>5701</v>
      </c>
      <c r="M23" s="301">
        <v>0</v>
      </c>
      <c r="N23" s="301">
        <v>0</v>
      </c>
      <c r="O23" s="301">
        <v>725</v>
      </c>
      <c r="P23" s="301">
        <v>0</v>
      </c>
      <c r="Q23" s="301">
        <v>2800</v>
      </c>
      <c r="R23" s="301">
        <v>0</v>
      </c>
      <c r="S23" s="301">
        <v>0</v>
      </c>
      <c r="T23" s="301">
        <v>3950</v>
      </c>
      <c r="U23" s="301">
        <v>0</v>
      </c>
      <c r="V23" s="301">
        <v>0</v>
      </c>
      <c r="W23" s="301">
        <v>40</v>
      </c>
      <c r="X23" s="301">
        <v>5324</v>
      </c>
      <c r="Y23" s="301">
        <v>6781</v>
      </c>
      <c r="Z23" s="301">
        <v>0</v>
      </c>
      <c r="AA23" s="301">
        <v>0</v>
      </c>
      <c r="AB23" s="301">
        <v>0</v>
      </c>
      <c r="AC23" s="301">
        <v>31</v>
      </c>
      <c r="AD23" s="301">
        <v>0</v>
      </c>
      <c r="AE23" s="301">
        <v>0</v>
      </c>
      <c r="AF23" s="301">
        <v>0</v>
      </c>
      <c r="AG23" s="301">
        <v>0</v>
      </c>
      <c r="AH23" s="301">
        <v>0</v>
      </c>
      <c r="AI23" s="301">
        <v>0</v>
      </c>
      <c r="AJ23" s="302" t="s">
        <v>640</v>
      </c>
      <c r="AK23" s="302" t="s">
        <v>640</v>
      </c>
      <c r="AL23" s="301">
        <v>2800</v>
      </c>
      <c r="AM23" s="302" t="s">
        <v>640</v>
      </c>
      <c r="AN23" s="302" t="s">
        <v>640</v>
      </c>
      <c r="AO23" s="301">
        <v>3950</v>
      </c>
      <c r="AP23" s="302" t="s">
        <v>640</v>
      </c>
      <c r="AQ23" s="301">
        <v>0</v>
      </c>
      <c r="AR23" s="302" t="s">
        <v>640</v>
      </c>
      <c r="AS23" s="301">
        <v>0</v>
      </c>
      <c r="AT23" s="301">
        <v>758</v>
      </c>
      <c r="AU23" s="301">
        <v>0</v>
      </c>
      <c r="AV23" s="301">
        <v>0</v>
      </c>
      <c r="AW23" s="301">
        <v>0</v>
      </c>
      <c r="AX23" s="301">
        <v>758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 t="s">
        <v>640</v>
      </c>
      <c r="BF23" s="301" t="s">
        <v>640</v>
      </c>
      <c r="BG23" s="302" t="s">
        <v>640</v>
      </c>
      <c r="BH23" s="302" t="s">
        <v>640</v>
      </c>
      <c r="BI23" s="302" t="s">
        <v>640</v>
      </c>
      <c r="BJ23" s="302" t="s">
        <v>640</v>
      </c>
      <c r="BK23" s="302" t="s">
        <v>640</v>
      </c>
      <c r="BL23" s="302" t="s">
        <v>640</v>
      </c>
      <c r="BM23" s="302" t="s">
        <v>640</v>
      </c>
      <c r="BN23" s="301">
        <v>0</v>
      </c>
      <c r="BO23" s="301">
        <v>997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725</v>
      </c>
      <c r="CA23" s="301">
        <v>0</v>
      </c>
      <c r="CB23" s="302" t="s">
        <v>640</v>
      </c>
      <c r="CC23" s="302" t="s">
        <v>640</v>
      </c>
      <c r="CD23" s="302" t="s">
        <v>640</v>
      </c>
      <c r="CE23" s="302" t="s">
        <v>640</v>
      </c>
      <c r="CF23" s="302" t="s">
        <v>640</v>
      </c>
      <c r="CG23" s="302" t="s">
        <v>640</v>
      </c>
      <c r="CH23" s="302" t="s">
        <v>640</v>
      </c>
      <c r="CI23" s="301">
        <v>272</v>
      </c>
      <c r="CJ23" s="301">
        <v>0</v>
      </c>
      <c r="CK23" s="301">
        <v>0</v>
      </c>
      <c r="CL23" s="301">
        <v>0</v>
      </c>
      <c r="CM23" s="301">
        <v>0</v>
      </c>
      <c r="CN23" s="301">
        <v>0</v>
      </c>
      <c r="CO23" s="301">
        <v>0</v>
      </c>
      <c r="CP23" s="301">
        <v>0</v>
      </c>
      <c r="CQ23" s="301">
        <v>0</v>
      </c>
      <c r="CR23" s="301">
        <v>0</v>
      </c>
      <c r="CS23" s="301">
        <v>0</v>
      </c>
      <c r="CT23" s="301">
        <v>0</v>
      </c>
      <c r="CU23" s="301">
        <v>0</v>
      </c>
      <c r="CV23" s="301">
        <v>0</v>
      </c>
      <c r="CW23" s="302" t="s">
        <v>640</v>
      </c>
      <c r="CX23" s="302" t="s">
        <v>640</v>
      </c>
      <c r="CY23" s="302" t="s">
        <v>640</v>
      </c>
      <c r="CZ23" s="302" t="s">
        <v>640</v>
      </c>
      <c r="DA23" s="302" t="s">
        <v>640</v>
      </c>
      <c r="DB23" s="302" t="s">
        <v>640</v>
      </c>
      <c r="DC23" s="302" t="s">
        <v>640</v>
      </c>
      <c r="DD23" s="301">
        <v>0</v>
      </c>
      <c r="DE23" s="301">
        <v>0</v>
      </c>
      <c r="DF23" s="301">
        <v>0</v>
      </c>
      <c r="DG23" s="301">
        <v>0</v>
      </c>
      <c r="DH23" s="301">
        <v>0</v>
      </c>
      <c r="DI23" s="301">
        <v>0</v>
      </c>
      <c r="DJ23" s="301">
        <v>0</v>
      </c>
      <c r="DK23" s="301">
        <v>0</v>
      </c>
      <c r="DL23" s="301">
        <v>0</v>
      </c>
      <c r="DM23" s="301">
        <v>0</v>
      </c>
      <c r="DN23" s="301">
        <v>0</v>
      </c>
      <c r="DO23" s="301">
        <v>0</v>
      </c>
      <c r="DP23" s="301">
        <v>0</v>
      </c>
      <c r="DQ23" s="301">
        <v>0</v>
      </c>
      <c r="DR23" s="302" t="s">
        <v>640</v>
      </c>
      <c r="DS23" s="302" t="s">
        <v>640</v>
      </c>
      <c r="DT23" s="301">
        <v>0</v>
      </c>
      <c r="DU23" s="302" t="s">
        <v>640</v>
      </c>
      <c r="DV23" s="302" t="s">
        <v>640</v>
      </c>
      <c r="DW23" s="302" t="s">
        <v>640</v>
      </c>
      <c r="DX23" s="302" t="s">
        <v>640</v>
      </c>
      <c r="DY23" s="301">
        <v>0</v>
      </c>
      <c r="DZ23" s="301">
        <v>1476</v>
      </c>
      <c r="EA23" s="301">
        <v>22</v>
      </c>
      <c r="EB23" s="301">
        <v>0</v>
      </c>
      <c r="EC23" s="301">
        <v>0</v>
      </c>
      <c r="ED23" s="301">
        <v>323</v>
      </c>
      <c r="EE23" s="301">
        <v>0</v>
      </c>
      <c r="EF23" s="301">
        <v>0</v>
      </c>
      <c r="EG23" s="301">
        <v>0</v>
      </c>
      <c r="EH23" s="301">
        <v>814</v>
      </c>
      <c r="EI23" s="301">
        <v>0</v>
      </c>
      <c r="EJ23" s="301">
        <v>0</v>
      </c>
      <c r="EK23" s="302" t="s">
        <v>640</v>
      </c>
      <c r="EL23" s="302" t="s">
        <v>640</v>
      </c>
      <c r="EM23" s="302" t="s">
        <v>640</v>
      </c>
      <c r="EN23" s="301">
        <v>0</v>
      </c>
      <c r="EO23" s="301">
        <v>0</v>
      </c>
      <c r="EP23" s="302" t="s">
        <v>640</v>
      </c>
      <c r="EQ23" s="302" t="s">
        <v>640</v>
      </c>
      <c r="ER23" s="302" t="s">
        <v>640</v>
      </c>
      <c r="ES23" s="301">
        <v>13</v>
      </c>
      <c r="ET23" s="301">
        <v>304</v>
      </c>
      <c r="EU23" s="301">
        <v>22876</v>
      </c>
      <c r="EV23" s="301">
        <v>3328</v>
      </c>
      <c r="EW23" s="301">
        <v>43</v>
      </c>
      <c r="EX23" s="301">
        <v>516</v>
      </c>
      <c r="EY23" s="301">
        <v>3929</v>
      </c>
      <c r="EZ23" s="301">
        <v>3828</v>
      </c>
      <c r="FA23" s="301">
        <v>1570</v>
      </c>
      <c r="FB23" s="301">
        <v>0</v>
      </c>
      <c r="FC23" s="301">
        <v>4887</v>
      </c>
      <c r="FD23" s="301">
        <v>0</v>
      </c>
      <c r="FE23" s="301">
        <v>0</v>
      </c>
      <c r="FF23" s="301">
        <v>0</v>
      </c>
      <c r="FG23" s="301">
        <v>0</v>
      </c>
      <c r="FH23" s="302" t="s">
        <v>640</v>
      </c>
      <c r="FI23" s="302" t="s">
        <v>640</v>
      </c>
      <c r="FJ23" s="302" t="s">
        <v>640</v>
      </c>
      <c r="FK23" s="301">
        <v>0</v>
      </c>
      <c r="FL23" s="301">
        <v>0</v>
      </c>
      <c r="FM23" s="301">
        <v>0</v>
      </c>
      <c r="FN23" s="301">
        <v>27</v>
      </c>
      <c r="FO23" s="301">
        <v>4748</v>
      </c>
    </row>
    <row r="24" spans="1:171" s="303" customFormat="1" ht="13.5" customHeight="1">
      <c r="A24" s="299" t="s">
        <v>673</v>
      </c>
      <c r="B24" s="300" t="s">
        <v>674</v>
      </c>
      <c r="C24" s="299" t="s">
        <v>639</v>
      </c>
      <c r="D24" s="301">
        <v>18930</v>
      </c>
      <c r="E24" s="301">
        <v>1783</v>
      </c>
      <c r="F24" s="301">
        <v>7</v>
      </c>
      <c r="G24" s="301">
        <v>275</v>
      </c>
      <c r="H24" s="301">
        <v>5680</v>
      </c>
      <c r="I24" s="301">
        <v>3290</v>
      </c>
      <c r="J24" s="301">
        <v>925</v>
      </c>
      <c r="K24" s="301">
        <v>18</v>
      </c>
      <c r="L24" s="301">
        <v>4101</v>
      </c>
      <c r="M24" s="301">
        <v>1172</v>
      </c>
      <c r="N24" s="301">
        <v>0</v>
      </c>
      <c r="O24" s="301">
        <v>171</v>
      </c>
      <c r="P24" s="301">
        <v>0</v>
      </c>
      <c r="Q24" s="301">
        <v>1167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0</v>
      </c>
      <c r="X24" s="301">
        <v>341</v>
      </c>
      <c r="Y24" s="301">
        <v>1822</v>
      </c>
      <c r="Z24" s="301">
        <v>203</v>
      </c>
      <c r="AA24" s="301">
        <v>0</v>
      </c>
      <c r="AB24" s="301">
        <v>0</v>
      </c>
      <c r="AC24" s="301">
        <v>444</v>
      </c>
      <c r="AD24" s="301">
        <v>0</v>
      </c>
      <c r="AE24" s="301">
        <v>0</v>
      </c>
      <c r="AF24" s="301">
        <v>0</v>
      </c>
      <c r="AG24" s="301">
        <v>0</v>
      </c>
      <c r="AH24" s="301">
        <v>0</v>
      </c>
      <c r="AI24" s="301">
        <v>0</v>
      </c>
      <c r="AJ24" s="302" t="s">
        <v>640</v>
      </c>
      <c r="AK24" s="302" t="s">
        <v>640</v>
      </c>
      <c r="AL24" s="301">
        <v>1167</v>
      </c>
      <c r="AM24" s="302" t="s">
        <v>640</v>
      </c>
      <c r="AN24" s="302" t="s">
        <v>640</v>
      </c>
      <c r="AO24" s="301">
        <v>0</v>
      </c>
      <c r="AP24" s="302" t="s">
        <v>640</v>
      </c>
      <c r="AQ24" s="301">
        <v>0</v>
      </c>
      <c r="AR24" s="302" t="s">
        <v>640</v>
      </c>
      <c r="AS24" s="301">
        <v>8</v>
      </c>
      <c r="AT24" s="301">
        <v>5491</v>
      </c>
      <c r="AU24" s="301">
        <v>0</v>
      </c>
      <c r="AV24" s="301">
        <v>0</v>
      </c>
      <c r="AW24" s="301">
        <v>0</v>
      </c>
      <c r="AX24" s="301">
        <v>3588</v>
      </c>
      <c r="AY24" s="301">
        <v>666</v>
      </c>
      <c r="AZ24" s="301">
        <v>0</v>
      </c>
      <c r="BA24" s="301">
        <v>0</v>
      </c>
      <c r="BB24" s="301">
        <v>0</v>
      </c>
      <c r="BC24" s="301">
        <v>1151</v>
      </c>
      <c r="BD24" s="301">
        <v>0</v>
      </c>
      <c r="BE24" s="301" t="s">
        <v>640</v>
      </c>
      <c r="BF24" s="301" t="s">
        <v>640</v>
      </c>
      <c r="BG24" s="302" t="s">
        <v>640</v>
      </c>
      <c r="BH24" s="302" t="s">
        <v>640</v>
      </c>
      <c r="BI24" s="302" t="s">
        <v>640</v>
      </c>
      <c r="BJ24" s="302" t="s">
        <v>640</v>
      </c>
      <c r="BK24" s="302" t="s">
        <v>640</v>
      </c>
      <c r="BL24" s="302" t="s">
        <v>640</v>
      </c>
      <c r="BM24" s="302" t="s">
        <v>640</v>
      </c>
      <c r="BN24" s="301">
        <v>86</v>
      </c>
      <c r="BO24" s="301">
        <v>171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171</v>
      </c>
      <c r="CA24" s="301">
        <v>0</v>
      </c>
      <c r="CB24" s="302" t="s">
        <v>640</v>
      </c>
      <c r="CC24" s="302" t="s">
        <v>640</v>
      </c>
      <c r="CD24" s="302" t="s">
        <v>640</v>
      </c>
      <c r="CE24" s="302" t="s">
        <v>640</v>
      </c>
      <c r="CF24" s="302" t="s">
        <v>640</v>
      </c>
      <c r="CG24" s="302" t="s">
        <v>640</v>
      </c>
      <c r="CH24" s="302" t="s">
        <v>640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0</v>
      </c>
      <c r="CR24" s="301">
        <v>0</v>
      </c>
      <c r="CS24" s="301">
        <v>0</v>
      </c>
      <c r="CT24" s="301">
        <v>0</v>
      </c>
      <c r="CU24" s="301">
        <v>0</v>
      </c>
      <c r="CV24" s="301">
        <v>0</v>
      </c>
      <c r="CW24" s="302" t="s">
        <v>640</v>
      </c>
      <c r="CX24" s="302" t="s">
        <v>640</v>
      </c>
      <c r="CY24" s="302" t="s">
        <v>640</v>
      </c>
      <c r="CZ24" s="302" t="s">
        <v>640</v>
      </c>
      <c r="DA24" s="302" t="s">
        <v>640</v>
      </c>
      <c r="DB24" s="302" t="s">
        <v>640</v>
      </c>
      <c r="DC24" s="302" t="s">
        <v>640</v>
      </c>
      <c r="DD24" s="301">
        <v>0</v>
      </c>
      <c r="DE24" s="301">
        <v>0</v>
      </c>
      <c r="DF24" s="301">
        <v>0</v>
      </c>
      <c r="DG24" s="301">
        <v>0</v>
      </c>
      <c r="DH24" s="301">
        <v>0</v>
      </c>
      <c r="DI24" s="301">
        <v>0</v>
      </c>
      <c r="DJ24" s="301">
        <v>0</v>
      </c>
      <c r="DK24" s="301">
        <v>0</v>
      </c>
      <c r="DL24" s="301">
        <v>0</v>
      </c>
      <c r="DM24" s="301">
        <v>0</v>
      </c>
      <c r="DN24" s="301">
        <v>0</v>
      </c>
      <c r="DO24" s="301">
        <v>0</v>
      </c>
      <c r="DP24" s="301">
        <v>0</v>
      </c>
      <c r="DQ24" s="301">
        <v>0</v>
      </c>
      <c r="DR24" s="302" t="s">
        <v>640</v>
      </c>
      <c r="DS24" s="302" t="s">
        <v>640</v>
      </c>
      <c r="DT24" s="301">
        <v>0</v>
      </c>
      <c r="DU24" s="302" t="s">
        <v>640</v>
      </c>
      <c r="DV24" s="302" t="s">
        <v>640</v>
      </c>
      <c r="DW24" s="302" t="s">
        <v>640</v>
      </c>
      <c r="DX24" s="302" t="s">
        <v>640</v>
      </c>
      <c r="DY24" s="301">
        <v>0</v>
      </c>
      <c r="DZ24" s="301">
        <v>0</v>
      </c>
      <c r="EA24" s="301">
        <v>0</v>
      </c>
      <c r="EB24" s="301">
        <v>0</v>
      </c>
      <c r="EC24" s="301">
        <v>0</v>
      </c>
      <c r="ED24" s="301">
        <v>0</v>
      </c>
      <c r="EE24" s="301">
        <v>0</v>
      </c>
      <c r="EF24" s="301">
        <v>0</v>
      </c>
      <c r="EG24" s="301">
        <v>0</v>
      </c>
      <c r="EH24" s="301">
        <v>0</v>
      </c>
      <c r="EI24" s="301">
        <v>0</v>
      </c>
      <c r="EJ24" s="301">
        <v>0</v>
      </c>
      <c r="EK24" s="302" t="s">
        <v>640</v>
      </c>
      <c r="EL24" s="302" t="s">
        <v>640</v>
      </c>
      <c r="EM24" s="302" t="s">
        <v>640</v>
      </c>
      <c r="EN24" s="301">
        <v>0</v>
      </c>
      <c r="EO24" s="301">
        <v>0</v>
      </c>
      <c r="EP24" s="302" t="s">
        <v>640</v>
      </c>
      <c r="EQ24" s="302" t="s">
        <v>640</v>
      </c>
      <c r="ER24" s="302" t="s">
        <v>640</v>
      </c>
      <c r="ES24" s="301">
        <v>0</v>
      </c>
      <c r="ET24" s="301">
        <v>0</v>
      </c>
      <c r="EU24" s="301">
        <v>11446</v>
      </c>
      <c r="EV24" s="301">
        <v>1580</v>
      </c>
      <c r="EW24" s="301">
        <v>7</v>
      </c>
      <c r="EX24" s="301">
        <v>275</v>
      </c>
      <c r="EY24" s="301">
        <v>1648</v>
      </c>
      <c r="EZ24" s="301">
        <v>2624</v>
      </c>
      <c r="FA24" s="301">
        <v>925</v>
      </c>
      <c r="FB24" s="301">
        <v>18</v>
      </c>
      <c r="FC24" s="301">
        <v>4101</v>
      </c>
      <c r="FD24" s="301">
        <v>21</v>
      </c>
      <c r="FE24" s="301">
        <v>0</v>
      </c>
      <c r="FF24" s="301">
        <v>0</v>
      </c>
      <c r="FG24" s="301">
        <v>0</v>
      </c>
      <c r="FH24" s="302" t="s">
        <v>640</v>
      </c>
      <c r="FI24" s="302" t="s">
        <v>640</v>
      </c>
      <c r="FJ24" s="302" t="s">
        <v>640</v>
      </c>
      <c r="FK24" s="301">
        <v>0</v>
      </c>
      <c r="FL24" s="301">
        <v>0</v>
      </c>
      <c r="FM24" s="301">
        <v>0</v>
      </c>
      <c r="FN24" s="301">
        <v>0</v>
      </c>
      <c r="FO24" s="301">
        <v>247</v>
      </c>
    </row>
    <row r="25" spans="1:171" s="303" customFormat="1" ht="13.5" customHeight="1">
      <c r="A25" s="299" t="s">
        <v>675</v>
      </c>
      <c r="B25" s="300" t="s">
        <v>676</v>
      </c>
      <c r="C25" s="299" t="s">
        <v>639</v>
      </c>
      <c r="D25" s="301">
        <v>34573</v>
      </c>
      <c r="E25" s="301">
        <v>10709</v>
      </c>
      <c r="F25" s="301">
        <v>76</v>
      </c>
      <c r="G25" s="301">
        <v>658</v>
      </c>
      <c r="H25" s="301">
        <v>5407</v>
      </c>
      <c r="I25" s="301">
        <v>3310</v>
      </c>
      <c r="J25" s="301">
        <v>922</v>
      </c>
      <c r="K25" s="301">
        <v>18</v>
      </c>
      <c r="L25" s="301">
        <v>1232</v>
      </c>
      <c r="M25" s="301">
        <v>0</v>
      </c>
      <c r="N25" s="301">
        <v>190</v>
      </c>
      <c r="O25" s="301">
        <v>346</v>
      </c>
      <c r="P25" s="301">
        <v>68</v>
      </c>
      <c r="Q25" s="301">
        <v>7774</v>
      </c>
      <c r="R25" s="301">
        <v>0</v>
      </c>
      <c r="S25" s="301">
        <v>0</v>
      </c>
      <c r="T25" s="301">
        <v>3</v>
      </c>
      <c r="U25" s="301">
        <v>0</v>
      </c>
      <c r="V25" s="301">
        <v>0</v>
      </c>
      <c r="W25" s="301">
        <v>5</v>
      </c>
      <c r="X25" s="301">
        <v>3855</v>
      </c>
      <c r="Y25" s="301">
        <v>10473</v>
      </c>
      <c r="Z25" s="301">
        <v>0</v>
      </c>
      <c r="AA25" s="301">
        <v>0</v>
      </c>
      <c r="AB25" s="301">
        <v>0</v>
      </c>
      <c r="AC25" s="301">
        <v>370</v>
      </c>
      <c r="AD25" s="301">
        <v>51</v>
      </c>
      <c r="AE25" s="301">
        <v>39</v>
      </c>
      <c r="AF25" s="301">
        <v>1</v>
      </c>
      <c r="AG25" s="301">
        <v>54</v>
      </c>
      <c r="AH25" s="301">
        <v>0</v>
      </c>
      <c r="AI25" s="301">
        <v>0</v>
      </c>
      <c r="AJ25" s="302" t="s">
        <v>640</v>
      </c>
      <c r="AK25" s="302" t="s">
        <v>640</v>
      </c>
      <c r="AL25" s="301">
        <v>7774</v>
      </c>
      <c r="AM25" s="302" t="s">
        <v>640</v>
      </c>
      <c r="AN25" s="302" t="s">
        <v>640</v>
      </c>
      <c r="AO25" s="301">
        <v>3</v>
      </c>
      <c r="AP25" s="302" t="s">
        <v>640</v>
      </c>
      <c r="AQ25" s="301">
        <v>0</v>
      </c>
      <c r="AR25" s="302" t="s">
        <v>640</v>
      </c>
      <c r="AS25" s="301">
        <v>2181</v>
      </c>
      <c r="AT25" s="301">
        <v>7720</v>
      </c>
      <c r="AU25" s="301">
        <v>2548</v>
      </c>
      <c r="AV25" s="301">
        <v>28</v>
      </c>
      <c r="AW25" s="301">
        <v>0</v>
      </c>
      <c r="AX25" s="301">
        <v>2589</v>
      </c>
      <c r="AY25" s="301">
        <v>720</v>
      </c>
      <c r="AZ25" s="301">
        <v>214</v>
      </c>
      <c r="BA25" s="301">
        <v>2</v>
      </c>
      <c r="BB25" s="301">
        <v>235</v>
      </c>
      <c r="BC25" s="301">
        <v>0</v>
      </c>
      <c r="BD25" s="301">
        <v>61</v>
      </c>
      <c r="BE25" s="301" t="s">
        <v>640</v>
      </c>
      <c r="BF25" s="301" t="s">
        <v>640</v>
      </c>
      <c r="BG25" s="302" t="s">
        <v>640</v>
      </c>
      <c r="BH25" s="302" t="s">
        <v>640</v>
      </c>
      <c r="BI25" s="302" t="s">
        <v>640</v>
      </c>
      <c r="BJ25" s="302" t="s">
        <v>640</v>
      </c>
      <c r="BK25" s="302" t="s">
        <v>640</v>
      </c>
      <c r="BL25" s="302" t="s">
        <v>640</v>
      </c>
      <c r="BM25" s="302" t="s">
        <v>640</v>
      </c>
      <c r="BN25" s="301">
        <v>1323</v>
      </c>
      <c r="BO25" s="301">
        <v>423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346</v>
      </c>
      <c r="CA25" s="301">
        <v>68</v>
      </c>
      <c r="CB25" s="302" t="s">
        <v>640</v>
      </c>
      <c r="CC25" s="302" t="s">
        <v>640</v>
      </c>
      <c r="CD25" s="302" t="s">
        <v>640</v>
      </c>
      <c r="CE25" s="302" t="s">
        <v>640</v>
      </c>
      <c r="CF25" s="302" t="s">
        <v>640</v>
      </c>
      <c r="CG25" s="302" t="s">
        <v>640</v>
      </c>
      <c r="CH25" s="302" t="s">
        <v>640</v>
      </c>
      <c r="CI25" s="301">
        <v>9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0</v>
      </c>
      <c r="CR25" s="301">
        <v>0</v>
      </c>
      <c r="CS25" s="301">
        <v>0</v>
      </c>
      <c r="CT25" s="301">
        <v>0</v>
      </c>
      <c r="CU25" s="301">
        <v>0</v>
      </c>
      <c r="CV25" s="301">
        <v>0</v>
      </c>
      <c r="CW25" s="302" t="s">
        <v>640</v>
      </c>
      <c r="CX25" s="302" t="s">
        <v>640</v>
      </c>
      <c r="CY25" s="302" t="s">
        <v>640</v>
      </c>
      <c r="CZ25" s="302" t="s">
        <v>640</v>
      </c>
      <c r="DA25" s="302" t="s">
        <v>640</v>
      </c>
      <c r="DB25" s="302" t="s">
        <v>640</v>
      </c>
      <c r="DC25" s="302" t="s">
        <v>640</v>
      </c>
      <c r="DD25" s="301">
        <v>0</v>
      </c>
      <c r="DE25" s="301">
        <v>0</v>
      </c>
      <c r="DF25" s="301">
        <v>0</v>
      </c>
      <c r="DG25" s="301">
        <v>0</v>
      </c>
      <c r="DH25" s="301">
        <v>0</v>
      </c>
      <c r="DI25" s="301">
        <v>0</v>
      </c>
      <c r="DJ25" s="301">
        <v>0</v>
      </c>
      <c r="DK25" s="301">
        <v>0</v>
      </c>
      <c r="DL25" s="301">
        <v>0</v>
      </c>
      <c r="DM25" s="301">
        <v>0</v>
      </c>
      <c r="DN25" s="301">
        <v>0</v>
      </c>
      <c r="DO25" s="301">
        <v>0</v>
      </c>
      <c r="DP25" s="301">
        <v>0</v>
      </c>
      <c r="DQ25" s="301">
        <v>0</v>
      </c>
      <c r="DR25" s="302" t="s">
        <v>640</v>
      </c>
      <c r="DS25" s="302" t="s">
        <v>640</v>
      </c>
      <c r="DT25" s="301">
        <v>0</v>
      </c>
      <c r="DU25" s="302" t="s">
        <v>640</v>
      </c>
      <c r="DV25" s="302" t="s">
        <v>640</v>
      </c>
      <c r="DW25" s="302" t="s">
        <v>640</v>
      </c>
      <c r="DX25" s="302" t="s">
        <v>640</v>
      </c>
      <c r="DY25" s="301">
        <v>0</v>
      </c>
      <c r="DZ25" s="301">
        <v>0</v>
      </c>
      <c r="EA25" s="301">
        <v>0</v>
      </c>
      <c r="EB25" s="301">
        <v>0</v>
      </c>
      <c r="EC25" s="301">
        <v>0</v>
      </c>
      <c r="ED25" s="301">
        <v>0</v>
      </c>
      <c r="EE25" s="301">
        <v>0</v>
      </c>
      <c r="EF25" s="301">
        <v>0</v>
      </c>
      <c r="EG25" s="301">
        <v>0</v>
      </c>
      <c r="EH25" s="301">
        <v>0</v>
      </c>
      <c r="EI25" s="301">
        <v>0</v>
      </c>
      <c r="EJ25" s="301">
        <v>0</v>
      </c>
      <c r="EK25" s="302" t="s">
        <v>640</v>
      </c>
      <c r="EL25" s="302" t="s">
        <v>640</v>
      </c>
      <c r="EM25" s="302" t="s">
        <v>640</v>
      </c>
      <c r="EN25" s="301">
        <v>0</v>
      </c>
      <c r="EO25" s="301">
        <v>0</v>
      </c>
      <c r="EP25" s="302" t="s">
        <v>640</v>
      </c>
      <c r="EQ25" s="302" t="s">
        <v>640</v>
      </c>
      <c r="ER25" s="302" t="s">
        <v>640</v>
      </c>
      <c r="ES25" s="301">
        <v>0</v>
      </c>
      <c r="ET25" s="301">
        <v>0</v>
      </c>
      <c r="EU25" s="301">
        <v>15957</v>
      </c>
      <c r="EV25" s="301">
        <v>8161</v>
      </c>
      <c r="EW25" s="301">
        <v>48</v>
      </c>
      <c r="EX25" s="301">
        <v>658</v>
      </c>
      <c r="EY25" s="301">
        <v>2448</v>
      </c>
      <c r="EZ25" s="301">
        <v>2539</v>
      </c>
      <c r="FA25" s="301">
        <v>669</v>
      </c>
      <c r="FB25" s="301">
        <v>15</v>
      </c>
      <c r="FC25" s="301">
        <v>943</v>
      </c>
      <c r="FD25" s="301">
        <v>0</v>
      </c>
      <c r="FE25" s="301">
        <v>129</v>
      </c>
      <c r="FF25" s="301">
        <v>0</v>
      </c>
      <c r="FG25" s="301">
        <v>0</v>
      </c>
      <c r="FH25" s="302" t="s">
        <v>640</v>
      </c>
      <c r="FI25" s="302" t="s">
        <v>640</v>
      </c>
      <c r="FJ25" s="302" t="s">
        <v>640</v>
      </c>
      <c r="FK25" s="301">
        <v>0</v>
      </c>
      <c r="FL25" s="301">
        <v>0</v>
      </c>
      <c r="FM25" s="301">
        <v>0</v>
      </c>
      <c r="FN25" s="301">
        <v>5</v>
      </c>
      <c r="FO25" s="301">
        <v>342</v>
      </c>
    </row>
    <row r="26" spans="1:171" s="303" customFormat="1" ht="13.5" customHeight="1">
      <c r="A26" s="299" t="s">
        <v>677</v>
      </c>
      <c r="B26" s="300" t="s">
        <v>678</v>
      </c>
      <c r="C26" s="299" t="s">
        <v>639</v>
      </c>
      <c r="D26" s="301">
        <v>60106</v>
      </c>
      <c r="E26" s="301">
        <v>6951</v>
      </c>
      <c r="F26" s="301">
        <v>49</v>
      </c>
      <c r="G26" s="301">
        <v>1026</v>
      </c>
      <c r="H26" s="301">
        <v>5877</v>
      </c>
      <c r="I26" s="301">
        <v>5038</v>
      </c>
      <c r="J26" s="301">
        <v>1516</v>
      </c>
      <c r="K26" s="301">
        <v>29</v>
      </c>
      <c r="L26" s="301">
        <v>11570</v>
      </c>
      <c r="M26" s="301">
        <v>2280</v>
      </c>
      <c r="N26" s="301">
        <v>291</v>
      </c>
      <c r="O26" s="301">
        <v>2909</v>
      </c>
      <c r="P26" s="301">
        <v>3</v>
      </c>
      <c r="Q26" s="301">
        <v>1640</v>
      </c>
      <c r="R26" s="301">
        <v>0</v>
      </c>
      <c r="S26" s="301">
        <v>0</v>
      </c>
      <c r="T26" s="301">
        <v>11048</v>
      </c>
      <c r="U26" s="301">
        <v>5</v>
      </c>
      <c r="V26" s="301">
        <v>954</v>
      </c>
      <c r="W26" s="301">
        <v>28</v>
      </c>
      <c r="X26" s="301">
        <v>8892</v>
      </c>
      <c r="Y26" s="301">
        <v>16438</v>
      </c>
      <c r="Z26" s="301">
        <v>0</v>
      </c>
      <c r="AA26" s="301">
        <v>0</v>
      </c>
      <c r="AB26" s="301">
        <v>0</v>
      </c>
      <c r="AC26" s="301">
        <v>133</v>
      </c>
      <c r="AD26" s="301">
        <v>0</v>
      </c>
      <c r="AE26" s="301">
        <v>0</v>
      </c>
      <c r="AF26" s="301">
        <v>0</v>
      </c>
      <c r="AG26" s="301">
        <v>0</v>
      </c>
      <c r="AH26" s="301">
        <v>0</v>
      </c>
      <c r="AI26" s="301">
        <v>0</v>
      </c>
      <c r="AJ26" s="302" t="s">
        <v>640</v>
      </c>
      <c r="AK26" s="302" t="s">
        <v>640</v>
      </c>
      <c r="AL26" s="301">
        <v>1640</v>
      </c>
      <c r="AM26" s="302" t="s">
        <v>640</v>
      </c>
      <c r="AN26" s="302" t="s">
        <v>640</v>
      </c>
      <c r="AO26" s="301">
        <v>11048</v>
      </c>
      <c r="AP26" s="302" t="s">
        <v>640</v>
      </c>
      <c r="AQ26" s="301">
        <v>954</v>
      </c>
      <c r="AR26" s="302" t="s">
        <v>640</v>
      </c>
      <c r="AS26" s="301">
        <v>2663</v>
      </c>
      <c r="AT26" s="301">
        <v>3757</v>
      </c>
      <c r="AU26" s="301">
        <v>0</v>
      </c>
      <c r="AV26" s="301">
        <v>9</v>
      </c>
      <c r="AW26" s="301">
        <v>0</v>
      </c>
      <c r="AX26" s="301">
        <v>3066</v>
      </c>
      <c r="AY26" s="301">
        <v>171</v>
      </c>
      <c r="AZ26" s="301">
        <v>5</v>
      </c>
      <c r="BA26" s="301">
        <v>0</v>
      </c>
      <c r="BB26" s="301">
        <v>1</v>
      </c>
      <c r="BC26" s="301">
        <v>100</v>
      </c>
      <c r="BD26" s="301">
        <v>0</v>
      </c>
      <c r="BE26" s="301" t="s">
        <v>640</v>
      </c>
      <c r="BF26" s="301" t="s">
        <v>640</v>
      </c>
      <c r="BG26" s="302" t="s">
        <v>640</v>
      </c>
      <c r="BH26" s="302" t="s">
        <v>640</v>
      </c>
      <c r="BI26" s="302" t="s">
        <v>640</v>
      </c>
      <c r="BJ26" s="302" t="s">
        <v>640</v>
      </c>
      <c r="BK26" s="302" t="s">
        <v>640</v>
      </c>
      <c r="BL26" s="302" t="s">
        <v>640</v>
      </c>
      <c r="BM26" s="302" t="s">
        <v>640</v>
      </c>
      <c r="BN26" s="301">
        <v>405</v>
      </c>
      <c r="BO26" s="301">
        <v>5311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2564</v>
      </c>
      <c r="CA26" s="301">
        <v>3</v>
      </c>
      <c r="CB26" s="302" t="s">
        <v>640</v>
      </c>
      <c r="CC26" s="302" t="s">
        <v>640</v>
      </c>
      <c r="CD26" s="302" t="s">
        <v>640</v>
      </c>
      <c r="CE26" s="302" t="s">
        <v>640</v>
      </c>
      <c r="CF26" s="302" t="s">
        <v>640</v>
      </c>
      <c r="CG26" s="302" t="s">
        <v>640</v>
      </c>
      <c r="CH26" s="302" t="s">
        <v>640</v>
      </c>
      <c r="CI26" s="301">
        <v>2744</v>
      </c>
      <c r="CJ26" s="301">
        <v>0</v>
      </c>
      <c r="CK26" s="301">
        <v>0</v>
      </c>
      <c r="CL26" s="301">
        <v>0</v>
      </c>
      <c r="CM26" s="301">
        <v>0</v>
      </c>
      <c r="CN26" s="301">
        <v>0</v>
      </c>
      <c r="CO26" s="301">
        <v>0</v>
      </c>
      <c r="CP26" s="301">
        <v>0</v>
      </c>
      <c r="CQ26" s="301">
        <v>0</v>
      </c>
      <c r="CR26" s="301">
        <v>0</v>
      </c>
      <c r="CS26" s="301">
        <v>0</v>
      </c>
      <c r="CT26" s="301">
        <v>0</v>
      </c>
      <c r="CU26" s="301">
        <v>0</v>
      </c>
      <c r="CV26" s="301">
        <v>0</v>
      </c>
      <c r="CW26" s="302" t="s">
        <v>640</v>
      </c>
      <c r="CX26" s="302" t="s">
        <v>640</v>
      </c>
      <c r="CY26" s="302" t="s">
        <v>640</v>
      </c>
      <c r="CZ26" s="302" t="s">
        <v>640</v>
      </c>
      <c r="DA26" s="302" t="s">
        <v>640</v>
      </c>
      <c r="DB26" s="302" t="s">
        <v>640</v>
      </c>
      <c r="DC26" s="302" t="s">
        <v>640</v>
      </c>
      <c r="DD26" s="301">
        <v>0</v>
      </c>
      <c r="DE26" s="301">
        <v>0</v>
      </c>
      <c r="DF26" s="301">
        <v>0</v>
      </c>
      <c r="DG26" s="301">
        <v>0</v>
      </c>
      <c r="DH26" s="301">
        <v>0</v>
      </c>
      <c r="DI26" s="301">
        <v>0</v>
      </c>
      <c r="DJ26" s="301">
        <v>0</v>
      </c>
      <c r="DK26" s="301">
        <v>0</v>
      </c>
      <c r="DL26" s="301">
        <v>0</v>
      </c>
      <c r="DM26" s="301">
        <v>0</v>
      </c>
      <c r="DN26" s="301">
        <v>0</v>
      </c>
      <c r="DO26" s="301">
        <v>0</v>
      </c>
      <c r="DP26" s="301">
        <v>0</v>
      </c>
      <c r="DQ26" s="301">
        <v>0</v>
      </c>
      <c r="DR26" s="302" t="s">
        <v>640</v>
      </c>
      <c r="DS26" s="302" t="s">
        <v>640</v>
      </c>
      <c r="DT26" s="301">
        <v>0</v>
      </c>
      <c r="DU26" s="302" t="s">
        <v>640</v>
      </c>
      <c r="DV26" s="302" t="s">
        <v>640</v>
      </c>
      <c r="DW26" s="302" t="s">
        <v>640</v>
      </c>
      <c r="DX26" s="302" t="s">
        <v>640</v>
      </c>
      <c r="DY26" s="301">
        <v>0</v>
      </c>
      <c r="DZ26" s="301">
        <v>5</v>
      </c>
      <c r="EA26" s="301">
        <v>0</v>
      </c>
      <c r="EB26" s="301">
        <v>0</v>
      </c>
      <c r="EC26" s="301">
        <v>0</v>
      </c>
      <c r="ED26" s="301">
        <v>0</v>
      </c>
      <c r="EE26" s="301">
        <v>0</v>
      </c>
      <c r="EF26" s="301">
        <v>0</v>
      </c>
      <c r="EG26" s="301">
        <v>0</v>
      </c>
      <c r="EH26" s="301">
        <v>0</v>
      </c>
      <c r="EI26" s="301">
        <v>2</v>
      </c>
      <c r="EJ26" s="301">
        <v>0</v>
      </c>
      <c r="EK26" s="302" t="s">
        <v>640</v>
      </c>
      <c r="EL26" s="302" t="s">
        <v>640</v>
      </c>
      <c r="EM26" s="302" t="s">
        <v>640</v>
      </c>
      <c r="EN26" s="301">
        <v>0</v>
      </c>
      <c r="EO26" s="301">
        <v>0</v>
      </c>
      <c r="EP26" s="302" t="s">
        <v>640</v>
      </c>
      <c r="EQ26" s="302" t="s">
        <v>640</v>
      </c>
      <c r="ER26" s="302" t="s">
        <v>640</v>
      </c>
      <c r="ES26" s="301">
        <v>3</v>
      </c>
      <c r="ET26" s="301">
        <v>0</v>
      </c>
      <c r="EU26" s="301">
        <v>34595</v>
      </c>
      <c r="EV26" s="301">
        <v>6951</v>
      </c>
      <c r="EW26" s="301">
        <v>40</v>
      </c>
      <c r="EX26" s="301">
        <v>1026</v>
      </c>
      <c r="EY26" s="301">
        <v>2678</v>
      </c>
      <c r="EZ26" s="301">
        <v>4867</v>
      </c>
      <c r="FA26" s="301">
        <v>1511</v>
      </c>
      <c r="FB26" s="301">
        <v>29</v>
      </c>
      <c r="FC26" s="301">
        <v>11569</v>
      </c>
      <c r="FD26" s="301">
        <v>2178</v>
      </c>
      <c r="FE26" s="301">
        <v>291</v>
      </c>
      <c r="FF26" s="301">
        <v>345</v>
      </c>
      <c r="FG26" s="301">
        <v>0</v>
      </c>
      <c r="FH26" s="302" t="s">
        <v>640</v>
      </c>
      <c r="FI26" s="302" t="s">
        <v>640</v>
      </c>
      <c r="FJ26" s="302" t="s">
        <v>640</v>
      </c>
      <c r="FK26" s="301">
        <v>0</v>
      </c>
      <c r="FL26" s="301">
        <v>5</v>
      </c>
      <c r="FM26" s="301">
        <v>0</v>
      </c>
      <c r="FN26" s="301">
        <v>25</v>
      </c>
      <c r="FO26" s="301">
        <v>3080</v>
      </c>
    </row>
    <row r="27" spans="1:171" s="303" customFormat="1" ht="13.5" customHeight="1">
      <c r="A27" s="299" t="s">
        <v>679</v>
      </c>
      <c r="B27" s="300" t="s">
        <v>680</v>
      </c>
      <c r="C27" s="299" t="s">
        <v>639</v>
      </c>
      <c r="D27" s="301">
        <v>64721</v>
      </c>
      <c r="E27" s="301">
        <v>1630</v>
      </c>
      <c r="F27" s="301">
        <v>20</v>
      </c>
      <c r="G27" s="301">
        <v>836</v>
      </c>
      <c r="H27" s="301">
        <v>10868</v>
      </c>
      <c r="I27" s="301">
        <v>8711</v>
      </c>
      <c r="J27" s="301">
        <v>3082</v>
      </c>
      <c r="K27" s="301">
        <v>105</v>
      </c>
      <c r="L27" s="301">
        <v>2537</v>
      </c>
      <c r="M27" s="301">
        <v>401</v>
      </c>
      <c r="N27" s="301">
        <v>399</v>
      </c>
      <c r="O27" s="301">
        <v>248</v>
      </c>
      <c r="P27" s="301">
        <v>0</v>
      </c>
      <c r="Q27" s="301">
        <v>12505</v>
      </c>
      <c r="R27" s="301">
        <v>7621</v>
      </c>
      <c r="S27" s="301">
        <v>3903</v>
      </c>
      <c r="T27" s="301">
        <v>880</v>
      </c>
      <c r="U27" s="301">
        <v>0</v>
      </c>
      <c r="V27" s="301">
        <v>1754</v>
      </c>
      <c r="W27" s="301">
        <v>58</v>
      </c>
      <c r="X27" s="301">
        <v>9163</v>
      </c>
      <c r="Y27" s="301">
        <v>22719</v>
      </c>
      <c r="Z27" s="301">
        <v>55</v>
      </c>
      <c r="AA27" s="301">
        <v>0</v>
      </c>
      <c r="AB27" s="301">
        <v>0</v>
      </c>
      <c r="AC27" s="301">
        <v>1616</v>
      </c>
      <c r="AD27" s="301">
        <v>0</v>
      </c>
      <c r="AE27" s="301">
        <v>0</v>
      </c>
      <c r="AF27" s="301">
        <v>0</v>
      </c>
      <c r="AG27" s="301">
        <v>15</v>
      </c>
      <c r="AH27" s="301">
        <v>0</v>
      </c>
      <c r="AI27" s="301">
        <v>0</v>
      </c>
      <c r="AJ27" s="302" t="s">
        <v>640</v>
      </c>
      <c r="AK27" s="302" t="s">
        <v>640</v>
      </c>
      <c r="AL27" s="301">
        <v>12505</v>
      </c>
      <c r="AM27" s="302" t="s">
        <v>640</v>
      </c>
      <c r="AN27" s="302" t="s">
        <v>640</v>
      </c>
      <c r="AO27" s="301">
        <v>880</v>
      </c>
      <c r="AP27" s="302" t="s">
        <v>640</v>
      </c>
      <c r="AQ27" s="301">
        <v>1754</v>
      </c>
      <c r="AR27" s="302" t="s">
        <v>640</v>
      </c>
      <c r="AS27" s="301">
        <v>5894</v>
      </c>
      <c r="AT27" s="301">
        <v>4946</v>
      </c>
      <c r="AU27" s="301">
        <v>0</v>
      </c>
      <c r="AV27" s="301">
        <v>0</v>
      </c>
      <c r="AW27" s="301">
        <v>0</v>
      </c>
      <c r="AX27" s="301">
        <v>3773</v>
      </c>
      <c r="AY27" s="301">
        <v>126</v>
      </c>
      <c r="AZ27" s="301">
        <v>0</v>
      </c>
      <c r="BA27" s="301">
        <v>0</v>
      </c>
      <c r="BB27" s="301">
        <v>0</v>
      </c>
      <c r="BC27" s="301">
        <v>0</v>
      </c>
      <c r="BD27" s="301">
        <v>54</v>
      </c>
      <c r="BE27" s="301" t="s">
        <v>640</v>
      </c>
      <c r="BF27" s="301" t="s">
        <v>640</v>
      </c>
      <c r="BG27" s="302" t="s">
        <v>640</v>
      </c>
      <c r="BH27" s="302" t="s">
        <v>640</v>
      </c>
      <c r="BI27" s="302" t="s">
        <v>640</v>
      </c>
      <c r="BJ27" s="302" t="s">
        <v>640</v>
      </c>
      <c r="BK27" s="302" t="s">
        <v>640</v>
      </c>
      <c r="BL27" s="302" t="s">
        <v>640</v>
      </c>
      <c r="BM27" s="302" t="s">
        <v>640</v>
      </c>
      <c r="BN27" s="301">
        <v>993</v>
      </c>
      <c r="BO27" s="301">
        <v>197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197</v>
      </c>
      <c r="CA27" s="301">
        <v>0</v>
      </c>
      <c r="CB27" s="302" t="s">
        <v>640</v>
      </c>
      <c r="CC27" s="302" t="s">
        <v>640</v>
      </c>
      <c r="CD27" s="302" t="s">
        <v>640</v>
      </c>
      <c r="CE27" s="302" t="s">
        <v>640</v>
      </c>
      <c r="CF27" s="302" t="s">
        <v>640</v>
      </c>
      <c r="CG27" s="302" t="s">
        <v>640</v>
      </c>
      <c r="CH27" s="302" t="s">
        <v>640</v>
      </c>
      <c r="CI27" s="301">
        <v>0</v>
      </c>
      <c r="CJ27" s="301">
        <v>0</v>
      </c>
      <c r="CK27" s="301">
        <v>0</v>
      </c>
      <c r="CL27" s="301">
        <v>0</v>
      </c>
      <c r="CM27" s="301">
        <v>0</v>
      </c>
      <c r="CN27" s="301">
        <v>0</v>
      </c>
      <c r="CO27" s="301">
        <v>0</v>
      </c>
      <c r="CP27" s="301">
        <v>0</v>
      </c>
      <c r="CQ27" s="301">
        <v>0</v>
      </c>
      <c r="CR27" s="301">
        <v>0</v>
      </c>
      <c r="CS27" s="301">
        <v>0</v>
      </c>
      <c r="CT27" s="301">
        <v>0</v>
      </c>
      <c r="CU27" s="301">
        <v>0</v>
      </c>
      <c r="CV27" s="301">
        <v>0</v>
      </c>
      <c r="CW27" s="302" t="s">
        <v>640</v>
      </c>
      <c r="CX27" s="302" t="s">
        <v>640</v>
      </c>
      <c r="CY27" s="302" t="s">
        <v>640</v>
      </c>
      <c r="CZ27" s="302" t="s">
        <v>640</v>
      </c>
      <c r="DA27" s="302" t="s">
        <v>640</v>
      </c>
      <c r="DB27" s="302" t="s">
        <v>640</v>
      </c>
      <c r="DC27" s="302" t="s">
        <v>640</v>
      </c>
      <c r="DD27" s="301">
        <v>0</v>
      </c>
      <c r="DE27" s="301">
        <v>0</v>
      </c>
      <c r="DF27" s="301">
        <v>0</v>
      </c>
      <c r="DG27" s="301">
        <v>0</v>
      </c>
      <c r="DH27" s="301">
        <v>0</v>
      </c>
      <c r="DI27" s="301">
        <v>0</v>
      </c>
      <c r="DJ27" s="301">
        <v>0</v>
      </c>
      <c r="DK27" s="301">
        <v>0</v>
      </c>
      <c r="DL27" s="301">
        <v>0</v>
      </c>
      <c r="DM27" s="301">
        <v>0</v>
      </c>
      <c r="DN27" s="301">
        <v>0</v>
      </c>
      <c r="DO27" s="301">
        <v>0</v>
      </c>
      <c r="DP27" s="301">
        <v>0</v>
      </c>
      <c r="DQ27" s="301">
        <v>0</v>
      </c>
      <c r="DR27" s="302" t="s">
        <v>640</v>
      </c>
      <c r="DS27" s="302" t="s">
        <v>640</v>
      </c>
      <c r="DT27" s="301">
        <v>0</v>
      </c>
      <c r="DU27" s="302" t="s">
        <v>640</v>
      </c>
      <c r="DV27" s="302" t="s">
        <v>640</v>
      </c>
      <c r="DW27" s="302" t="s">
        <v>640</v>
      </c>
      <c r="DX27" s="302" t="s">
        <v>640</v>
      </c>
      <c r="DY27" s="301">
        <v>0</v>
      </c>
      <c r="DZ27" s="301">
        <v>11664</v>
      </c>
      <c r="EA27" s="301">
        <v>0</v>
      </c>
      <c r="EB27" s="301">
        <v>0</v>
      </c>
      <c r="EC27" s="301">
        <v>0</v>
      </c>
      <c r="ED27" s="301">
        <v>0</v>
      </c>
      <c r="EE27" s="301">
        <v>0</v>
      </c>
      <c r="EF27" s="301">
        <v>0</v>
      </c>
      <c r="EG27" s="301">
        <v>0</v>
      </c>
      <c r="EH27" s="301">
        <v>0</v>
      </c>
      <c r="EI27" s="301">
        <v>91</v>
      </c>
      <c r="EJ27" s="301">
        <v>0</v>
      </c>
      <c r="EK27" s="302" t="s">
        <v>640</v>
      </c>
      <c r="EL27" s="302" t="s">
        <v>640</v>
      </c>
      <c r="EM27" s="302" t="s">
        <v>640</v>
      </c>
      <c r="EN27" s="301">
        <v>7621</v>
      </c>
      <c r="EO27" s="301">
        <v>3903</v>
      </c>
      <c r="EP27" s="302" t="s">
        <v>640</v>
      </c>
      <c r="EQ27" s="302" t="s">
        <v>640</v>
      </c>
      <c r="ER27" s="302" t="s">
        <v>640</v>
      </c>
      <c r="ES27" s="301">
        <v>15</v>
      </c>
      <c r="ET27" s="301">
        <v>34</v>
      </c>
      <c r="EU27" s="301">
        <v>25195</v>
      </c>
      <c r="EV27" s="301">
        <v>1575</v>
      </c>
      <c r="EW27" s="301">
        <v>20</v>
      </c>
      <c r="EX27" s="301">
        <v>836</v>
      </c>
      <c r="EY27" s="301">
        <v>5479</v>
      </c>
      <c r="EZ27" s="301">
        <v>8585</v>
      </c>
      <c r="FA27" s="301">
        <v>3082</v>
      </c>
      <c r="FB27" s="301">
        <v>105</v>
      </c>
      <c r="FC27" s="301">
        <v>2522</v>
      </c>
      <c r="FD27" s="301">
        <v>310</v>
      </c>
      <c r="FE27" s="301">
        <v>345</v>
      </c>
      <c r="FF27" s="301">
        <v>51</v>
      </c>
      <c r="FG27" s="301">
        <v>0</v>
      </c>
      <c r="FH27" s="302" t="s">
        <v>640</v>
      </c>
      <c r="FI27" s="302" t="s">
        <v>640</v>
      </c>
      <c r="FJ27" s="302" t="s">
        <v>640</v>
      </c>
      <c r="FK27" s="301">
        <v>0</v>
      </c>
      <c r="FL27" s="301">
        <v>0</v>
      </c>
      <c r="FM27" s="301">
        <v>0</v>
      </c>
      <c r="FN27" s="301">
        <v>43</v>
      </c>
      <c r="FO27" s="301">
        <v>2242</v>
      </c>
    </row>
    <row r="28" spans="1:171" s="303" customFormat="1" ht="13.5" customHeight="1">
      <c r="A28" s="299" t="s">
        <v>681</v>
      </c>
      <c r="B28" s="300" t="s">
        <v>682</v>
      </c>
      <c r="C28" s="299" t="s">
        <v>639</v>
      </c>
      <c r="D28" s="301">
        <v>135054</v>
      </c>
      <c r="E28" s="301">
        <v>2549</v>
      </c>
      <c r="F28" s="301">
        <v>17</v>
      </c>
      <c r="G28" s="301">
        <v>54</v>
      </c>
      <c r="H28" s="301">
        <v>21434</v>
      </c>
      <c r="I28" s="301">
        <v>14266</v>
      </c>
      <c r="J28" s="301">
        <v>4418</v>
      </c>
      <c r="K28" s="301">
        <v>241</v>
      </c>
      <c r="L28" s="301">
        <v>18207</v>
      </c>
      <c r="M28" s="301">
        <v>1105</v>
      </c>
      <c r="N28" s="301">
        <v>600</v>
      </c>
      <c r="O28" s="301">
        <v>2293</v>
      </c>
      <c r="P28" s="301">
        <v>0</v>
      </c>
      <c r="Q28" s="301">
        <v>35696</v>
      </c>
      <c r="R28" s="301">
        <v>566</v>
      </c>
      <c r="S28" s="301">
        <v>0</v>
      </c>
      <c r="T28" s="301">
        <v>9865</v>
      </c>
      <c r="U28" s="301">
        <v>0</v>
      </c>
      <c r="V28" s="301">
        <v>0</v>
      </c>
      <c r="W28" s="301">
        <v>111</v>
      </c>
      <c r="X28" s="301">
        <v>23632</v>
      </c>
      <c r="Y28" s="301">
        <v>59726</v>
      </c>
      <c r="Z28" s="301">
        <v>48</v>
      </c>
      <c r="AA28" s="301">
        <v>0</v>
      </c>
      <c r="AB28" s="301">
        <v>0</v>
      </c>
      <c r="AC28" s="301">
        <v>2442</v>
      </c>
      <c r="AD28" s="301">
        <v>0</v>
      </c>
      <c r="AE28" s="301">
        <v>0</v>
      </c>
      <c r="AF28" s="301">
        <v>0</v>
      </c>
      <c r="AG28" s="301">
        <v>0</v>
      </c>
      <c r="AH28" s="301">
        <v>0</v>
      </c>
      <c r="AI28" s="301">
        <v>0</v>
      </c>
      <c r="AJ28" s="302" t="s">
        <v>640</v>
      </c>
      <c r="AK28" s="302" t="s">
        <v>640</v>
      </c>
      <c r="AL28" s="301">
        <v>35696</v>
      </c>
      <c r="AM28" s="302" t="s">
        <v>640</v>
      </c>
      <c r="AN28" s="302" t="s">
        <v>640</v>
      </c>
      <c r="AO28" s="301">
        <v>8773</v>
      </c>
      <c r="AP28" s="302" t="s">
        <v>640</v>
      </c>
      <c r="AQ28" s="301">
        <v>0</v>
      </c>
      <c r="AR28" s="302" t="s">
        <v>640</v>
      </c>
      <c r="AS28" s="301">
        <v>12767</v>
      </c>
      <c r="AT28" s="301">
        <v>14113</v>
      </c>
      <c r="AU28" s="301">
        <v>21</v>
      </c>
      <c r="AV28" s="301">
        <v>0</v>
      </c>
      <c r="AW28" s="301">
        <v>0</v>
      </c>
      <c r="AX28" s="301">
        <v>12431</v>
      </c>
      <c r="AY28" s="301">
        <v>827</v>
      </c>
      <c r="AZ28" s="301">
        <v>0</v>
      </c>
      <c r="BA28" s="301">
        <v>0</v>
      </c>
      <c r="BB28" s="301">
        <v>0</v>
      </c>
      <c r="BC28" s="301">
        <v>0</v>
      </c>
      <c r="BD28" s="301">
        <v>27</v>
      </c>
      <c r="BE28" s="301" t="s">
        <v>640</v>
      </c>
      <c r="BF28" s="301" t="s">
        <v>640</v>
      </c>
      <c r="BG28" s="302" t="s">
        <v>640</v>
      </c>
      <c r="BH28" s="302" t="s">
        <v>640</v>
      </c>
      <c r="BI28" s="302" t="s">
        <v>640</v>
      </c>
      <c r="BJ28" s="302" t="s">
        <v>640</v>
      </c>
      <c r="BK28" s="302" t="s">
        <v>640</v>
      </c>
      <c r="BL28" s="302" t="s">
        <v>640</v>
      </c>
      <c r="BM28" s="302" t="s">
        <v>640</v>
      </c>
      <c r="BN28" s="301">
        <v>807</v>
      </c>
      <c r="BO28" s="301">
        <v>2098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1585</v>
      </c>
      <c r="CA28" s="301">
        <v>0</v>
      </c>
      <c r="CB28" s="302" t="s">
        <v>640</v>
      </c>
      <c r="CC28" s="302" t="s">
        <v>640</v>
      </c>
      <c r="CD28" s="302" t="s">
        <v>640</v>
      </c>
      <c r="CE28" s="302" t="s">
        <v>640</v>
      </c>
      <c r="CF28" s="302" t="s">
        <v>640</v>
      </c>
      <c r="CG28" s="302" t="s">
        <v>640</v>
      </c>
      <c r="CH28" s="302" t="s">
        <v>640</v>
      </c>
      <c r="CI28" s="301">
        <v>513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0</v>
      </c>
      <c r="CR28" s="301">
        <v>0</v>
      </c>
      <c r="CS28" s="301">
        <v>0</v>
      </c>
      <c r="CT28" s="301">
        <v>0</v>
      </c>
      <c r="CU28" s="301">
        <v>0</v>
      </c>
      <c r="CV28" s="301">
        <v>0</v>
      </c>
      <c r="CW28" s="302" t="s">
        <v>640</v>
      </c>
      <c r="CX28" s="302" t="s">
        <v>640</v>
      </c>
      <c r="CY28" s="302" t="s">
        <v>640</v>
      </c>
      <c r="CZ28" s="302" t="s">
        <v>640</v>
      </c>
      <c r="DA28" s="302" t="s">
        <v>640</v>
      </c>
      <c r="DB28" s="302" t="s">
        <v>640</v>
      </c>
      <c r="DC28" s="302" t="s">
        <v>640</v>
      </c>
      <c r="DD28" s="301">
        <v>0</v>
      </c>
      <c r="DE28" s="301">
        <v>0</v>
      </c>
      <c r="DF28" s="301">
        <v>0</v>
      </c>
      <c r="DG28" s="301">
        <v>0</v>
      </c>
      <c r="DH28" s="301">
        <v>0</v>
      </c>
      <c r="DI28" s="301">
        <v>0</v>
      </c>
      <c r="DJ28" s="301">
        <v>0</v>
      </c>
      <c r="DK28" s="301">
        <v>0</v>
      </c>
      <c r="DL28" s="301">
        <v>0</v>
      </c>
      <c r="DM28" s="301">
        <v>0</v>
      </c>
      <c r="DN28" s="301">
        <v>0</v>
      </c>
      <c r="DO28" s="301">
        <v>0</v>
      </c>
      <c r="DP28" s="301">
        <v>0</v>
      </c>
      <c r="DQ28" s="301">
        <v>0</v>
      </c>
      <c r="DR28" s="302" t="s">
        <v>640</v>
      </c>
      <c r="DS28" s="302" t="s">
        <v>640</v>
      </c>
      <c r="DT28" s="301">
        <v>0</v>
      </c>
      <c r="DU28" s="302" t="s">
        <v>640</v>
      </c>
      <c r="DV28" s="302" t="s">
        <v>640</v>
      </c>
      <c r="DW28" s="302" t="s">
        <v>640</v>
      </c>
      <c r="DX28" s="302" t="s">
        <v>640</v>
      </c>
      <c r="DY28" s="301">
        <v>0</v>
      </c>
      <c r="DZ28" s="301">
        <v>571</v>
      </c>
      <c r="EA28" s="301">
        <v>0</v>
      </c>
      <c r="EB28" s="301">
        <v>0</v>
      </c>
      <c r="EC28" s="301">
        <v>0</v>
      </c>
      <c r="ED28" s="301">
        <v>0</v>
      </c>
      <c r="EE28" s="301">
        <v>0</v>
      </c>
      <c r="EF28" s="301">
        <v>0</v>
      </c>
      <c r="EG28" s="301">
        <v>0</v>
      </c>
      <c r="EH28" s="301">
        <v>0</v>
      </c>
      <c r="EI28" s="301">
        <v>0</v>
      </c>
      <c r="EJ28" s="301">
        <v>0</v>
      </c>
      <c r="EK28" s="302" t="s">
        <v>640</v>
      </c>
      <c r="EL28" s="302" t="s">
        <v>640</v>
      </c>
      <c r="EM28" s="302" t="s">
        <v>640</v>
      </c>
      <c r="EN28" s="301">
        <v>566</v>
      </c>
      <c r="EO28" s="301">
        <v>0</v>
      </c>
      <c r="EP28" s="302" t="s">
        <v>640</v>
      </c>
      <c r="EQ28" s="302" t="s">
        <v>640</v>
      </c>
      <c r="ER28" s="302" t="s">
        <v>640</v>
      </c>
      <c r="ES28" s="301">
        <v>5</v>
      </c>
      <c r="ET28" s="301">
        <v>0</v>
      </c>
      <c r="EU28" s="301">
        <v>58546</v>
      </c>
      <c r="EV28" s="301">
        <v>2480</v>
      </c>
      <c r="EW28" s="301">
        <v>17</v>
      </c>
      <c r="EX28" s="301">
        <v>54</v>
      </c>
      <c r="EY28" s="301">
        <v>6561</v>
      </c>
      <c r="EZ28" s="301">
        <v>13439</v>
      </c>
      <c r="FA28" s="301">
        <v>4418</v>
      </c>
      <c r="FB28" s="301">
        <v>241</v>
      </c>
      <c r="FC28" s="301">
        <v>18207</v>
      </c>
      <c r="FD28" s="301">
        <v>1105</v>
      </c>
      <c r="FE28" s="301">
        <v>573</v>
      </c>
      <c r="FF28" s="301">
        <v>708</v>
      </c>
      <c r="FG28" s="301">
        <v>0</v>
      </c>
      <c r="FH28" s="302" t="s">
        <v>640</v>
      </c>
      <c r="FI28" s="302" t="s">
        <v>640</v>
      </c>
      <c r="FJ28" s="302" t="s">
        <v>640</v>
      </c>
      <c r="FK28" s="301">
        <v>1092</v>
      </c>
      <c r="FL28" s="301">
        <v>0</v>
      </c>
      <c r="FM28" s="301">
        <v>0</v>
      </c>
      <c r="FN28" s="301">
        <v>106</v>
      </c>
      <c r="FO28" s="301">
        <v>9545</v>
      </c>
    </row>
    <row r="29" spans="1:171" s="303" customFormat="1" ht="13.5" customHeight="1">
      <c r="A29" s="299" t="s">
        <v>683</v>
      </c>
      <c r="B29" s="300" t="s">
        <v>684</v>
      </c>
      <c r="C29" s="299" t="s">
        <v>639</v>
      </c>
      <c r="D29" s="301">
        <v>311273</v>
      </c>
      <c r="E29" s="301">
        <v>11866</v>
      </c>
      <c r="F29" s="301">
        <v>172</v>
      </c>
      <c r="G29" s="301">
        <v>8892</v>
      </c>
      <c r="H29" s="301">
        <v>37629</v>
      </c>
      <c r="I29" s="301">
        <v>27034</v>
      </c>
      <c r="J29" s="301">
        <v>15273</v>
      </c>
      <c r="K29" s="301">
        <v>171</v>
      </c>
      <c r="L29" s="301">
        <v>40413</v>
      </c>
      <c r="M29" s="301">
        <v>3946</v>
      </c>
      <c r="N29" s="301">
        <v>1157</v>
      </c>
      <c r="O29" s="301">
        <v>18717</v>
      </c>
      <c r="P29" s="301">
        <v>1234</v>
      </c>
      <c r="Q29" s="301">
        <v>60020</v>
      </c>
      <c r="R29" s="301">
        <v>472</v>
      </c>
      <c r="S29" s="301">
        <v>1098</v>
      </c>
      <c r="T29" s="301">
        <v>14886</v>
      </c>
      <c r="U29" s="301">
        <v>0</v>
      </c>
      <c r="V29" s="301">
        <v>844</v>
      </c>
      <c r="W29" s="301">
        <v>54</v>
      </c>
      <c r="X29" s="301">
        <v>67395</v>
      </c>
      <c r="Y29" s="301">
        <v>92062</v>
      </c>
      <c r="Z29" s="301">
        <v>232</v>
      </c>
      <c r="AA29" s="301">
        <v>0</v>
      </c>
      <c r="AB29" s="301">
        <v>1</v>
      </c>
      <c r="AC29" s="301">
        <v>7578</v>
      </c>
      <c r="AD29" s="301">
        <v>0</v>
      </c>
      <c r="AE29" s="301">
        <v>0</v>
      </c>
      <c r="AF29" s="301">
        <v>0</v>
      </c>
      <c r="AG29" s="301">
        <v>0</v>
      </c>
      <c r="AH29" s="301">
        <v>0</v>
      </c>
      <c r="AI29" s="301">
        <v>0</v>
      </c>
      <c r="AJ29" s="302" t="s">
        <v>640</v>
      </c>
      <c r="AK29" s="302" t="s">
        <v>640</v>
      </c>
      <c r="AL29" s="301">
        <v>60020</v>
      </c>
      <c r="AM29" s="302" t="s">
        <v>640</v>
      </c>
      <c r="AN29" s="302" t="s">
        <v>640</v>
      </c>
      <c r="AO29" s="301">
        <v>14886</v>
      </c>
      <c r="AP29" s="302" t="s">
        <v>640</v>
      </c>
      <c r="AQ29" s="301">
        <v>844</v>
      </c>
      <c r="AR29" s="302" t="s">
        <v>640</v>
      </c>
      <c r="AS29" s="301">
        <v>8501</v>
      </c>
      <c r="AT29" s="301">
        <v>17672</v>
      </c>
      <c r="AU29" s="301">
        <v>0</v>
      </c>
      <c r="AV29" s="301">
        <v>0</v>
      </c>
      <c r="AW29" s="301">
        <v>1</v>
      </c>
      <c r="AX29" s="301">
        <v>15545</v>
      </c>
      <c r="AY29" s="301">
        <v>66</v>
      </c>
      <c r="AZ29" s="301">
        <v>0</v>
      </c>
      <c r="BA29" s="301">
        <v>0</v>
      </c>
      <c r="BB29" s="301">
        <v>0</v>
      </c>
      <c r="BC29" s="301">
        <v>1083</v>
      </c>
      <c r="BD29" s="301">
        <v>4</v>
      </c>
      <c r="BE29" s="301" t="s">
        <v>640</v>
      </c>
      <c r="BF29" s="301" t="s">
        <v>640</v>
      </c>
      <c r="BG29" s="302" t="s">
        <v>640</v>
      </c>
      <c r="BH29" s="302" t="s">
        <v>640</v>
      </c>
      <c r="BI29" s="302" t="s">
        <v>640</v>
      </c>
      <c r="BJ29" s="302" t="s">
        <v>640</v>
      </c>
      <c r="BK29" s="302" t="s">
        <v>640</v>
      </c>
      <c r="BL29" s="302" t="s">
        <v>640</v>
      </c>
      <c r="BM29" s="302" t="s">
        <v>640</v>
      </c>
      <c r="BN29" s="301">
        <v>973</v>
      </c>
      <c r="BO29" s="301">
        <v>17244</v>
      </c>
      <c r="BP29" s="301">
        <v>0</v>
      </c>
      <c r="BQ29" s="301">
        <v>0</v>
      </c>
      <c r="BR29" s="301">
        <v>0</v>
      </c>
      <c r="BS29" s="301">
        <v>0</v>
      </c>
      <c r="BT29" s="301">
        <v>0</v>
      </c>
      <c r="BU29" s="301">
        <v>0</v>
      </c>
      <c r="BV29" s="301">
        <v>0</v>
      </c>
      <c r="BW29" s="301">
        <v>0</v>
      </c>
      <c r="BX29" s="301">
        <v>0</v>
      </c>
      <c r="BY29" s="301">
        <v>0</v>
      </c>
      <c r="BZ29" s="301">
        <v>7799</v>
      </c>
      <c r="CA29" s="301">
        <v>0</v>
      </c>
      <c r="CB29" s="302" t="s">
        <v>640</v>
      </c>
      <c r="CC29" s="302" t="s">
        <v>640</v>
      </c>
      <c r="CD29" s="302" t="s">
        <v>640</v>
      </c>
      <c r="CE29" s="302" t="s">
        <v>640</v>
      </c>
      <c r="CF29" s="302" t="s">
        <v>640</v>
      </c>
      <c r="CG29" s="302" t="s">
        <v>640</v>
      </c>
      <c r="CH29" s="302" t="s">
        <v>640</v>
      </c>
      <c r="CI29" s="301">
        <v>9445</v>
      </c>
      <c r="CJ29" s="301">
        <v>1463</v>
      </c>
      <c r="CK29" s="301">
        <v>0</v>
      </c>
      <c r="CL29" s="301">
        <v>0</v>
      </c>
      <c r="CM29" s="301">
        <v>0</v>
      </c>
      <c r="CN29" s="301">
        <v>0</v>
      </c>
      <c r="CO29" s="301">
        <v>0</v>
      </c>
      <c r="CP29" s="301">
        <v>0</v>
      </c>
      <c r="CQ29" s="301">
        <v>0</v>
      </c>
      <c r="CR29" s="301">
        <v>0</v>
      </c>
      <c r="CS29" s="301">
        <v>0</v>
      </c>
      <c r="CT29" s="301">
        <v>0</v>
      </c>
      <c r="CU29" s="301">
        <v>0</v>
      </c>
      <c r="CV29" s="301">
        <v>1065</v>
      </c>
      <c r="CW29" s="302" t="s">
        <v>640</v>
      </c>
      <c r="CX29" s="302" t="s">
        <v>640</v>
      </c>
      <c r="CY29" s="302" t="s">
        <v>640</v>
      </c>
      <c r="CZ29" s="302" t="s">
        <v>640</v>
      </c>
      <c r="DA29" s="302" t="s">
        <v>640</v>
      </c>
      <c r="DB29" s="302" t="s">
        <v>640</v>
      </c>
      <c r="DC29" s="302" t="s">
        <v>640</v>
      </c>
      <c r="DD29" s="301">
        <v>398</v>
      </c>
      <c r="DE29" s="301">
        <v>16222</v>
      </c>
      <c r="DF29" s="301">
        <v>0</v>
      </c>
      <c r="DG29" s="301">
        <v>0</v>
      </c>
      <c r="DH29" s="301">
        <v>0</v>
      </c>
      <c r="DI29" s="301">
        <v>0</v>
      </c>
      <c r="DJ29" s="301">
        <v>0</v>
      </c>
      <c r="DK29" s="301">
        <v>0</v>
      </c>
      <c r="DL29" s="301">
        <v>0</v>
      </c>
      <c r="DM29" s="301">
        <v>0</v>
      </c>
      <c r="DN29" s="301">
        <v>0</v>
      </c>
      <c r="DO29" s="301">
        <v>0</v>
      </c>
      <c r="DP29" s="301">
        <v>0</v>
      </c>
      <c r="DQ29" s="301">
        <v>0</v>
      </c>
      <c r="DR29" s="302" t="s">
        <v>640</v>
      </c>
      <c r="DS29" s="302" t="s">
        <v>640</v>
      </c>
      <c r="DT29" s="301">
        <v>251</v>
      </c>
      <c r="DU29" s="302" t="s">
        <v>640</v>
      </c>
      <c r="DV29" s="302" t="s">
        <v>640</v>
      </c>
      <c r="DW29" s="302" t="s">
        <v>640</v>
      </c>
      <c r="DX29" s="302" t="s">
        <v>640</v>
      </c>
      <c r="DY29" s="301">
        <v>15971</v>
      </c>
      <c r="DZ29" s="301">
        <v>2808</v>
      </c>
      <c r="EA29" s="301">
        <v>0</v>
      </c>
      <c r="EB29" s="301">
        <v>0</v>
      </c>
      <c r="EC29" s="301">
        <v>0</v>
      </c>
      <c r="ED29" s="301">
        <v>0</v>
      </c>
      <c r="EE29" s="301">
        <v>0</v>
      </c>
      <c r="EF29" s="301">
        <v>0</v>
      </c>
      <c r="EG29" s="301">
        <v>0</v>
      </c>
      <c r="EH29" s="301">
        <v>0</v>
      </c>
      <c r="EI29" s="301">
        <v>0</v>
      </c>
      <c r="EJ29" s="301">
        <v>0</v>
      </c>
      <c r="EK29" s="302" t="s">
        <v>640</v>
      </c>
      <c r="EL29" s="302" t="s">
        <v>640</v>
      </c>
      <c r="EM29" s="302" t="s">
        <v>640</v>
      </c>
      <c r="EN29" s="301">
        <v>472</v>
      </c>
      <c r="EO29" s="301">
        <v>847</v>
      </c>
      <c r="EP29" s="302" t="s">
        <v>640</v>
      </c>
      <c r="EQ29" s="302" t="s">
        <v>640</v>
      </c>
      <c r="ER29" s="302" t="s">
        <v>640</v>
      </c>
      <c r="ES29" s="301">
        <v>21</v>
      </c>
      <c r="ET29" s="301">
        <v>1468</v>
      </c>
      <c r="EU29" s="301">
        <v>163802</v>
      </c>
      <c r="EV29" s="301">
        <v>11634</v>
      </c>
      <c r="EW29" s="301">
        <v>172</v>
      </c>
      <c r="EX29" s="301">
        <v>8890</v>
      </c>
      <c r="EY29" s="301">
        <v>14506</v>
      </c>
      <c r="EZ29" s="301">
        <v>26968</v>
      </c>
      <c r="FA29" s="301">
        <v>15273</v>
      </c>
      <c r="FB29" s="301">
        <v>171</v>
      </c>
      <c r="FC29" s="301">
        <v>40413</v>
      </c>
      <c r="FD29" s="301">
        <v>2863</v>
      </c>
      <c r="FE29" s="301">
        <v>1153</v>
      </c>
      <c r="FF29" s="301">
        <v>10918</v>
      </c>
      <c r="FG29" s="301">
        <v>169</v>
      </c>
      <c r="FH29" s="302" t="s">
        <v>640</v>
      </c>
      <c r="FI29" s="302" t="s">
        <v>640</v>
      </c>
      <c r="FJ29" s="302" t="s">
        <v>640</v>
      </c>
      <c r="FK29" s="301">
        <v>0</v>
      </c>
      <c r="FL29" s="301">
        <v>0</v>
      </c>
      <c r="FM29" s="301">
        <v>0</v>
      </c>
      <c r="FN29" s="301">
        <v>33</v>
      </c>
      <c r="FO29" s="301">
        <v>30639</v>
      </c>
    </row>
    <row r="30" spans="1:171" s="303" customFormat="1" ht="13.5" customHeight="1">
      <c r="A30" s="299" t="s">
        <v>685</v>
      </c>
      <c r="B30" s="300" t="s">
        <v>686</v>
      </c>
      <c r="C30" s="299" t="s">
        <v>639</v>
      </c>
      <c r="D30" s="301">
        <v>108348</v>
      </c>
      <c r="E30" s="301">
        <v>5528</v>
      </c>
      <c r="F30" s="301">
        <v>45</v>
      </c>
      <c r="G30" s="301">
        <v>44</v>
      </c>
      <c r="H30" s="301">
        <v>9033</v>
      </c>
      <c r="I30" s="301">
        <v>6227</v>
      </c>
      <c r="J30" s="301">
        <v>2240</v>
      </c>
      <c r="K30" s="301">
        <v>35</v>
      </c>
      <c r="L30" s="301">
        <v>7287</v>
      </c>
      <c r="M30" s="301">
        <v>0</v>
      </c>
      <c r="N30" s="301">
        <v>603</v>
      </c>
      <c r="O30" s="301">
        <v>59</v>
      </c>
      <c r="P30" s="301">
        <v>0</v>
      </c>
      <c r="Q30" s="301">
        <v>17829</v>
      </c>
      <c r="R30" s="301">
        <v>23242</v>
      </c>
      <c r="S30" s="301">
        <v>0</v>
      </c>
      <c r="T30" s="301">
        <v>12715</v>
      </c>
      <c r="U30" s="301">
        <v>238</v>
      </c>
      <c r="V30" s="301">
        <v>5198</v>
      </c>
      <c r="W30" s="301">
        <v>9</v>
      </c>
      <c r="X30" s="301">
        <v>18016</v>
      </c>
      <c r="Y30" s="301">
        <v>51585</v>
      </c>
      <c r="Z30" s="301">
        <v>0</v>
      </c>
      <c r="AA30" s="301">
        <v>0</v>
      </c>
      <c r="AB30" s="301">
        <v>0</v>
      </c>
      <c r="AC30" s="301">
        <v>632</v>
      </c>
      <c r="AD30" s="301">
        <v>0</v>
      </c>
      <c r="AE30" s="301">
        <v>0</v>
      </c>
      <c r="AF30" s="301">
        <v>0</v>
      </c>
      <c r="AG30" s="301">
        <v>0</v>
      </c>
      <c r="AH30" s="301">
        <v>0</v>
      </c>
      <c r="AI30" s="301">
        <v>0</v>
      </c>
      <c r="AJ30" s="302" t="s">
        <v>640</v>
      </c>
      <c r="AK30" s="302" t="s">
        <v>640</v>
      </c>
      <c r="AL30" s="301">
        <v>17829</v>
      </c>
      <c r="AM30" s="302" t="s">
        <v>640</v>
      </c>
      <c r="AN30" s="302" t="s">
        <v>640</v>
      </c>
      <c r="AO30" s="301">
        <v>12715</v>
      </c>
      <c r="AP30" s="302" t="s">
        <v>640</v>
      </c>
      <c r="AQ30" s="301">
        <v>5198</v>
      </c>
      <c r="AR30" s="302" t="s">
        <v>640</v>
      </c>
      <c r="AS30" s="301">
        <v>15211</v>
      </c>
      <c r="AT30" s="301">
        <v>5909</v>
      </c>
      <c r="AU30" s="301">
        <v>0</v>
      </c>
      <c r="AV30" s="301">
        <v>0</v>
      </c>
      <c r="AW30" s="301">
        <v>0</v>
      </c>
      <c r="AX30" s="301">
        <v>5705</v>
      </c>
      <c r="AY30" s="301">
        <v>16</v>
      </c>
      <c r="AZ30" s="301">
        <v>0</v>
      </c>
      <c r="BA30" s="301">
        <v>0</v>
      </c>
      <c r="BB30" s="301">
        <v>0</v>
      </c>
      <c r="BC30" s="301">
        <v>0</v>
      </c>
      <c r="BD30" s="301">
        <v>0</v>
      </c>
      <c r="BE30" s="301" t="s">
        <v>640</v>
      </c>
      <c r="BF30" s="301" t="s">
        <v>640</v>
      </c>
      <c r="BG30" s="302" t="s">
        <v>640</v>
      </c>
      <c r="BH30" s="302" t="s">
        <v>640</v>
      </c>
      <c r="BI30" s="302" t="s">
        <v>640</v>
      </c>
      <c r="BJ30" s="302" t="s">
        <v>640</v>
      </c>
      <c r="BK30" s="302" t="s">
        <v>640</v>
      </c>
      <c r="BL30" s="302" t="s">
        <v>640</v>
      </c>
      <c r="BM30" s="302" t="s">
        <v>640</v>
      </c>
      <c r="BN30" s="301">
        <v>188</v>
      </c>
      <c r="BO30" s="301">
        <v>648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59</v>
      </c>
      <c r="CA30" s="301">
        <v>0</v>
      </c>
      <c r="CB30" s="302" t="s">
        <v>640</v>
      </c>
      <c r="CC30" s="302" t="s">
        <v>640</v>
      </c>
      <c r="CD30" s="302" t="s">
        <v>640</v>
      </c>
      <c r="CE30" s="302" t="s">
        <v>640</v>
      </c>
      <c r="CF30" s="302" t="s">
        <v>640</v>
      </c>
      <c r="CG30" s="302" t="s">
        <v>640</v>
      </c>
      <c r="CH30" s="302" t="s">
        <v>640</v>
      </c>
      <c r="CI30" s="301">
        <v>589</v>
      </c>
      <c r="CJ30" s="301">
        <v>0</v>
      </c>
      <c r="CK30" s="301">
        <v>0</v>
      </c>
      <c r="CL30" s="301">
        <v>0</v>
      </c>
      <c r="CM30" s="301">
        <v>0</v>
      </c>
      <c r="CN30" s="301">
        <v>0</v>
      </c>
      <c r="CO30" s="301">
        <v>0</v>
      </c>
      <c r="CP30" s="301">
        <v>0</v>
      </c>
      <c r="CQ30" s="301">
        <v>0</v>
      </c>
      <c r="CR30" s="301">
        <v>0</v>
      </c>
      <c r="CS30" s="301">
        <v>0</v>
      </c>
      <c r="CT30" s="301">
        <v>0</v>
      </c>
      <c r="CU30" s="301">
        <v>0</v>
      </c>
      <c r="CV30" s="301">
        <v>0</v>
      </c>
      <c r="CW30" s="302" t="s">
        <v>640</v>
      </c>
      <c r="CX30" s="302" t="s">
        <v>640</v>
      </c>
      <c r="CY30" s="302" t="s">
        <v>640</v>
      </c>
      <c r="CZ30" s="302" t="s">
        <v>640</v>
      </c>
      <c r="DA30" s="302" t="s">
        <v>640</v>
      </c>
      <c r="DB30" s="302" t="s">
        <v>640</v>
      </c>
      <c r="DC30" s="302" t="s">
        <v>640</v>
      </c>
      <c r="DD30" s="301">
        <v>0</v>
      </c>
      <c r="DE30" s="301">
        <v>0</v>
      </c>
      <c r="DF30" s="301">
        <v>0</v>
      </c>
      <c r="DG30" s="301">
        <v>0</v>
      </c>
      <c r="DH30" s="301">
        <v>0</v>
      </c>
      <c r="DI30" s="301">
        <v>0</v>
      </c>
      <c r="DJ30" s="301">
        <v>0</v>
      </c>
      <c r="DK30" s="301">
        <v>0</v>
      </c>
      <c r="DL30" s="301">
        <v>0</v>
      </c>
      <c r="DM30" s="301">
        <v>0</v>
      </c>
      <c r="DN30" s="301">
        <v>0</v>
      </c>
      <c r="DO30" s="301">
        <v>0</v>
      </c>
      <c r="DP30" s="301">
        <v>0</v>
      </c>
      <c r="DQ30" s="301">
        <v>0</v>
      </c>
      <c r="DR30" s="302" t="s">
        <v>640</v>
      </c>
      <c r="DS30" s="302" t="s">
        <v>640</v>
      </c>
      <c r="DT30" s="301">
        <v>0</v>
      </c>
      <c r="DU30" s="302" t="s">
        <v>640</v>
      </c>
      <c r="DV30" s="302" t="s">
        <v>640</v>
      </c>
      <c r="DW30" s="302" t="s">
        <v>640</v>
      </c>
      <c r="DX30" s="302" t="s">
        <v>640</v>
      </c>
      <c r="DY30" s="301">
        <v>0</v>
      </c>
      <c r="DZ30" s="301">
        <v>23250</v>
      </c>
      <c r="EA30" s="301">
        <v>0</v>
      </c>
      <c r="EB30" s="301">
        <v>0</v>
      </c>
      <c r="EC30" s="301">
        <v>0</v>
      </c>
      <c r="ED30" s="301">
        <v>0</v>
      </c>
      <c r="EE30" s="301">
        <v>0</v>
      </c>
      <c r="EF30" s="301">
        <v>0</v>
      </c>
      <c r="EG30" s="301">
        <v>0</v>
      </c>
      <c r="EH30" s="301">
        <v>0</v>
      </c>
      <c r="EI30" s="301">
        <v>0</v>
      </c>
      <c r="EJ30" s="301">
        <v>0</v>
      </c>
      <c r="EK30" s="302" t="s">
        <v>640</v>
      </c>
      <c r="EL30" s="302" t="s">
        <v>640</v>
      </c>
      <c r="EM30" s="302" t="s">
        <v>640</v>
      </c>
      <c r="EN30" s="301">
        <v>23242</v>
      </c>
      <c r="EO30" s="301">
        <v>0</v>
      </c>
      <c r="EP30" s="302" t="s">
        <v>640</v>
      </c>
      <c r="EQ30" s="302" t="s">
        <v>640</v>
      </c>
      <c r="ER30" s="302" t="s">
        <v>640</v>
      </c>
      <c r="ES30" s="301">
        <v>8</v>
      </c>
      <c r="ET30" s="301">
        <v>0</v>
      </c>
      <c r="EU30" s="301">
        <v>26956</v>
      </c>
      <c r="EV30" s="301">
        <v>5528</v>
      </c>
      <c r="EW30" s="301">
        <v>45</v>
      </c>
      <c r="EX30" s="301">
        <v>44</v>
      </c>
      <c r="EY30" s="301">
        <v>2696</v>
      </c>
      <c r="EZ30" s="301">
        <v>6211</v>
      </c>
      <c r="FA30" s="301">
        <v>2240</v>
      </c>
      <c r="FB30" s="301">
        <v>35</v>
      </c>
      <c r="FC30" s="301">
        <v>7287</v>
      </c>
      <c r="FD30" s="301">
        <v>0</v>
      </c>
      <c r="FE30" s="301">
        <v>603</v>
      </c>
      <c r="FF30" s="301">
        <v>0</v>
      </c>
      <c r="FG30" s="301">
        <v>0</v>
      </c>
      <c r="FH30" s="302" t="s">
        <v>640</v>
      </c>
      <c r="FI30" s="302" t="s">
        <v>640</v>
      </c>
      <c r="FJ30" s="302" t="s">
        <v>640</v>
      </c>
      <c r="FK30" s="301">
        <v>0</v>
      </c>
      <c r="FL30" s="301">
        <v>238</v>
      </c>
      <c r="FM30" s="301">
        <v>0</v>
      </c>
      <c r="FN30" s="301">
        <v>1</v>
      </c>
      <c r="FO30" s="301">
        <v>2028</v>
      </c>
    </row>
    <row r="31" spans="1:171" s="303" customFormat="1" ht="13.5" customHeight="1">
      <c r="A31" s="299" t="s">
        <v>687</v>
      </c>
      <c r="B31" s="300" t="s">
        <v>688</v>
      </c>
      <c r="C31" s="299" t="s">
        <v>639</v>
      </c>
      <c r="D31" s="301">
        <v>38587</v>
      </c>
      <c r="E31" s="301">
        <v>1251</v>
      </c>
      <c r="F31" s="301">
        <v>2</v>
      </c>
      <c r="G31" s="301">
        <v>21</v>
      </c>
      <c r="H31" s="301">
        <v>6647</v>
      </c>
      <c r="I31" s="301">
        <v>3165</v>
      </c>
      <c r="J31" s="301">
        <v>2686</v>
      </c>
      <c r="K31" s="301">
        <v>99</v>
      </c>
      <c r="L31" s="301">
        <v>5915</v>
      </c>
      <c r="M31" s="301">
        <v>435</v>
      </c>
      <c r="N31" s="301">
        <v>32</v>
      </c>
      <c r="O31" s="301">
        <v>3478</v>
      </c>
      <c r="P31" s="301">
        <v>0</v>
      </c>
      <c r="Q31" s="301">
        <v>2101</v>
      </c>
      <c r="R31" s="301">
        <v>8805</v>
      </c>
      <c r="S31" s="301">
        <v>0</v>
      </c>
      <c r="T31" s="301">
        <v>1751</v>
      </c>
      <c r="U31" s="301">
        <v>0</v>
      </c>
      <c r="V31" s="301">
        <v>0</v>
      </c>
      <c r="W31" s="301">
        <v>41</v>
      </c>
      <c r="X31" s="301">
        <v>2158</v>
      </c>
      <c r="Y31" s="301">
        <v>4680</v>
      </c>
      <c r="Z31" s="301">
        <v>67</v>
      </c>
      <c r="AA31" s="301">
        <v>0</v>
      </c>
      <c r="AB31" s="301">
        <v>0</v>
      </c>
      <c r="AC31" s="301">
        <v>214</v>
      </c>
      <c r="AD31" s="301">
        <v>0</v>
      </c>
      <c r="AE31" s="301">
        <v>0</v>
      </c>
      <c r="AF31" s="301">
        <v>0</v>
      </c>
      <c r="AG31" s="301">
        <v>0</v>
      </c>
      <c r="AH31" s="301">
        <v>0</v>
      </c>
      <c r="AI31" s="301">
        <v>0</v>
      </c>
      <c r="AJ31" s="302" t="s">
        <v>640</v>
      </c>
      <c r="AK31" s="302" t="s">
        <v>640</v>
      </c>
      <c r="AL31" s="301">
        <v>2101</v>
      </c>
      <c r="AM31" s="302" t="s">
        <v>640</v>
      </c>
      <c r="AN31" s="302" t="s">
        <v>640</v>
      </c>
      <c r="AO31" s="301">
        <v>1751</v>
      </c>
      <c r="AP31" s="302" t="s">
        <v>640</v>
      </c>
      <c r="AQ31" s="301">
        <v>0</v>
      </c>
      <c r="AR31" s="302" t="s">
        <v>640</v>
      </c>
      <c r="AS31" s="301">
        <v>547</v>
      </c>
      <c r="AT31" s="301">
        <v>5543</v>
      </c>
      <c r="AU31" s="301">
        <v>6</v>
      </c>
      <c r="AV31" s="301">
        <v>0</v>
      </c>
      <c r="AW31" s="301">
        <v>0</v>
      </c>
      <c r="AX31" s="301">
        <v>4972</v>
      </c>
      <c r="AY31" s="301">
        <v>0</v>
      </c>
      <c r="AZ31" s="301">
        <v>0</v>
      </c>
      <c r="BA31" s="301">
        <v>0</v>
      </c>
      <c r="BB31" s="301">
        <v>0</v>
      </c>
      <c r="BC31" s="301">
        <v>0</v>
      </c>
      <c r="BD31" s="301">
        <v>0</v>
      </c>
      <c r="BE31" s="301" t="s">
        <v>640</v>
      </c>
      <c r="BF31" s="301" t="s">
        <v>640</v>
      </c>
      <c r="BG31" s="302" t="s">
        <v>640</v>
      </c>
      <c r="BH31" s="302" t="s">
        <v>640</v>
      </c>
      <c r="BI31" s="302" t="s">
        <v>640</v>
      </c>
      <c r="BJ31" s="302" t="s">
        <v>640</v>
      </c>
      <c r="BK31" s="302" t="s">
        <v>640</v>
      </c>
      <c r="BL31" s="302" t="s">
        <v>640</v>
      </c>
      <c r="BM31" s="302" t="s">
        <v>640</v>
      </c>
      <c r="BN31" s="301">
        <v>565</v>
      </c>
      <c r="BO31" s="301">
        <v>1796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1796</v>
      </c>
      <c r="CA31" s="301">
        <v>0</v>
      </c>
      <c r="CB31" s="302" t="s">
        <v>640</v>
      </c>
      <c r="CC31" s="302" t="s">
        <v>640</v>
      </c>
      <c r="CD31" s="302" t="s">
        <v>640</v>
      </c>
      <c r="CE31" s="302" t="s">
        <v>640</v>
      </c>
      <c r="CF31" s="302" t="s">
        <v>640</v>
      </c>
      <c r="CG31" s="302" t="s">
        <v>640</v>
      </c>
      <c r="CH31" s="302" t="s">
        <v>640</v>
      </c>
      <c r="CI31" s="301">
        <v>0</v>
      </c>
      <c r="CJ31" s="301">
        <v>0</v>
      </c>
      <c r="CK31" s="301">
        <v>0</v>
      </c>
      <c r="CL31" s="301">
        <v>0</v>
      </c>
      <c r="CM31" s="301">
        <v>0</v>
      </c>
      <c r="CN31" s="301">
        <v>0</v>
      </c>
      <c r="CO31" s="301">
        <v>0</v>
      </c>
      <c r="CP31" s="301">
        <v>0</v>
      </c>
      <c r="CQ31" s="301">
        <v>0</v>
      </c>
      <c r="CR31" s="301">
        <v>0</v>
      </c>
      <c r="CS31" s="301">
        <v>0</v>
      </c>
      <c r="CT31" s="301">
        <v>0</v>
      </c>
      <c r="CU31" s="301">
        <v>0</v>
      </c>
      <c r="CV31" s="301">
        <v>0</v>
      </c>
      <c r="CW31" s="302" t="s">
        <v>640</v>
      </c>
      <c r="CX31" s="302" t="s">
        <v>640</v>
      </c>
      <c r="CY31" s="302" t="s">
        <v>640</v>
      </c>
      <c r="CZ31" s="302" t="s">
        <v>640</v>
      </c>
      <c r="DA31" s="302" t="s">
        <v>640</v>
      </c>
      <c r="DB31" s="302" t="s">
        <v>640</v>
      </c>
      <c r="DC31" s="302" t="s">
        <v>640</v>
      </c>
      <c r="DD31" s="301">
        <v>0</v>
      </c>
      <c r="DE31" s="301">
        <v>0</v>
      </c>
      <c r="DF31" s="301">
        <v>0</v>
      </c>
      <c r="DG31" s="301">
        <v>0</v>
      </c>
      <c r="DH31" s="301">
        <v>0</v>
      </c>
      <c r="DI31" s="301">
        <v>0</v>
      </c>
      <c r="DJ31" s="301">
        <v>0</v>
      </c>
      <c r="DK31" s="301">
        <v>0</v>
      </c>
      <c r="DL31" s="301">
        <v>0</v>
      </c>
      <c r="DM31" s="301">
        <v>0</v>
      </c>
      <c r="DN31" s="301">
        <v>0</v>
      </c>
      <c r="DO31" s="301">
        <v>0</v>
      </c>
      <c r="DP31" s="301">
        <v>0</v>
      </c>
      <c r="DQ31" s="301">
        <v>0</v>
      </c>
      <c r="DR31" s="302" t="s">
        <v>640</v>
      </c>
      <c r="DS31" s="302" t="s">
        <v>640</v>
      </c>
      <c r="DT31" s="301">
        <v>0</v>
      </c>
      <c r="DU31" s="302" t="s">
        <v>640</v>
      </c>
      <c r="DV31" s="302" t="s">
        <v>640</v>
      </c>
      <c r="DW31" s="302" t="s">
        <v>640</v>
      </c>
      <c r="DX31" s="302" t="s">
        <v>640</v>
      </c>
      <c r="DY31" s="301">
        <v>0</v>
      </c>
      <c r="DZ31" s="301">
        <v>8909</v>
      </c>
      <c r="EA31" s="301">
        <v>0</v>
      </c>
      <c r="EB31" s="301">
        <v>0</v>
      </c>
      <c r="EC31" s="301">
        <v>0</v>
      </c>
      <c r="ED31" s="301">
        <v>0</v>
      </c>
      <c r="EE31" s="301">
        <v>0</v>
      </c>
      <c r="EF31" s="301">
        <v>1</v>
      </c>
      <c r="EG31" s="301">
        <v>0</v>
      </c>
      <c r="EH31" s="301">
        <v>0</v>
      </c>
      <c r="EI31" s="301">
        <v>0</v>
      </c>
      <c r="EJ31" s="301">
        <v>0</v>
      </c>
      <c r="EK31" s="302" t="s">
        <v>640</v>
      </c>
      <c r="EL31" s="302" t="s">
        <v>640</v>
      </c>
      <c r="EM31" s="302" t="s">
        <v>640</v>
      </c>
      <c r="EN31" s="301">
        <v>8805</v>
      </c>
      <c r="EO31" s="301">
        <v>0</v>
      </c>
      <c r="EP31" s="302" t="s">
        <v>640</v>
      </c>
      <c r="EQ31" s="302" t="s">
        <v>640</v>
      </c>
      <c r="ER31" s="302" t="s">
        <v>640</v>
      </c>
      <c r="ES31" s="301">
        <v>23</v>
      </c>
      <c r="ET31" s="301">
        <v>80</v>
      </c>
      <c r="EU31" s="301">
        <v>17659</v>
      </c>
      <c r="EV31" s="301">
        <v>1178</v>
      </c>
      <c r="EW31" s="301">
        <v>2</v>
      </c>
      <c r="EX31" s="301">
        <v>21</v>
      </c>
      <c r="EY31" s="301">
        <v>1461</v>
      </c>
      <c r="EZ31" s="301">
        <v>3165</v>
      </c>
      <c r="FA31" s="301">
        <v>2685</v>
      </c>
      <c r="FB31" s="301">
        <v>99</v>
      </c>
      <c r="FC31" s="301">
        <v>5915</v>
      </c>
      <c r="FD31" s="301">
        <v>435</v>
      </c>
      <c r="FE31" s="301">
        <v>32</v>
      </c>
      <c r="FF31" s="301">
        <v>1682</v>
      </c>
      <c r="FG31" s="301">
        <v>0</v>
      </c>
      <c r="FH31" s="302" t="s">
        <v>640</v>
      </c>
      <c r="FI31" s="302" t="s">
        <v>640</v>
      </c>
      <c r="FJ31" s="302" t="s">
        <v>640</v>
      </c>
      <c r="FK31" s="301">
        <v>0</v>
      </c>
      <c r="FL31" s="301">
        <v>0</v>
      </c>
      <c r="FM31" s="301">
        <v>0</v>
      </c>
      <c r="FN31" s="301">
        <v>18</v>
      </c>
      <c r="FO31" s="301">
        <v>966</v>
      </c>
    </row>
    <row r="32" spans="1:171" s="303" customFormat="1" ht="13.5" customHeight="1">
      <c r="A32" s="299" t="s">
        <v>689</v>
      </c>
      <c r="B32" s="300" t="s">
        <v>690</v>
      </c>
      <c r="C32" s="299" t="s">
        <v>639</v>
      </c>
      <c r="D32" s="301">
        <v>49326</v>
      </c>
      <c r="E32" s="301">
        <v>951</v>
      </c>
      <c r="F32" s="301">
        <v>92</v>
      </c>
      <c r="G32" s="301">
        <v>188</v>
      </c>
      <c r="H32" s="301">
        <v>7827</v>
      </c>
      <c r="I32" s="301">
        <v>9485</v>
      </c>
      <c r="J32" s="301">
        <v>5251</v>
      </c>
      <c r="K32" s="301">
        <v>1</v>
      </c>
      <c r="L32" s="301">
        <v>16257</v>
      </c>
      <c r="M32" s="301">
        <v>602</v>
      </c>
      <c r="N32" s="301">
        <v>9</v>
      </c>
      <c r="O32" s="301">
        <v>334</v>
      </c>
      <c r="P32" s="301">
        <v>0</v>
      </c>
      <c r="Q32" s="301">
        <v>0</v>
      </c>
      <c r="R32" s="301">
        <v>3946</v>
      </c>
      <c r="S32" s="301">
        <v>2329</v>
      </c>
      <c r="T32" s="301">
        <v>0</v>
      </c>
      <c r="U32" s="301">
        <v>0</v>
      </c>
      <c r="V32" s="301">
        <v>0</v>
      </c>
      <c r="W32" s="301">
        <v>155</v>
      </c>
      <c r="X32" s="301">
        <v>1899</v>
      </c>
      <c r="Y32" s="301">
        <v>28</v>
      </c>
      <c r="Z32" s="301">
        <v>0</v>
      </c>
      <c r="AA32" s="301">
        <v>0</v>
      </c>
      <c r="AB32" s="301">
        <v>0</v>
      </c>
      <c r="AC32" s="301">
        <v>28</v>
      </c>
      <c r="AD32" s="301">
        <v>0</v>
      </c>
      <c r="AE32" s="301">
        <v>0</v>
      </c>
      <c r="AF32" s="301">
        <v>0</v>
      </c>
      <c r="AG32" s="301">
        <v>0</v>
      </c>
      <c r="AH32" s="301">
        <v>0</v>
      </c>
      <c r="AI32" s="301">
        <v>0</v>
      </c>
      <c r="AJ32" s="302" t="s">
        <v>640</v>
      </c>
      <c r="AK32" s="302" t="s">
        <v>640</v>
      </c>
      <c r="AL32" s="301">
        <v>0</v>
      </c>
      <c r="AM32" s="302" t="s">
        <v>640</v>
      </c>
      <c r="AN32" s="302" t="s">
        <v>640</v>
      </c>
      <c r="AO32" s="301">
        <v>0</v>
      </c>
      <c r="AP32" s="302" t="s">
        <v>640</v>
      </c>
      <c r="AQ32" s="301">
        <v>0</v>
      </c>
      <c r="AR32" s="302" t="s">
        <v>640</v>
      </c>
      <c r="AS32" s="301">
        <v>0</v>
      </c>
      <c r="AT32" s="301">
        <v>3888</v>
      </c>
      <c r="AU32" s="301">
        <v>0</v>
      </c>
      <c r="AV32" s="301">
        <v>0</v>
      </c>
      <c r="AW32" s="301">
        <v>0</v>
      </c>
      <c r="AX32" s="301">
        <v>2327</v>
      </c>
      <c r="AY32" s="301">
        <v>297</v>
      </c>
      <c r="AZ32" s="301">
        <v>70</v>
      </c>
      <c r="BA32" s="301">
        <v>0</v>
      </c>
      <c r="BB32" s="301">
        <v>470</v>
      </c>
      <c r="BC32" s="301">
        <v>0</v>
      </c>
      <c r="BD32" s="301">
        <v>0</v>
      </c>
      <c r="BE32" s="301" t="s">
        <v>640</v>
      </c>
      <c r="BF32" s="301" t="s">
        <v>640</v>
      </c>
      <c r="BG32" s="302" t="s">
        <v>640</v>
      </c>
      <c r="BH32" s="302" t="s">
        <v>640</v>
      </c>
      <c r="BI32" s="302" t="s">
        <v>640</v>
      </c>
      <c r="BJ32" s="302" t="s">
        <v>640</v>
      </c>
      <c r="BK32" s="302" t="s">
        <v>640</v>
      </c>
      <c r="BL32" s="302" t="s">
        <v>640</v>
      </c>
      <c r="BM32" s="302" t="s">
        <v>640</v>
      </c>
      <c r="BN32" s="301">
        <v>724</v>
      </c>
      <c r="BO32" s="301">
        <v>334</v>
      </c>
      <c r="BP32" s="301">
        <v>0</v>
      </c>
      <c r="BQ32" s="301">
        <v>0</v>
      </c>
      <c r="BR32" s="301">
        <v>0</v>
      </c>
      <c r="BS32" s="301">
        <v>0</v>
      </c>
      <c r="BT32" s="301">
        <v>0</v>
      </c>
      <c r="BU32" s="301">
        <v>0</v>
      </c>
      <c r="BV32" s="301">
        <v>0</v>
      </c>
      <c r="BW32" s="301">
        <v>0</v>
      </c>
      <c r="BX32" s="301">
        <v>0</v>
      </c>
      <c r="BY32" s="301">
        <v>0</v>
      </c>
      <c r="BZ32" s="301">
        <v>334</v>
      </c>
      <c r="CA32" s="301">
        <v>0</v>
      </c>
      <c r="CB32" s="302" t="s">
        <v>640</v>
      </c>
      <c r="CC32" s="302" t="s">
        <v>640</v>
      </c>
      <c r="CD32" s="302" t="s">
        <v>640</v>
      </c>
      <c r="CE32" s="302" t="s">
        <v>640</v>
      </c>
      <c r="CF32" s="302" t="s">
        <v>640</v>
      </c>
      <c r="CG32" s="302" t="s">
        <v>640</v>
      </c>
      <c r="CH32" s="302" t="s">
        <v>640</v>
      </c>
      <c r="CI32" s="301">
        <v>0</v>
      </c>
      <c r="CJ32" s="301">
        <v>0</v>
      </c>
      <c r="CK32" s="301">
        <v>0</v>
      </c>
      <c r="CL32" s="301">
        <v>0</v>
      </c>
      <c r="CM32" s="301">
        <v>0</v>
      </c>
      <c r="CN32" s="301">
        <v>0</v>
      </c>
      <c r="CO32" s="301">
        <v>0</v>
      </c>
      <c r="CP32" s="301">
        <v>0</v>
      </c>
      <c r="CQ32" s="301">
        <v>0</v>
      </c>
      <c r="CR32" s="301">
        <v>0</v>
      </c>
      <c r="CS32" s="301">
        <v>0</v>
      </c>
      <c r="CT32" s="301">
        <v>0</v>
      </c>
      <c r="CU32" s="301">
        <v>0</v>
      </c>
      <c r="CV32" s="301">
        <v>0</v>
      </c>
      <c r="CW32" s="302" t="s">
        <v>640</v>
      </c>
      <c r="CX32" s="302" t="s">
        <v>640</v>
      </c>
      <c r="CY32" s="302" t="s">
        <v>640</v>
      </c>
      <c r="CZ32" s="302" t="s">
        <v>640</v>
      </c>
      <c r="DA32" s="302" t="s">
        <v>640</v>
      </c>
      <c r="DB32" s="302" t="s">
        <v>640</v>
      </c>
      <c r="DC32" s="302" t="s">
        <v>640</v>
      </c>
      <c r="DD32" s="301">
        <v>0</v>
      </c>
      <c r="DE32" s="301">
        <v>2479</v>
      </c>
      <c r="DF32" s="301">
        <v>0</v>
      </c>
      <c r="DG32" s="301">
        <v>0</v>
      </c>
      <c r="DH32" s="301">
        <v>0</v>
      </c>
      <c r="DI32" s="301">
        <v>0</v>
      </c>
      <c r="DJ32" s="301">
        <v>0</v>
      </c>
      <c r="DK32" s="301">
        <v>0</v>
      </c>
      <c r="DL32" s="301">
        <v>0</v>
      </c>
      <c r="DM32" s="301">
        <v>0</v>
      </c>
      <c r="DN32" s="301">
        <v>0</v>
      </c>
      <c r="DO32" s="301">
        <v>0</v>
      </c>
      <c r="DP32" s="301">
        <v>0</v>
      </c>
      <c r="DQ32" s="301">
        <v>0</v>
      </c>
      <c r="DR32" s="302" t="s">
        <v>640</v>
      </c>
      <c r="DS32" s="302" t="s">
        <v>640</v>
      </c>
      <c r="DT32" s="301">
        <v>2329</v>
      </c>
      <c r="DU32" s="302" t="s">
        <v>640</v>
      </c>
      <c r="DV32" s="302" t="s">
        <v>640</v>
      </c>
      <c r="DW32" s="302" t="s">
        <v>640</v>
      </c>
      <c r="DX32" s="302" t="s">
        <v>640</v>
      </c>
      <c r="DY32" s="301">
        <v>150</v>
      </c>
      <c r="DZ32" s="301">
        <v>4440</v>
      </c>
      <c r="EA32" s="301">
        <v>0</v>
      </c>
      <c r="EB32" s="301">
        <v>0</v>
      </c>
      <c r="EC32" s="301">
        <v>0</v>
      </c>
      <c r="ED32" s="301">
        <v>0</v>
      </c>
      <c r="EE32" s="301">
        <v>0</v>
      </c>
      <c r="EF32" s="301">
        <v>0</v>
      </c>
      <c r="EG32" s="301">
        <v>0</v>
      </c>
      <c r="EH32" s="301">
        <v>0</v>
      </c>
      <c r="EI32" s="301">
        <v>0</v>
      </c>
      <c r="EJ32" s="301">
        <v>0</v>
      </c>
      <c r="EK32" s="302" t="s">
        <v>640</v>
      </c>
      <c r="EL32" s="302" t="s">
        <v>640</v>
      </c>
      <c r="EM32" s="302" t="s">
        <v>640</v>
      </c>
      <c r="EN32" s="301">
        <v>3946</v>
      </c>
      <c r="EO32" s="301">
        <v>0</v>
      </c>
      <c r="EP32" s="302" t="s">
        <v>640</v>
      </c>
      <c r="EQ32" s="302" t="s">
        <v>640</v>
      </c>
      <c r="ER32" s="302" t="s">
        <v>640</v>
      </c>
      <c r="ES32" s="301">
        <v>155</v>
      </c>
      <c r="ET32" s="301">
        <v>339</v>
      </c>
      <c r="EU32" s="301">
        <v>38157</v>
      </c>
      <c r="EV32" s="301">
        <v>951</v>
      </c>
      <c r="EW32" s="301">
        <v>92</v>
      </c>
      <c r="EX32" s="301">
        <v>188</v>
      </c>
      <c r="EY32" s="301">
        <v>5472</v>
      </c>
      <c r="EZ32" s="301">
        <v>9188</v>
      </c>
      <c r="FA32" s="301">
        <v>5181</v>
      </c>
      <c r="FB32" s="301">
        <v>1</v>
      </c>
      <c r="FC32" s="301">
        <v>15787</v>
      </c>
      <c r="FD32" s="301">
        <v>602</v>
      </c>
      <c r="FE32" s="301">
        <v>9</v>
      </c>
      <c r="FF32" s="301">
        <v>0</v>
      </c>
      <c r="FG32" s="301">
        <v>0</v>
      </c>
      <c r="FH32" s="302" t="s">
        <v>640</v>
      </c>
      <c r="FI32" s="302" t="s">
        <v>640</v>
      </c>
      <c r="FJ32" s="302" t="s">
        <v>640</v>
      </c>
      <c r="FK32" s="301">
        <v>0</v>
      </c>
      <c r="FL32" s="301">
        <v>0</v>
      </c>
      <c r="FM32" s="301">
        <v>0</v>
      </c>
      <c r="FN32" s="301">
        <v>0</v>
      </c>
      <c r="FO32" s="301">
        <v>686</v>
      </c>
    </row>
    <row r="33" spans="1:171" s="303" customFormat="1" ht="13.5" customHeight="1">
      <c r="A33" s="299" t="s">
        <v>691</v>
      </c>
      <c r="B33" s="300" t="s">
        <v>692</v>
      </c>
      <c r="C33" s="299" t="s">
        <v>639</v>
      </c>
      <c r="D33" s="301">
        <v>176982</v>
      </c>
      <c r="E33" s="301">
        <v>14500</v>
      </c>
      <c r="F33" s="301">
        <v>42</v>
      </c>
      <c r="G33" s="301">
        <v>465</v>
      </c>
      <c r="H33" s="301">
        <v>34704</v>
      </c>
      <c r="I33" s="301">
        <v>35832</v>
      </c>
      <c r="J33" s="301">
        <v>17404</v>
      </c>
      <c r="K33" s="301">
        <v>46</v>
      </c>
      <c r="L33" s="301">
        <v>48903</v>
      </c>
      <c r="M33" s="301">
        <v>130</v>
      </c>
      <c r="N33" s="301">
        <v>1964</v>
      </c>
      <c r="O33" s="301">
        <v>23</v>
      </c>
      <c r="P33" s="301">
        <v>0</v>
      </c>
      <c r="Q33" s="301">
        <v>20298</v>
      </c>
      <c r="R33" s="301">
        <v>0</v>
      </c>
      <c r="S33" s="301">
        <v>0</v>
      </c>
      <c r="T33" s="301">
        <v>0</v>
      </c>
      <c r="U33" s="301">
        <v>0</v>
      </c>
      <c r="V33" s="301">
        <v>1087</v>
      </c>
      <c r="W33" s="301">
        <v>0</v>
      </c>
      <c r="X33" s="301">
        <v>1584</v>
      </c>
      <c r="Y33" s="301">
        <v>28764</v>
      </c>
      <c r="Z33" s="301">
        <v>31</v>
      </c>
      <c r="AA33" s="301">
        <v>0</v>
      </c>
      <c r="AB33" s="301">
        <v>0</v>
      </c>
      <c r="AC33" s="301">
        <v>7008</v>
      </c>
      <c r="AD33" s="301">
        <v>0</v>
      </c>
      <c r="AE33" s="301">
        <v>0</v>
      </c>
      <c r="AF33" s="301">
        <v>0</v>
      </c>
      <c r="AG33" s="301">
        <v>0</v>
      </c>
      <c r="AH33" s="301">
        <v>0</v>
      </c>
      <c r="AI33" s="301">
        <v>0</v>
      </c>
      <c r="AJ33" s="302" t="s">
        <v>640</v>
      </c>
      <c r="AK33" s="302" t="s">
        <v>640</v>
      </c>
      <c r="AL33" s="301">
        <v>20298</v>
      </c>
      <c r="AM33" s="302" t="s">
        <v>640</v>
      </c>
      <c r="AN33" s="302" t="s">
        <v>640</v>
      </c>
      <c r="AO33" s="301">
        <v>0</v>
      </c>
      <c r="AP33" s="302" t="s">
        <v>640</v>
      </c>
      <c r="AQ33" s="301">
        <v>1087</v>
      </c>
      <c r="AR33" s="302" t="s">
        <v>640</v>
      </c>
      <c r="AS33" s="301">
        <v>340</v>
      </c>
      <c r="AT33" s="301">
        <v>21663</v>
      </c>
      <c r="AU33" s="301">
        <v>3707</v>
      </c>
      <c r="AV33" s="301">
        <v>3</v>
      </c>
      <c r="AW33" s="301">
        <v>0</v>
      </c>
      <c r="AX33" s="301">
        <v>14461</v>
      </c>
      <c r="AY33" s="301">
        <v>2521</v>
      </c>
      <c r="AZ33" s="301">
        <v>239</v>
      </c>
      <c r="BA33" s="301">
        <v>0</v>
      </c>
      <c r="BB33" s="301">
        <v>0</v>
      </c>
      <c r="BC33" s="301">
        <v>0</v>
      </c>
      <c r="BD33" s="301">
        <v>176</v>
      </c>
      <c r="BE33" s="301" t="s">
        <v>640</v>
      </c>
      <c r="BF33" s="301" t="s">
        <v>640</v>
      </c>
      <c r="BG33" s="302" t="s">
        <v>640</v>
      </c>
      <c r="BH33" s="302" t="s">
        <v>640</v>
      </c>
      <c r="BI33" s="302" t="s">
        <v>640</v>
      </c>
      <c r="BJ33" s="302" t="s">
        <v>640</v>
      </c>
      <c r="BK33" s="302" t="s">
        <v>640</v>
      </c>
      <c r="BL33" s="302" t="s">
        <v>640</v>
      </c>
      <c r="BM33" s="302" t="s">
        <v>640</v>
      </c>
      <c r="BN33" s="301">
        <v>556</v>
      </c>
      <c r="BO33" s="301">
        <v>44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0</v>
      </c>
      <c r="CA33" s="301">
        <v>0</v>
      </c>
      <c r="CB33" s="302" t="s">
        <v>640</v>
      </c>
      <c r="CC33" s="302" t="s">
        <v>640</v>
      </c>
      <c r="CD33" s="302" t="s">
        <v>640</v>
      </c>
      <c r="CE33" s="302" t="s">
        <v>640</v>
      </c>
      <c r="CF33" s="302" t="s">
        <v>640</v>
      </c>
      <c r="CG33" s="302" t="s">
        <v>640</v>
      </c>
      <c r="CH33" s="302" t="s">
        <v>640</v>
      </c>
      <c r="CI33" s="301">
        <v>44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0</v>
      </c>
      <c r="CR33" s="301">
        <v>0</v>
      </c>
      <c r="CS33" s="301">
        <v>0</v>
      </c>
      <c r="CT33" s="301">
        <v>0</v>
      </c>
      <c r="CU33" s="301">
        <v>0</v>
      </c>
      <c r="CV33" s="301">
        <v>0</v>
      </c>
      <c r="CW33" s="302" t="s">
        <v>640</v>
      </c>
      <c r="CX33" s="302" t="s">
        <v>640</v>
      </c>
      <c r="CY33" s="302" t="s">
        <v>640</v>
      </c>
      <c r="CZ33" s="302" t="s">
        <v>640</v>
      </c>
      <c r="DA33" s="302" t="s">
        <v>640</v>
      </c>
      <c r="DB33" s="302" t="s">
        <v>640</v>
      </c>
      <c r="DC33" s="302" t="s">
        <v>640</v>
      </c>
      <c r="DD33" s="301">
        <v>0</v>
      </c>
      <c r="DE33" s="301">
        <v>0</v>
      </c>
      <c r="DF33" s="301">
        <v>0</v>
      </c>
      <c r="DG33" s="301">
        <v>0</v>
      </c>
      <c r="DH33" s="301">
        <v>0</v>
      </c>
      <c r="DI33" s="301">
        <v>0</v>
      </c>
      <c r="DJ33" s="301">
        <v>0</v>
      </c>
      <c r="DK33" s="301">
        <v>0</v>
      </c>
      <c r="DL33" s="301">
        <v>0</v>
      </c>
      <c r="DM33" s="301">
        <v>0</v>
      </c>
      <c r="DN33" s="301">
        <v>0</v>
      </c>
      <c r="DO33" s="301">
        <v>0</v>
      </c>
      <c r="DP33" s="301">
        <v>0</v>
      </c>
      <c r="DQ33" s="301">
        <v>0</v>
      </c>
      <c r="DR33" s="302" t="s">
        <v>640</v>
      </c>
      <c r="DS33" s="302" t="s">
        <v>640</v>
      </c>
      <c r="DT33" s="301">
        <v>0</v>
      </c>
      <c r="DU33" s="302" t="s">
        <v>640</v>
      </c>
      <c r="DV33" s="302" t="s">
        <v>640</v>
      </c>
      <c r="DW33" s="302" t="s">
        <v>640</v>
      </c>
      <c r="DX33" s="302" t="s">
        <v>640</v>
      </c>
      <c r="DY33" s="301">
        <v>0</v>
      </c>
      <c r="DZ33" s="301">
        <v>0</v>
      </c>
      <c r="EA33" s="301">
        <v>0</v>
      </c>
      <c r="EB33" s="301">
        <v>0</v>
      </c>
      <c r="EC33" s="301">
        <v>0</v>
      </c>
      <c r="ED33" s="301">
        <v>0</v>
      </c>
      <c r="EE33" s="301">
        <v>0</v>
      </c>
      <c r="EF33" s="301">
        <v>0</v>
      </c>
      <c r="EG33" s="301">
        <v>0</v>
      </c>
      <c r="EH33" s="301">
        <v>0</v>
      </c>
      <c r="EI33" s="301">
        <v>0</v>
      </c>
      <c r="EJ33" s="301">
        <v>0</v>
      </c>
      <c r="EK33" s="302" t="s">
        <v>640</v>
      </c>
      <c r="EL33" s="302" t="s">
        <v>640</v>
      </c>
      <c r="EM33" s="302" t="s">
        <v>640</v>
      </c>
      <c r="EN33" s="301">
        <v>0</v>
      </c>
      <c r="EO33" s="301">
        <v>0</v>
      </c>
      <c r="EP33" s="302" t="s">
        <v>640</v>
      </c>
      <c r="EQ33" s="302" t="s">
        <v>640</v>
      </c>
      <c r="ER33" s="302" t="s">
        <v>640</v>
      </c>
      <c r="ES33" s="301">
        <v>0</v>
      </c>
      <c r="ET33" s="301">
        <v>0</v>
      </c>
      <c r="EU33" s="301">
        <v>126511</v>
      </c>
      <c r="EV33" s="301">
        <v>10762</v>
      </c>
      <c r="EW33" s="301">
        <v>39</v>
      </c>
      <c r="EX33" s="301">
        <v>465</v>
      </c>
      <c r="EY33" s="301">
        <v>13235</v>
      </c>
      <c r="EZ33" s="301">
        <v>33311</v>
      </c>
      <c r="FA33" s="301">
        <v>17165</v>
      </c>
      <c r="FB33" s="301">
        <v>46</v>
      </c>
      <c r="FC33" s="301">
        <v>48903</v>
      </c>
      <c r="FD33" s="301">
        <v>130</v>
      </c>
      <c r="FE33" s="301">
        <v>1788</v>
      </c>
      <c r="FF33" s="301">
        <v>23</v>
      </c>
      <c r="FG33" s="301">
        <v>0</v>
      </c>
      <c r="FH33" s="302" t="s">
        <v>640</v>
      </c>
      <c r="FI33" s="302" t="s">
        <v>640</v>
      </c>
      <c r="FJ33" s="302" t="s">
        <v>640</v>
      </c>
      <c r="FK33" s="301">
        <v>0</v>
      </c>
      <c r="FL33" s="301">
        <v>0</v>
      </c>
      <c r="FM33" s="301">
        <v>0</v>
      </c>
      <c r="FN33" s="301">
        <v>0</v>
      </c>
      <c r="FO33" s="301">
        <v>644</v>
      </c>
    </row>
    <row r="34" spans="1:171" s="303" customFormat="1" ht="13.5" customHeight="1">
      <c r="A34" s="299" t="s">
        <v>693</v>
      </c>
      <c r="B34" s="300" t="s">
        <v>694</v>
      </c>
      <c r="C34" s="299" t="s">
        <v>639</v>
      </c>
      <c r="D34" s="301">
        <v>127627</v>
      </c>
      <c r="E34" s="301">
        <v>5504</v>
      </c>
      <c r="F34" s="301">
        <v>99</v>
      </c>
      <c r="G34" s="301">
        <v>834</v>
      </c>
      <c r="H34" s="301">
        <v>27184</v>
      </c>
      <c r="I34" s="301">
        <v>16533</v>
      </c>
      <c r="J34" s="301">
        <v>9949</v>
      </c>
      <c r="K34" s="301">
        <v>14</v>
      </c>
      <c r="L34" s="301">
        <v>19782</v>
      </c>
      <c r="M34" s="301">
        <v>248</v>
      </c>
      <c r="N34" s="301">
        <v>866</v>
      </c>
      <c r="O34" s="301">
        <v>13992</v>
      </c>
      <c r="P34" s="301">
        <v>0</v>
      </c>
      <c r="Q34" s="301">
        <v>14166</v>
      </c>
      <c r="R34" s="301">
        <v>2738</v>
      </c>
      <c r="S34" s="301">
        <v>484</v>
      </c>
      <c r="T34" s="301">
        <v>12379</v>
      </c>
      <c r="U34" s="301">
        <v>0</v>
      </c>
      <c r="V34" s="301">
        <v>555</v>
      </c>
      <c r="W34" s="301">
        <v>44</v>
      </c>
      <c r="X34" s="301">
        <v>2256</v>
      </c>
      <c r="Y34" s="301">
        <v>30931</v>
      </c>
      <c r="Z34" s="301">
        <v>91</v>
      </c>
      <c r="AA34" s="301">
        <v>0</v>
      </c>
      <c r="AB34" s="301">
        <v>0</v>
      </c>
      <c r="AC34" s="301">
        <v>3730</v>
      </c>
      <c r="AD34" s="301">
        <v>0</v>
      </c>
      <c r="AE34" s="301">
        <v>0</v>
      </c>
      <c r="AF34" s="301">
        <v>0</v>
      </c>
      <c r="AG34" s="301">
        <v>0</v>
      </c>
      <c r="AH34" s="301">
        <v>0</v>
      </c>
      <c r="AI34" s="301">
        <v>3</v>
      </c>
      <c r="AJ34" s="302" t="s">
        <v>640</v>
      </c>
      <c r="AK34" s="302" t="s">
        <v>640</v>
      </c>
      <c r="AL34" s="301">
        <v>14166</v>
      </c>
      <c r="AM34" s="302" t="s">
        <v>640</v>
      </c>
      <c r="AN34" s="302" t="s">
        <v>640</v>
      </c>
      <c r="AO34" s="301">
        <v>12379</v>
      </c>
      <c r="AP34" s="302" t="s">
        <v>640</v>
      </c>
      <c r="AQ34" s="301">
        <v>555</v>
      </c>
      <c r="AR34" s="302" t="s">
        <v>640</v>
      </c>
      <c r="AS34" s="301">
        <v>7</v>
      </c>
      <c r="AT34" s="301">
        <v>17392</v>
      </c>
      <c r="AU34" s="301">
        <v>258</v>
      </c>
      <c r="AV34" s="301">
        <v>3</v>
      </c>
      <c r="AW34" s="301">
        <v>88</v>
      </c>
      <c r="AX34" s="301">
        <v>15486</v>
      </c>
      <c r="AY34" s="301">
        <v>988</v>
      </c>
      <c r="AZ34" s="301">
        <v>0</v>
      </c>
      <c r="BA34" s="301">
        <v>0</v>
      </c>
      <c r="BB34" s="301">
        <v>2</v>
      </c>
      <c r="BC34" s="301">
        <v>39</v>
      </c>
      <c r="BD34" s="301">
        <v>50</v>
      </c>
      <c r="BE34" s="301" t="s">
        <v>640</v>
      </c>
      <c r="BF34" s="301" t="s">
        <v>640</v>
      </c>
      <c r="BG34" s="302" t="s">
        <v>640</v>
      </c>
      <c r="BH34" s="302" t="s">
        <v>640</v>
      </c>
      <c r="BI34" s="302" t="s">
        <v>640</v>
      </c>
      <c r="BJ34" s="302" t="s">
        <v>640</v>
      </c>
      <c r="BK34" s="302" t="s">
        <v>640</v>
      </c>
      <c r="BL34" s="302" t="s">
        <v>640</v>
      </c>
      <c r="BM34" s="302" t="s">
        <v>640</v>
      </c>
      <c r="BN34" s="301">
        <v>478</v>
      </c>
      <c r="BO34" s="301">
        <v>13856</v>
      </c>
      <c r="BP34" s="301">
        <v>0</v>
      </c>
      <c r="BQ34" s="301">
        <v>0</v>
      </c>
      <c r="BR34" s="301">
        <v>0</v>
      </c>
      <c r="BS34" s="301">
        <v>0</v>
      </c>
      <c r="BT34" s="301">
        <v>0</v>
      </c>
      <c r="BU34" s="301">
        <v>0</v>
      </c>
      <c r="BV34" s="301">
        <v>0</v>
      </c>
      <c r="BW34" s="301">
        <v>0</v>
      </c>
      <c r="BX34" s="301">
        <v>0</v>
      </c>
      <c r="BY34" s="301">
        <v>0</v>
      </c>
      <c r="BZ34" s="301">
        <v>13820</v>
      </c>
      <c r="CA34" s="301">
        <v>0</v>
      </c>
      <c r="CB34" s="302" t="s">
        <v>640</v>
      </c>
      <c r="CC34" s="302" t="s">
        <v>640</v>
      </c>
      <c r="CD34" s="302" t="s">
        <v>640</v>
      </c>
      <c r="CE34" s="302" t="s">
        <v>640</v>
      </c>
      <c r="CF34" s="302" t="s">
        <v>640</v>
      </c>
      <c r="CG34" s="302" t="s">
        <v>640</v>
      </c>
      <c r="CH34" s="302" t="s">
        <v>640</v>
      </c>
      <c r="CI34" s="301">
        <v>36</v>
      </c>
      <c r="CJ34" s="301">
        <v>0</v>
      </c>
      <c r="CK34" s="301">
        <v>0</v>
      </c>
      <c r="CL34" s="301">
        <v>0</v>
      </c>
      <c r="CM34" s="301">
        <v>0</v>
      </c>
      <c r="CN34" s="301">
        <v>0</v>
      </c>
      <c r="CO34" s="301">
        <v>0</v>
      </c>
      <c r="CP34" s="301">
        <v>0</v>
      </c>
      <c r="CQ34" s="301">
        <v>0</v>
      </c>
      <c r="CR34" s="301">
        <v>0</v>
      </c>
      <c r="CS34" s="301">
        <v>0</v>
      </c>
      <c r="CT34" s="301">
        <v>0</v>
      </c>
      <c r="CU34" s="301">
        <v>0</v>
      </c>
      <c r="CV34" s="301">
        <v>0</v>
      </c>
      <c r="CW34" s="302" t="s">
        <v>640</v>
      </c>
      <c r="CX34" s="302" t="s">
        <v>640</v>
      </c>
      <c r="CY34" s="302" t="s">
        <v>640</v>
      </c>
      <c r="CZ34" s="302" t="s">
        <v>640</v>
      </c>
      <c r="DA34" s="302" t="s">
        <v>640</v>
      </c>
      <c r="DB34" s="302" t="s">
        <v>640</v>
      </c>
      <c r="DC34" s="302" t="s">
        <v>640</v>
      </c>
      <c r="DD34" s="301">
        <v>0</v>
      </c>
      <c r="DE34" s="301">
        <v>484</v>
      </c>
      <c r="DF34" s="301">
        <v>0</v>
      </c>
      <c r="DG34" s="301">
        <v>0</v>
      </c>
      <c r="DH34" s="301">
        <v>0</v>
      </c>
      <c r="DI34" s="301">
        <v>0</v>
      </c>
      <c r="DJ34" s="301">
        <v>0</v>
      </c>
      <c r="DK34" s="301">
        <v>0</v>
      </c>
      <c r="DL34" s="301">
        <v>0</v>
      </c>
      <c r="DM34" s="301">
        <v>0</v>
      </c>
      <c r="DN34" s="301">
        <v>0</v>
      </c>
      <c r="DO34" s="301">
        <v>0</v>
      </c>
      <c r="DP34" s="301">
        <v>0</v>
      </c>
      <c r="DQ34" s="301">
        <v>0</v>
      </c>
      <c r="DR34" s="302" t="s">
        <v>640</v>
      </c>
      <c r="DS34" s="302" t="s">
        <v>640</v>
      </c>
      <c r="DT34" s="301">
        <v>484</v>
      </c>
      <c r="DU34" s="302" t="s">
        <v>640</v>
      </c>
      <c r="DV34" s="302" t="s">
        <v>640</v>
      </c>
      <c r="DW34" s="302" t="s">
        <v>640</v>
      </c>
      <c r="DX34" s="302" t="s">
        <v>640</v>
      </c>
      <c r="DY34" s="301">
        <v>0</v>
      </c>
      <c r="DZ34" s="301">
        <v>2761</v>
      </c>
      <c r="EA34" s="301">
        <v>0</v>
      </c>
      <c r="EB34" s="301">
        <v>0</v>
      </c>
      <c r="EC34" s="301">
        <v>0</v>
      </c>
      <c r="ED34" s="301">
        <v>0</v>
      </c>
      <c r="EE34" s="301">
        <v>0</v>
      </c>
      <c r="EF34" s="301">
        <v>0</v>
      </c>
      <c r="EG34" s="301">
        <v>0</v>
      </c>
      <c r="EH34" s="301">
        <v>0</v>
      </c>
      <c r="EI34" s="301">
        <v>0</v>
      </c>
      <c r="EJ34" s="301">
        <v>0</v>
      </c>
      <c r="EK34" s="302" t="s">
        <v>640</v>
      </c>
      <c r="EL34" s="302" t="s">
        <v>640</v>
      </c>
      <c r="EM34" s="302" t="s">
        <v>640</v>
      </c>
      <c r="EN34" s="301">
        <v>2738</v>
      </c>
      <c r="EO34" s="301">
        <v>0</v>
      </c>
      <c r="EP34" s="302" t="s">
        <v>640</v>
      </c>
      <c r="EQ34" s="302" t="s">
        <v>640</v>
      </c>
      <c r="ER34" s="302" t="s">
        <v>640</v>
      </c>
      <c r="ES34" s="301">
        <v>23</v>
      </c>
      <c r="ET34" s="301">
        <v>0</v>
      </c>
      <c r="EU34" s="301">
        <v>62203</v>
      </c>
      <c r="EV34" s="301">
        <v>5155</v>
      </c>
      <c r="EW34" s="301">
        <v>96</v>
      </c>
      <c r="EX34" s="301">
        <v>746</v>
      </c>
      <c r="EY34" s="301">
        <v>7968</v>
      </c>
      <c r="EZ34" s="301">
        <v>15545</v>
      </c>
      <c r="FA34" s="301">
        <v>9949</v>
      </c>
      <c r="FB34" s="301">
        <v>14</v>
      </c>
      <c r="FC34" s="301">
        <v>19780</v>
      </c>
      <c r="FD34" s="301">
        <v>209</v>
      </c>
      <c r="FE34" s="301">
        <v>813</v>
      </c>
      <c r="FF34" s="301">
        <v>172</v>
      </c>
      <c r="FG34" s="301">
        <v>0</v>
      </c>
      <c r="FH34" s="302" t="s">
        <v>640</v>
      </c>
      <c r="FI34" s="302" t="s">
        <v>640</v>
      </c>
      <c r="FJ34" s="302" t="s">
        <v>640</v>
      </c>
      <c r="FK34" s="301">
        <v>0</v>
      </c>
      <c r="FL34" s="301">
        <v>0</v>
      </c>
      <c r="FM34" s="301">
        <v>0</v>
      </c>
      <c r="FN34" s="301">
        <v>21</v>
      </c>
      <c r="FO34" s="301">
        <v>1735</v>
      </c>
    </row>
    <row r="35" spans="1:171" s="303" customFormat="1" ht="13.5" customHeight="1">
      <c r="A35" s="299" t="s">
        <v>695</v>
      </c>
      <c r="B35" s="300" t="s">
        <v>696</v>
      </c>
      <c r="C35" s="299" t="s">
        <v>639</v>
      </c>
      <c r="D35" s="301">
        <v>22982</v>
      </c>
      <c r="E35" s="301">
        <v>152</v>
      </c>
      <c r="F35" s="301">
        <v>4</v>
      </c>
      <c r="G35" s="301">
        <v>60</v>
      </c>
      <c r="H35" s="301">
        <v>6238</v>
      </c>
      <c r="I35" s="301">
        <v>4797</v>
      </c>
      <c r="J35" s="301">
        <v>1215</v>
      </c>
      <c r="K35" s="301">
        <v>11</v>
      </c>
      <c r="L35" s="301">
        <v>3649</v>
      </c>
      <c r="M35" s="301">
        <v>865</v>
      </c>
      <c r="N35" s="301">
        <v>198</v>
      </c>
      <c r="O35" s="301">
        <v>462</v>
      </c>
      <c r="P35" s="301">
        <v>0</v>
      </c>
      <c r="Q35" s="301">
        <v>0</v>
      </c>
      <c r="R35" s="301">
        <v>0</v>
      </c>
      <c r="S35" s="301">
        <v>0</v>
      </c>
      <c r="T35" s="301">
        <v>358</v>
      </c>
      <c r="U35" s="301">
        <v>0</v>
      </c>
      <c r="V35" s="301">
        <v>0</v>
      </c>
      <c r="W35" s="301">
        <v>12</v>
      </c>
      <c r="X35" s="301">
        <v>4961</v>
      </c>
      <c r="Y35" s="301">
        <v>1585</v>
      </c>
      <c r="Z35" s="301">
        <v>2</v>
      </c>
      <c r="AA35" s="301">
        <v>0</v>
      </c>
      <c r="AB35" s="301">
        <v>0</v>
      </c>
      <c r="AC35" s="301">
        <v>355</v>
      </c>
      <c r="AD35" s="301">
        <v>0</v>
      </c>
      <c r="AE35" s="301">
        <v>0</v>
      </c>
      <c r="AF35" s="301">
        <v>0</v>
      </c>
      <c r="AG35" s="301">
        <v>0</v>
      </c>
      <c r="AH35" s="301">
        <v>0</v>
      </c>
      <c r="AI35" s="301">
        <v>0</v>
      </c>
      <c r="AJ35" s="302" t="s">
        <v>640</v>
      </c>
      <c r="AK35" s="302" t="s">
        <v>640</v>
      </c>
      <c r="AL35" s="301">
        <v>0</v>
      </c>
      <c r="AM35" s="302" t="s">
        <v>640</v>
      </c>
      <c r="AN35" s="302" t="s">
        <v>640</v>
      </c>
      <c r="AO35" s="301">
        <v>358</v>
      </c>
      <c r="AP35" s="302" t="s">
        <v>640</v>
      </c>
      <c r="AQ35" s="301">
        <v>0</v>
      </c>
      <c r="AR35" s="302" t="s">
        <v>640</v>
      </c>
      <c r="AS35" s="301">
        <v>870</v>
      </c>
      <c r="AT35" s="301">
        <v>4411</v>
      </c>
      <c r="AU35" s="301">
        <v>0</v>
      </c>
      <c r="AV35" s="301">
        <v>0</v>
      </c>
      <c r="AW35" s="301">
        <v>0</v>
      </c>
      <c r="AX35" s="301">
        <v>3840</v>
      </c>
      <c r="AY35" s="301">
        <v>437</v>
      </c>
      <c r="AZ35" s="301">
        <v>0</v>
      </c>
      <c r="BA35" s="301">
        <v>0</v>
      </c>
      <c r="BB35" s="301">
        <v>0</v>
      </c>
      <c r="BC35" s="301">
        <v>0</v>
      </c>
      <c r="BD35" s="301">
        <v>6</v>
      </c>
      <c r="BE35" s="301" t="s">
        <v>640</v>
      </c>
      <c r="BF35" s="301" t="s">
        <v>640</v>
      </c>
      <c r="BG35" s="302" t="s">
        <v>640</v>
      </c>
      <c r="BH35" s="302" t="s">
        <v>640</v>
      </c>
      <c r="BI35" s="302" t="s">
        <v>640</v>
      </c>
      <c r="BJ35" s="302" t="s">
        <v>640</v>
      </c>
      <c r="BK35" s="302" t="s">
        <v>640</v>
      </c>
      <c r="BL35" s="302" t="s">
        <v>640</v>
      </c>
      <c r="BM35" s="302" t="s">
        <v>640</v>
      </c>
      <c r="BN35" s="301">
        <v>128</v>
      </c>
      <c r="BO35" s="301">
        <v>350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350</v>
      </c>
      <c r="CA35" s="301">
        <v>0</v>
      </c>
      <c r="CB35" s="302" t="s">
        <v>640</v>
      </c>
      <c r="CC35" s="302" t="s">
        <v>640</v>
      </c>
      <c r="CD35" s="302" t="s">
        <v>640</v>
      </c>
      <c r="CE35" s="302" t="s">
        <v>640</v>
      </c>
      <c r="CF35" s="302" t="s">
        <v>640</v>
      </c>
      <c r="CG35" s="302" t="s">
        <v>640</v>
      </c>
      <c r="CH35" s="302" t="s">
        <v>640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0</v>
      </c>
      <c r="CR35" s="301">
        <v>0</v>
      </c>
      <c r="CS35" s="301">
        <v>0</v>
      </c>
      <c r="CT35" s="301">
        <v>0</v>
      </c>
      <c r="CU35" s="301">
        <v>0</v>
      </c>
      <c r="CV35" s="301">
        <v>0</v>
      </c>
      <c r="CW35" s="302" t="s">
        <v>640</v>
      </c>
      <c r="CX35" s="302" t="s">
        <v>640</v>
      </c>
      <c r="CY35" s="302" t="s">
        <v>640</v>
      </c>
      <c r="CZ35" s="302" t="s">
        <v>640</v>
      </c>
      <c r="DA35" s="302" t="s">
        <v>640</v>
      </c>
      <c r="DB35" s="302" t="s">
        <v>640</v>
      </c>
      <c r="DC35" s="302" t="s">
        <v>640</v>
      </c>
      <c r="DD35" s="301">
        <v>0</v>
      </c>
      <c r="DE35" s="301">
        <v>0</v>
      </c>
      <c r="DF35" s="301">
        <v>0</v>
      </c>
      <c r="DG35" s="301">
        <v>0</v>
      </c>
      <c r="DH35" s="301">
        <v>0</v>
      </c>
      <c r="DI35" s="301">
        <v>0</v>
      </c>
      <c r="DJ35" s="301">
        <v>0</v>
      </c>
      <c r="DK35" s="301">
        <v>0</v>
      </c>
      <c r="DL35" s="301">
        <v>0</v>
      </c>
      <c r="DM35" s="301">
        <v>0</v>
      </c>
      <c r="DN35" s="301">
        <v>0</v>
      </c>
      <c r="DO35" s="301">
        <v>0</v>
      </c>
      <c r="DP35" s="301">
        <v>0</v>
      </c>
      <c r="DQ35" s="301">
        <v>0</v>
      </c>
      <c r="DR35" s="302" t="s">
        <v>640</v>
      </c>
      <c r="DS35" s="302" t="s">
        <v>640</v>
      </c>
      <c r="DT35" s="301">
        <v>0</v>
      </c>
      <c r="DU35" s="302" t="s">
        <v>640</v>
      </c>
      <c r="DV35" s="302" t="s">
        <v>640</v>
      </c>
      <c r="DW35" s="302" t="s">
        <v>640</v>
      </c>
      <c r="DX35" s="302" t="s">
        <v>640</v>
      </c>
      <c r="DY35" s="301">
        <v>0</v>
      </c>
      <c r="DZ35" s="301">
        <v>0</v>
      </c>
      <c r="EA35" s="301">
        <v>0</v>
      </c>
      <c r="EB35" s="301">
        <v>0</v>
      </c>
      <c r="EC35" s="301">
        <v>0</v>
      </c>
      <c r="ED35" s="301">
        <v>0</v>
      </c>
      <c r="EE35" s="301">
        <v>0</v>
      </c>
      <c r="EF35" s="301">
        <v>0</v>
      </c>
      <c r="EG35" s="301">
        <v>0</v>
      </c>
      <c r="EH35" s="301">
        <v>0</v>
      </c>
      <c r="EI35" s="301">
        <v>0</v>
      </c>
      <c r="EJ35" s="301">
        <v>0</v>
      </c>
      <c r="EK35" s="302" t="s">
        <v>640</v>
      </c>
      <c r="EL35" s="302" t="s">
        <v>640</v>
      </c>
      <c r="EM35" s="302" t="s">
        <v>640</v>
      </c>
      <c r="EN35" s="301">
        <v>0</v>
      </c>
      <c r="EO35" s="301">
        <v>0</v>
      </c>
      <c r="EP35" s="302" t="s">
        <v>640</v>
      </c>
      <c r="EQ35" s="302" t="s">
        <v>640</v>
      </c>
      <c r="ER35" s="302" t="s">
        <v>640</v>
      </c>
      <c r="ES35" s="301">
        <v>0</v>
      </c>
      <c r="ET35" s="301">
        <v>0</v>
      </c>
      <c r="EU35" s="301">
        <v>16636</v>
      </c>
      <c r="EV35" s="301">
        <v>150</v>
      </c>
      <c r="EW35" s="301">
        <v>4</v>
      </c>
      <c r="EX35" s="301">
        <v>60</v>
      </c>
      <c r="EY35" s="301">
        <v>2043</v>
      </c>
      <c r="EZ35" s="301">
        <v>4360</v>
      </c>
      <c r="FA35" s="301">
        <v>1215</v>
      </c>
      <c r="FB35" s="301">
        <v>11</v>
      </c>
      <c r="FC35" s="301">
        <v>3649</v>
      </c>
      <c r="FD35" s="301">
        <v>865</v>
      </c>
      <c r="FE35" s="301">
        <v>192</v>
      </c>
      <c r="FF35" s="301">
        <v>112</v>
      </c>
      <c r="FG35" s="301">
        <v>0</v>
      </c>
      <c r="FH35" s="302" t="s">
        <v>640</v>
      </c>
      <c r="FI35" s="302" t="s">
        <v>640</v>
      </c>
      <c r="FJ35" s="302" t="s">
        <v>640</v>
      </c>
      <c r="FK35" s="301">
        <v>0</v>
      </c>
      <c r="FL35" s="301">
        <v>0</v>
      </c>
      <c r="FM35" s="301">
        <v>0</v>
      </c>
      <c r="FN35" s="301">
        <v>12</v>
      </c>
      <c r="FO35" s="301">
        <v>3963</v>
      </c>
    </row>
    <row r="36" spans="1:171" s="303" customFormat="1" ht="13.5" customHeight="1">
      <c r="A36" s="299" t="s">
        <v>697</v>
      </c>
      <c r="B36" s="300" t="s">
        <v>698</v>
      </c>
      <c r="C36" s="299" t="s">
        <v>639</v>
      </c>
      <c r="D36" s="301">
        <v>29566</v>
      </c>
      <c r="E36" s="301">
        <v>4820</v>
      </c>
      <c r="F36" s="301">
        <v>13</v>
      </c>
      <c r="G36" s="301">
        <v>483</v>
      </c>
      <c r="H36" s="301">
        <v>6686</v>
      </c>
      <c r="I36" s="301">
        <v>5233</v>
      </c>
      <c r="J36" s="301">
        <v>1938</v>
      </c>
      <c r="K36" s="301">
        <v>36</v>
      </c>
      <c r="L36" s="301">
        <v>3028</v>
      </c>
      <c r="M36" s="301">
        <v>2556</v>
      </c>
      <c r="N36" s="301">
        <v>1087</v>
      </c>
      <c r="O36" s="301">
        <v>0</v>
      </c>
      <c r="P36" s="301">
        <v>0</v>
      </c>
      <c r="Q36" s="301">
        <v>517</v>
      </c>
      <c r="R36" s="301">
        <v>384</v>
      </c>
      <c r="S36" s="301">
        <v>133</v>
      </c>
      <c r="T36" s="301">
        <v>0</v>
      </c>
      <c r="U36" s="301">
        <v>0</v>
      </c>
      <c r="V36" s="301">
        <v>0</v>
      </c>
      <c r="W36" s="301">
        <v>3</v>
      </c>
      <c r="X36" s="301">
        <v>2649</v>
      </c>
      <c r="Y36" s="301">
        <v>1024</v>
      </c>
      <c r="Z36" s="301">
        <v>0</v>
      </c>
      <c r="AA36" s="301">
        <v>0</v>
      </c>
      <c r="AB36" s="301">
        <v>0</v>
      </c>
      <c r="AC36" s="301">
        <v>340</v>
      </c>
      <c r="AD36" s="301">
        <v>0</v>
      </c>
      <c r="AE36" s="301">
        <v>0</v>
      </c>
      <c r="AF36" s="301">
        <v>0</v>
      </c>
      <c r="AG36" s="301">
        <v>167</v>
      </c>
      <c r="AH36" s="301">
        <v>0</v>
      </c>
      <c r="AI36" s="301">
        <v>0</v>
      </c>
      <c r="AJ36" s="302" t="s">
        <v>640</v>
      </c>
      <c r="AK36" s="302" t="s">
        <v>640</v>
      </c>
      <c r="AL36" s="301">
        <v>517</v>
      </c>
      <c r="AM36" s="302" t="s">
        <v>640</v>
      </c>
      <c r="AN36" s="302" t="s">
        <v>640</v>
      </c>
      <c r="AO36" s="301">
        <v>0</v>
      </c>
      <c r="AP36" s="302" t="s">
        <v>640</v>
      </c>
      <c r="AQ36" s="301">
        <v>0</v>
      </c>
      <c r="AR36" s="302" t="s">
        <v>640</v>
      </c>
      <c r="AS36" s="301">
        <v>0</v>
      </c>
      <c r="AT36" s="301">
        <v>1560</v>
      </c>
      <c r="AU36" s="301">
        <v>0</v>
      </c>
      <c r="AV36" s="301">
        <v>0</v>
      </c>
      <c r="AW36" s="301">
        <v>0</v>
      </c>
      <c r="AX36" s="301">
        <v>365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 t="s">
        <v>640</v>
      </c>
      <c r="BF36" s="301" t="s">
        <v>640</v>
      </c>
      <c r="BG36" s="302" t="s">
        <v>640</v>
      </c>
      <c r="BH36" s="302" t="s">
        <v>640</v>
      </c>
      <c r="BI36" s="302" t="s">
        <v>640</v>
      </c>
      <c r="BJ36" s="302" t="s">
        <v>640</v>
      </c>
      <c r="BK36" s="302" t="s">
        <v>640</v>
      </c>
      <c r="BL36" s="302" t="s">
        <v>640</v>
      </c>
      <c r="BM36" s="302" t="s">
        <v>640</v>
      </c>
      <c r="BN36" s="301">
        <v>1195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2" t="s">
        <v>640</v>
      </c>
      <c r="CC36" s="302" t="s">
        <v>640</v>
      </c>
      <c r="CD36" s="302" t="s">
        <v>640</v>
      </c>
      <c r="CE36" s="302" t="s">
        <v>640</v>
      </c>
      <c r="CF36" s="302" t="s">
        <v>640</v>
      </c>
      <c r="CG36" s="302" t="s">
        <v>640</v>
      </c>
      <c r="CH36" s="302" t="s">
        <v>640</v>
      </c>
      <c r="CI36" s="301">
        <v>0</v>
      </c>
      <c r="CJ36" s="301">
        <v>0</v>
      </c>
      <c r="CK36" s="301">
        <v>0</v>
      </c>
      <c r="CL36" s="301">
        <v>0</v>
      </c>
      <c r="CM36" s="301">
        <v>0</v>
      </c>
      <c r="CN36" s="301">
        <v>0</v>
      </c>
      <c r="CO36" s="301">
        <v>0</v>
      </c>
      <c r="CP36" s="301">
        <v>0</v>
      </c>
      <c r="CQ36" s="301">
        <v>0</v>
      </c>
      <c r="CR36" s="301">
        <v>0</v>
      </c>
      <c r="CS36" s="301">
        <v>0</v>
      </c>
      <c r="CT36" s="301">
        <v>0</v>
      </c>
      <c r="CU36" s="301">
        <v>0</v>
      </c>
      <c r="CV36" s="301">
        <v>0</v>
      </c>
      <c r="CW36" s="302" t="s">
        <v>640</v>
      </c>
      <c r="CX36" s="302" t="s">
        <v>640</v>
      </c>
      <c r="CY36" s="302" t="s">
        <v>640</v>
      </c>
      <c r="CZ36" s="302" t="s">
        <v>640</v>
      </c>
      <c r="DA36" s="302" t="s">
        <v>640</v>
      </c>
      <c r="DB36" s="302" t="s">
        <v>640</v>
      </c>
      <c r="DC36" s="302" t="s">
        <v>640</v>
      </c>
      <c r="DD36" s="301">
        <v>0</v>
      </c>
      <c r="DE36" s="301">
        <v>0</v>
      </c>
      <c r="DF36" s="301">
        <v>0</v>
      </c>
      <c r="DG36" s="301">
        <v>0</v>
      </c>
      <c r="DH36" s="301">
        <v>0</v>
      </c>
      <c r="DI36" s="301">
        <v>0</v>
      </c>
      <c r="DJ36" s="301">
        <v>0</v>
      </c>
      <c r="DK36" s="301">
        <v>0</v>
      </c>
      <c r="DL36" s="301">
        <v>0</v>
      </c>
      <c r="DM36" s="301">
        <v>0</v>
      </c>
      <c r="DN36" s="301">
        <v>0</v>
      </c>
      <c r="DO36" s="301">
        <v>0</v>
      </c>
      <c r="DP36" s="301">
        <v>0</v>
      </c>
      <c r="DQ36" s="301">
        <v>0</v>
      </c>
      <c r="DR36" s="302" t="s">
        <v>640</v>
      </c>
      <c r="DS36" s="302" t="s">
        <v>640</v>
      </c>
      <c r="DT36" s="301">
        <v>0</v>
      </c>
      <c r="DU36" s="302" t="s">
        <v>640</v>
      </c>
      <c r="DV36" s="302" t="s">
        <v>640</v>
      </c>
      <c r="DW36" s="302" t="s">
        <v>640</v>
      </c>
      <c r="DX36" s="302" t="s">
        <v>640</v>
      </c>
      <c r="DY36" s="301">
        <v>0</v>
      </c>
      <c r="DZ36" s="301">
        <v>617</v>
      </c>
      <c r="EA36" s="301">
        <v>0</v>
      </c>
      <c r="EB36" s="301">
        <v>0</v>
      </c>
      <c r="EC36" s="301">
        <v>0</v>
      </c>
      <c r="ED36" s="301">
        <v>0</v>
      </c>
      <c r="EE36" s="301">
        <v>0</v>
      </c>
      <c r="EF36" s="301">
        <v>0</v>
      </c>
      <c r="EG36" s="301">
        <v>0</v>
      </c>
      <c r="EH36" s="301">
        <v>0</v>
      </c>
      <c r="EI36" s="301">
        <v>100</v>
      </c>
      <c r="EJ36" s="301">
        <v>0</v>
      </c>
      <c r="EK36" s="302" t="s">
        <v>640</v>
      </c>
      <c r="EL36" s="302" t="s">
        <v>640</v>
      </c>
      <c r="EM36" s="302" t="s">
        <v>640</v>
      </c>
      <c r="EN36" s="301">
        <v>384</v>
      </c>
      <c r="EO36" s="301">
        <v>133</v>
      </c>
      <c r="EP36" s="302" t="s">
        <v>640</v>
      </c>
      <c r="EQ36" s="302" t="s">
        <v>640</v>
      </c>
      <c r="ER36" s="302" t="s">
        <v>640</v>
      </c>
      <c r="ES36" s="301">
        <v>0</v>
      </c>
      <c r="ET36" s="301">
        <v>0</v>
      </c>
      <c r="EU36" s="301">
        <v>26365</v>
      </c>
      <c r="EV36" s="301">
        <v>4820</v>
      </c>
      <c r="EW36" s="301">
        <v>13</v>
      </c>
      <c r="EX36" s="301">
        <v>483</v>
      </c>
      <c r="EY36" s="301">
        <v>5981</v>
      </c>
      <c r="EZ36" s="301">
        <v>5233</v>
      </c>
      <c r="FA36" s="301">
        <v>1938</v>
      </c>
      <c r="FB36" s="301">
        <v>36</v>
      </c>
      <c r="FC36" s="301">
        <v>2861</v>
      </c>
      <c r="FD36" s="301">
        <v>2456</v>
      </c>
      <c r="FE36" s="301">
        <v>1087</v>
      </c>
      <c r="FF36" s="301">
        <v>0</v>
      </c>
      <c r="FG36" s="301">
        <v>0</v>
      </c>
      <c r="FH36" s="302" t="s">
        <v>640</v>
      </c>
      <c r="FI36" s="302" t="s">
        <v>640</v>
      </c>
      <c r="FJ36" s="302" t="s">
        <v>640</v>
      </c>
      <c r="FK36" s="301">
        <v>0</v>
      </c>
      <c r="FL36" s="301">
        <v>0</v>
      </c>
      <c r="FM36" s="301">
        <v>0</v>
      </c>
      <c r="FN36" s="301">
        <v>3</v>
      </c>
      <c r="FO36" s="301">
        <v>1454</v>
      </c>
    </row>
    <row r="37" spans="1:171" s="303" customFormat="1" ht="13.5" customHeight="1">
      <c r="A37" s="299" t="s">
        <v>699</v>
      </c>
      <c r="B37" s="300" t="s">
        <v>700</v>
      </c>
      <c r="C37" s="299" t="s">
        <v>639</v>
      </c>
      <c r="D37" s="301">
        <v>24759</v>
      </c>
      <c r="E37" s="301">
        <v>2871</v>
      </c>
      <c r="F37" s="301">
        <v>32</v>
      </c>
      <c r="G37" s="301">
        <v>21</v>
      </c>
      <c r="H37" s="301">
        <v>3280</v>
      </c>
      <c r="I37" s="301">
        <v>1989</v>
      </c>
      <c r="J37" s="301">
        <v>705</v>
      </c>
      <c r="K37" s="301">
        <v>70</v>
      </c>
      <c r="L37" s="301">
        <v>2711</v>
      </c>
      <c r="M37" s="301">
        <v>398</v>
      </c>
      <c r="N37" s="301">
        <v>233</v>
      </c>
      <c r="O37" s="301">
        <v>3340</v>
      </c>
      <c r="P37" s="301">
        <v>83</v>
      </c>
      <c r="Q37" s="301">
        <v>0</v>
      </c>
      <c r="R37" s="301">
        <v>260</v>
      </c>
      <c r="S37" s="301">
        <v>0</v>
      </c>
      <c r="T37" s="301">
        <v>7745</v>
      </c>
      <c r="U37" s="301">
        <v>0</v>
      </c>
      <c r="V37" s="301">
        <v>9</v>
      </c>
      <c r="W37" s="301">
        <v>1</v>
      </c>
      <c r="X37" s="301">
        <v>1011</v>
      </c>
      <c r="Y37" s="301">
        <v>7983</v>
      </c>
      <c r="Z37" s="301">
        <v>0</v>
      </c>
      <c r="AA37" s="301">
        <v>0</v>
      </c>
      <c r="AB37" s="301">
        <v>0</v>
      </c>
      <c r="AC37" s="301">
        <v>0</v>
      </c>
      <c r="AD37" s="301">
        <v>0</v>
      </c>
      <c r="AE37" s="301">
        <v>0</v>
      </c>
      <c r="AF37" s="301">
        <v>7</v>
      </c>
      <c r="AG37" s="301">
        <v>0</v>
      </c>
      <c r="AH37" s="301">
        <v>0</v>
      </c>
      <c r="AI37" s="301">
        <v>0</v>
      </c>
      <c r="AJ37" s="302" t="s">
        <v>640</v>
      </c>
      <c r="AK37" s="302" t="s">
        <v>640</v>
      </c>
      <c r="AL37" s="301">
        <v>0</v>
      </c>
      <c r="AM37" s="302" t="s">
        <v>640</v>
      </c>
      <c r="AN37" s="302" t="s">
        <v>640</v>
      </c>
      <c r="AO37" s="301">
        <v>7745</v>
      </c>
      <c r="AP37" s="302" t="s">
        <v>640</v>
      </c>
      <c r="AQ37" s="301">
        <v>9</v>
      </c>
      <c r="AR37" s="302" t="s">
        <v>640</v>
      </c>
      <c r="AS37" s="301">
        <v>222</v>
      </c>
      <c r="AT37" s="301">
        <v>654</v>
      </c>
      <c r="AU37" s="301">
        <v>0</v>
      </c>
      <c r="AV37" s="301">
        <v>0</v>
      </c>
      <c r="AW37" s="301">
        <v>0</v>
      </c>
      <c r="AX37" s="301">
        <v>640</v>
      </c>
      <c r="AY37" s="301">
        <v>0</v>
      </c>
      <c r="AZ37" s="301">
        <v>0</v>
      </c>
      <c r="BA37" s="301">
        <v>0</v>
      </c>
      <c r="BB37" s="301">
        <v>0</v>
      </c>
      <c r="BC37" s="301">
        <v>0</v>
      </c>
      <c r="BD37" s="301">
        <v>0</v>
      </c>
      <c r="BE37" s="301" t="s">
        <v>640</v>
      </c>
      <c r="BF37" s="301" t="s">
        <v>640</v>
      </c>
      <c r="BG37" s="302" t="s">
        <v>640</v>
      </c>
      <c r="BH37" s="302" t="s">
        <v>640</v>
      </c>
      <c r="BI37" s="302" t="s">
        <v>640</v>
      </c>
      <c r="BJ37" s="302" t="s">
        <v>640</v>
      </c>
      <c r="BK37" s="302" t="s">
        <v>640</v>
      </c>
      <c r="BL37" s="302" t="s">
        <v>640</v>
      </c>
      <c r="BM37" s="302" t="s">
        <v>640</v>
      </c>
      <c r="BN37" s="301">
        <v>14</v>
      </c>
      <c r="BO37" s="301">
        <v>3403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3340</v>
      </c>
      <c r="CA37" s="301">
        <v>58</v>
      </c>
      <c r="CB37" s="302" t="s">
        <v>640</v>
      </c>
      <c r="CC37" s="302" t="s">
        <v>640</v>
      </c>
      <c r="CD37" s="302" t="s">
        <v>640</v>
      </c>
      <c r="CE37" s="302" t="s">
        <v>640</v>
      </c>
      <c r="CF37" s="302" t="s">
        <v>640</v>
      </c>
      <c r="CG37" s="302" t="s">
        <v>640</v>
      </c>
      <c r="CH37" s="302" t="s">
        <v>640</v>
      </c>
      <c r="CI37" s="301">
        <v>5</v>
      </c>
      <c r="CJ37" s="301">
        <v>25</v>
      </c>
      <c r="CK37" s="301">
        <v>0</v>
      </c>
      <c r="CL37" s="301">
        <v>0</v>
      </c>
      <c r="CM37" s="301">
        <v>0</v>
      </c>
      <c r="CN37" s="301">
        <v>0</v>
      </c>
      <c r="CO37" s="301">
        <v>0</v>
      </c>
      <c r="CP37" s="301">
        <v>0</v>
      </c>
      <c r="CQ37" s="301">
        <v>0</v>
      </c>
      <c r="CR37" s="301">
        <v>0</v>
      </c>
      <c r="CS37" s="301">
        <v>0</v>
      </c>
      <c r="CT37" s="301">
        <v>0</v>
      </c>
      <c r="CU37" s="301">
        <v>0</v>
      </c>
      <c r="CV37" s="301">
        <v>25</v>
      </c>
      <c r="CW37" s="302" t="s">
        <v>640</v>
      </c>
      <c r="CX37" s="302" t="s">
        <v>640</v>
      </c>
      <c r="CY37" s="302" t="s">
        <v>640</v>
      </c>
      <c r="CZ37" s="302" t="s">
        <v>640</v>
      </c>
      <c r="DA37" s="302" t="s">
        <v>640</v>
      </c>
      <c r="DB37" s="302" t="s">
        <v>640</v>
      </c>
      <c r="DC37" s="302" t="s">
        <v>640</v>
      </c>
      <c r="DD37" s="301">
        <v>0</v>
      </c>
      <c r="DE37" s="301">
        <v>0</v>
      </c>
      <c r="DF37" s="301">
        <v>0</v>
      </c>
      <c r="DG37" s="301">
        <v>0</v>
      </c>
      <c r="DH37" s="301">
        <v>0</v>
      </c>
      <c r="DI37" s="301">
        <v>0</v>
      </c>
      <c r="DJ37" s="301">
        <v>0</v>
      </c>
      <c r="DK37" s="301">
        <v>0</v>
      </c>
      <c r="DL37" s="301">
        <v>0</v>
      </c>
      <c r="DM37" s="301">
        <v>0</v>
      </c>
      <c r="DN37" s="301">
        <v>0</v>
      </c>
      <c r="DO37" s="301">
        <v>0</v>
      </c>
      <c r="DP37" s="301">
        <v>0</v>
      </c>
      <c r="DQ37" s="301">
        <v>0</v>
      </c>
      <c r="DR37" s="302" t="s">
        <v>640</v>
      </c>
      <c r="DS37" s="302" t="s">
        <v>640</v>
      </c>
      <c r="DT37" s="301">
        <v>0</v>
      </c>
      <c r="DU37" s="302" t="s">
        <v>640</v>
      </c>
      <c r="DV37" s="302" t="s">
        <v>640</v>
      </c>
      <c r="DW37" s="302" t="s">
        <v>640</v>
      </c>
      <c r="DX37" s="302" t="s">
        <v>640</v>
      </c>
      <c r="DY37" s="301">
        <v>0</v>
      </c>
      <c r="DZ37" s="301">
        <v>768</v>
      </c>
      <c r="EA37" s="301">
        <v>0</v>
      </c>
      <c r="EB37" s="301">
        <v>0</v>
      </c>
      <c r="EC37" s="301">
        <v>0</v>
      </c>
      <c r="ED37" s="301">
        <v>0</v>
      </c>
      <c r="EE37" s="301">
        <v>0</v>
      </c>
      <c r="EF37" s="301">
        <v>0</v>
      </c>
      <c r="EG37" s="301">
        <v>0</v>
      </c>
      <c r="EH37" s="301">
        <v>0</v>
      </c>
      <c r="EI37" s="301">
        <v>218</v>
      </c>
      <c r="EJ37" s="301">
        <v>233</v>
      </c>
      <c r="EK37" s="302" t="s">
        <v>640</v>
      </c>
      <c r="EL37" s="302" t="s">
        <v>640</v>
      </c>
      <c r="EM37" s="302" t="s">
        <v>640</v>
      </c>
      <c r="EN37" s="301">
        <v>260</v>
      </c>
      <c r="EO37" s="301">
        <v>0</v>
      </c>
      <c r="EP37" s="302" t="s">
        <v>640</v>
      </c>
      <c r="EQ37" s="302" t="s">
        <v>640</v>
      </c>
      <c r="ER37" s="302" t="s">
        <v>640</v>
      </c>
      <c r="ES37" s="301">
        <v>0</v>
      </c>
      <c r="ET37" s="301">
        <v>57</v>
      </c>
      <c r="EU37" s="301">
        <v>11926</v>
      </c>
      <c r="EV37" s="301">
        <v>2871</v>
      </c>
      <c r="EW37" s="301">
        <v>32</v>
      </c>
      <c r="EX37" s="301">
        <v>21</v>
      </c>
      <c r="EY37" s="301">
        <v>2640</v>
      </c>
      <c r="EZ37" s="301">
        <v>1989</v>
      </c>
      <c r="FA37" s="301">
        <v>705</v>
      </c>
      <c r="FB37" s="301">
        <v>63</v>
      </c>
      <c r="FC37" s="301">
        <v>2711</v>
      </c>
      <c r="FD37" s="301">
        <v>180</v>
      </c>
      <c r="FE37" s="301">
        <v>0</v>
      </c>
      <c r="FF37" s="301">
        <v>0</v>
      </c>
      <c r="FG37" s="301">
        <v>0</v>
      </c>
      <c r="FH37" s="302" t="s">
        <v>640</v>
      </c>
      <c r="FI37" s="302" t="s">
        <v>640</v>
      </c>
      <c r="FJ37" s="302" t="s">
        <v>640</v>
      </c>
      <c r="FK37" s="301">
        <v>0</v>
      </c>
      <c r="FL37" s="301">
        <v>0</v>
      </c>
      <c r="FM37" s="301">
        <v>0</v>
      </c>
      <c r="FN37" s="301">
        <v>1</v>
      </c>
      <c r="FO37" s="301">
        <v>713</v>
      </c>
    </row>
    <row r="38" spans="1:171" s="303" customFormat="1" ht="13.5" customHeight="1">
      <c r="A38" s="299" t="s">
        <v>701</v>
      </c>
      <c r="B38" s="300" t="s">
        <v>702</v>
      </c>
      <c r="C38" s="299" t="s">
        <v>639</v>
      </c>
      <c r="D38" s="301">
        <v>40488</v>
      </c>
      <c r="E38" s="301">
        <v>7736</v>
      </c>
      <c r="F38" s="301">
        <v>34</v>
      </c>
      <c r="G38" s="301">
        <v>396</v>
      </c>
      <c r="H38" s="301">
        <v>5644</v>
      </c>
      <c r="I38" s="301">
        <v>2844</v>
      </c>
      <c r="J38" s="301">
        <v>721</v>
      </c>
      <c r="K38" s="301">
        <v>0</v>
      </c>
      <c r="L38" s="301">
        <v>2719</v>
      </c>
      <c r="M38" s="301">
        <v>362</v>
      </c>
      <c r="N38" s="301">
        <v>419</v>
      </c>
      <c r="O38" s="301">
        <v>2121</v>
      </c>
      <c r="P38" s="301">
        <v>48</v>
      </c>
      <c r="Q38" s="301">
        <v>8602</v>
      </c>
      <c r="R38" s="301">
        <v>5431</v>
      </c>
      <c r="S38" s="301">
        <v>0</v>
      </c>
      <c r="T38" s="301">
        <v>718</v>
      </c>
      <c r="U38" s="301">
        <v>0</v>
      </c>
      <c r="V38" s="301">
        <v>0</v>
      </c>
      <c r="W38" s="301">
        <v>13</v>
      </c>
      <c r="X38" s="301">
        <v>2680</v>
      </c>
      <c r="Y38" s="301">
        <v>12969</v>
      </c>
      <c r="Z38" s="301">
        <v>40</v>
      </c>
      <c r="AA38" s="301">
        <v>0</v>
      </c>
      <c r="AB38" s="301">
        <v>0</v>
      </c>
      <c r="AC38" s="301">
        <v>1520</v>
      </c>
      <c r="AD38" s="301">
        <v>0</v>
      </c>
      <c r="AE38" s="301">
        <v>0</v>
      </c>
      <c r="AF38" s="301">
        <v>0</v>
      </c>
      <c r="AG38" s="301">
        <v>0</v>
      </c>
      <c r="AH38" s="301">
        <v>0</v>
      </c>
      <c r="AI38" s="301">
        <v>0</v>
      </c>
      <c r="AJ38" s="302" t="s">
        <v>640</v>
      </c>
      <c r="AK38" s="302" t="s">
        <v>640</v>
      </c>
      <c r="AL38" s="301">
        <v>8602</v>
      </c>
      <c r="AM38" s="302" t="s">
        <v>640</v>
      </c>
      <c r="AN38" s="302" t="s">
        <v>640</v>
      </c>
      <c r="AO38" s="301">
        <v>718</v>
      </c>
      <c r="AP38" s="302" t="s">
        <v>640</v>
      </c>
      <c r="AQ38" s="301">
        <v>0</v>
      </c>
      <c r="AR38" s="302" t="s">
        <v>640</v>
      </c>
      <c r="AS38" s="301">
        <v>2089</v>
      </c>
      <c r="AT38" s="301">
        <v>3468</v>
      </c>
      <c r="AU38" s="301">
        <v>7</v>
      </c>
      <c r="AV38" s="301">
        <v>0</v>
      </c>
      <c r="AW38" s="301">
        <v>0</v>
      </c>
      <c r="AX38" s="301">
        <v>2724</v>
      </c>
      <c r="AY38" s="301">
        <v>218</v>
      </c>
      <c r="AZ38" s="301">
        <v>23</v>
      </c>
      <c r="BA38" s="301">
        <v>0</v>
      </c>
      <c r="BB38" s="301">
        <v>19</v>
      </c>
      <c r="BC38" s="301">
        <v>9</v>
      </c>
      <c r="BD38" s="301">
        <v>0</v>
      </c>
      <c r="BE38" s="301" t="s">
        <v>640</v>
      </c>
      <c r="BF38" s="301" t="s">
        <v>640</v>
      </c>
      <c r="BG38" s="302" t="s">
        <v>640</v>
      </c>
      <c r="BH38" s="302" t="s">
        <v>640</v>
      </c>
      <c r="BI38" s="302" t="s">
        <v>640</v>
      </c>
      <c r="BJ38" s="302" t="s">
        <v>640</v>
      </c>
      <c r="BK38" s="302" t="s">
        <v>640</v>
      </c>
      <c r="BL38" s="302" t="s">
        <v>640</v>
      </c>
      <c r="BM38" s="302" t="s">
        <v>640</v>
      </c>
      <c r="BN38" s="301">
        <v>468</v>
      </c>
      <c r="BO38" s="301">
        <v>2121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2121</v>
      </c>
      <c r="CA38" s="301">
        <v>0</v>
      </c>
      <c r="CB38" s="302" t="s">
        <v>640</v>
      </c>
      <c r="CC38" s="302" t="s">
        <v>640</v>
      </c>
      <c r="CD38" s="302" t="s">
        <v>640</v>
      </c>
      <c r="CE38" s="302" t="s">
        <v>640</v>
      </c>
      <c r="CF38" s="302" t="s">
        <v>640</v>
      </c>
      <c r="CG38" s="302" t="s">
        <v>640</v>
      </c>
      <c r="CH38" s="302" t="s">
        <v>640</v>
      </c>
      <c r="CI38" s="301">
        <v>0</v>
      </c>
      <c r="CJ38" s="301">
        <v>48</v>
      </c>
      <c r="CK38" s="301">
        <v>0</v>
      </c>
      <c r="CL38" s="301">
        <v>0</v>
      </c>
      <c r="CM38" s="301">
        <v>0</v>
      </c>
      <c r="CN38" s="301">
        <v>0</v>
      </c>
      <c r="CO38" s="301">
        <v>0</v>
      </c>
      <c r="CP38" s="301">
        <v>0</v>
      </c>
      <c r="CQ38" s="301">
        <v>0</v>
      </c>
      <c r="CR38" s="301">
        <v>0</v>
      </c>
      <c r="CS38" s="301">
        <v>0</v>
      </c>
      <c r="CT38" s="301">
        <v>0</v>
      </c>
      <c r="CU38" s="301">
        <v>0</v>
      </c>
      <c r="CV38" s="301">
        <v>48</v>
      </c>
      <c r="CW38" s="302" t="s">
        <v>640</v>
      </c>
      <c r="CX38" s="302" t="s">
        <v>640</v>
      </c>
      <c r="CY38" s="302" t="s">
        <v>640</v>
      </c>
      <c r="CZ38" s="302" t="s">
        <v>640</v>
      </c>
      <c r="DA38" s="302" t="s">
        <v>640</v>
      </c>
      <c r="DB38" s="302" t="s">
        <v>640</v>
      </c>
      <c r="DC38" s="302" t="s">
        <v>640</v>
      </c>
      <c r="DD38" s="301">
        <v>0</v>
      </c>
      <c r="DE38" s="301">
        <v>0</v>
      </c>
      <c r="DF38" s="301">
        <v>0</v>
      </c>
      <c r="DG38" s="301">
        <v>0</v>
      </c>
      <c r="DH38" s="301">
        <v>0</v>
      </c>
      <c r="DI38" s="301">
        <v>0</v>
      </c>
      <c r="DJ38" s="301">
        <v>0</v>
      </c>
      <c r="DK38" s="301">
        <v>0</v>
      </c>
      <c r="DL38" s="301">
        <v>0</v>
      </c>
      <c r="DM38" s="301">
        <v>0</v>
      </c>
      <c r="DN38" s="301">
        <v>0</v>
      </c>
      <c r="DO38" s="301">
        <v>0</v>
      </c>
      <c r="DP38" s="301">
        <v>0</v>
      </c>
      <c r="DQ38" s="301">
        <v>0</v>
      </c>
      <c r="DR38" s="302" t="s">
        <v>640</v>
      </c>
      <c r="DS38" s="302" t="s">
        <v>640</v>
      </c>
      <c r="DT38" s="301">
        <v>0</v>
      </c>
      <c r="DU38" s="302" t="s">
        <v>640</v>
      </c>
      <c r="DV38" s="302" t="s">
        <v>640</v>
      </c>
      <c r="DW38" s="302" t="s">
        <v>640</v>
      </c>
      <c r="DX38" s="302" t="s">
        <v>640</v>
      </c>
      <c r="DY38" s="301">
        <v>0</v>
      </c>
      <c r="DZ38" s="301">
        <v>5431</v>
      </c>
      <c r="EA38" s="301">
        <v>0</v>
      </c>
      <c r="EB38" s="301">
        <v>0</v>
      </c>
      <c r="EC38" s="301">
        <v>0</v>
      </c>
      <c r="ED38" s="301">
        <v>0</v>
      </c>
      <c r="EE38" s="301">
        <v>0</v>
      </c>
      <c r="EF38" s="301">
        <v>0</v>
      </c>
      <c r="EG38" s="301">
        <v>0</v>
      </c>
      <c r="EH38" s="301">
        <v>0</v>
      </c>
      <c r="EI38" s="301">
        <v>0</v>
      </c>
      <c r="EJ38" s="301">
        <v>0</v>
      </c>
      <c r="EK38" s="302" t="s">
        <v>640</v>
      </c>
      <c r="EL38" s="302" t="s">
        <v>640</v>
      </c>
      <c r="EM38" s="302" t="s">
        <v>640</v>
      </c>
      <c r="EN38" s="301">
        <v>5431</v>
      </c>
      <c r="EO38" s="301">
        <v>0</v>
      </c>
      <c r="EP38" s="302" t="s">
        <v>640</v>
      </c>
      <c r="EQ38" s="302" t="s">
        <v>640</v>
      </c>
      <c r="ER38" s="302" t="s">
        <v>640</v>
      </c>
      <c r="ES38" s="301">
        <v>0</v>
      </c>
      <c r="ET38" s="301">
        <v>0</v>
      </c>
      <c r="EU38" s="301">
        <v>16451</v>
      </c>
      <c r="EV38" s="301">
        <v>7689</v>
      </c>
      <c r="EW38" s="301">
        <v>34</v>
      </c>
      <c r="EX38" s="301">
        <v>396</v>
      </c>
      <c r="EY38" s="301">
        <v>1400</v>
      </c>
      <c r="EZ38" s="301">
        <v>2626</v>
      </c>
      <c r="FA38" s="301">
        <v>698</v>
      </c>
      <c r="FB38" s="301">
        <v>0</v>
      </c>
      <c r="FC38" s="301">
        <v>2700</v>
      </c>
      <c r="FD38" s="301">
        <v>353</v>
      </c>
      <c r="FE38" s="301">
        <v>419</v>
      </c>
      <c r="FF38" s="301">
        <v>0</v>
      </c>
      <c r="FG38" s="301">
        <v>0</v>
      </c>
      <c r="FH38" s="302" t="s">
        <v>640</v>
      </c>
      <c r="FI38" s="302" t="s">
        <v>640</v>
      </c>
      <c r="FJ38" s="302" t="s">
        <v>640</v>
      </c>
      <c r="FK38" s="301">
        <v>0</v>
      </c>
      <c r="FL38" s="301">
        <v>0</v>
      </c>
      <c r="FM38" s="301">
        <v>0</v>
      </c>
      <c r="FN38" s="301">
        <v>13</v>
      </c>
      <c r="FO38" s="301">
        <v>123</v>
      </c>
    </row>
    <row r="39" spans="1:171" s="303" customFormat="1" ht="13.5" customHeight="1">
      <c r="A39" s="299" t="s">
        <v>703</v>
      </c>
      <c r="B39" s="300" t="s">
        <v>704</v>
      </c>
      <c r="C39" s="299" t="s">
        <v>639</v>
      </c>
      <c r="D39" s="301">
        <v>119371</v>
      </c>
      <c r="E39" s="301">
        <v>3141</v>
      </c>
      <c r="F39" s="301">
        <v>6</v>
      </c>
      <c r="G39" s="301">
        <v>45</v>
      </c>
      <c r="H39" s="301">
        <v>10235</v>
      </c>
      <c r="I39" s="301">
        <v>8951</v>
      </c>
      <c r="J39" s="301">
        <v>2765</v>
      </c>
      <c r="K39" s="301">
        <v>41</v>
      </c>
      <c r="L39" s="301">
        <v>2453</v>
      </c>
      <c r="M39" s="301">
        <v>29</v>
      </c>
      <c r="N39" s="301">
        <v>474</v>
      </c>
      <c r="O39" s="301">
        <v>61</v>
      </c>
      <c r="P39" s="301">
        <v>0</v>
      </c>
      <c r="Q39" s="301">
        <v>15640</v>
      </c>
      <c r="R39" s="301">
        <v>460</v>
      </c>
      <c r="S39" s="301">
        <v>0</v>
      </c>
      <c r="T39" s="301">
        <v>16958</v>
      </c>
      <c r="U39" s="301">
        <v>0</v>
      </c>
      <c r="V39" s="301">
        <v>1062</v>
      </c>
      <c r="W39" s="301">
        <v>21</v>
      </c>
      <c r="X39" s="301">
        <v>57029</v>
      </c>
      <c r="Y39" s="301">
        <v>91386</v>
      </c>
      <c r="Z39" s="301">
        <v>49</v>
      </c>
      <c r="AA39" s="301">
        <v>0</v>
      </c>
      <c r="AB39" s="301">
        <v>0</v>
      </c>
      <c r="AC39" s="301">
        <v>2960</v>
      </c>
      <c r="AD39" s="301">
        <v>1</v>
      </c>
      <c r="AE39" s="301">
        <v>1</v>
      </c>
      <c r="AF39" s="301">
        <v>0</v>
      </c>
      <c r="AG39" s="301">
        <v>1</v>
      </c>
      <c r="AH39" s="301">
        <v>0</v>
      </c>
      <c r="AI39" s="301">
        <v>0</v>
      </c>
      <c r="AJ39" s="302" t="s">
        <v>640</v>
      </c>
      <c r="AK39" s="302" t="s">
        <v>640</v>
      </c>
      <c r="AL39" s="301">
        <v>15640</v>
      </c>
      <c r="AM39" s="302" t="s">
        <v>640</v>
      </c>
      <c r="AN39" s="302" t="s">
        <v>640</v>
      </c>
      <c r="AO39" s="301">
        <v>16958</v>
      </c>
      <c r="AP39" s="302" t="s">
        <v>640</v>
      </c>
      <c r="AQ39" s="301">
        <v>1062</v>
      </c>
      <c r="AR39" s="302" t="s">
        <v>640</v>
      </c>
      <c r="AS39" s="301">
        <v>54714</v>
      </c>
      <c r="AT39" s="301">
        <v>6293</v>
      </c>
      <c r="AU39" s="301">
        <v>0</v>
      </c>
      <c r="AV39" s="301">
        <v>0</v>
      </c>
      <c r="AW39" s="301">
        <v>0</v>
      </c>
      <c r="AX39" s="301">
        <v>5337</v>
      </c>
      <c r="AY39" s="301">
        <v>23</v>
      </c>
      <c r="AZ39" s="301">
        <v>0</v>
      </c>
      <c r="BA39" s="301">
        <v>0</v>
      </c>
      <c r="BB39" s="301">
        <v>17</v>
      </c>
      <c r="BC39" s="301">
        <v>1</v>
      </c>
      <c r="BD39" s="301">
        <v>0</v>
      </c>
      <c r="BE39" s="301" t="s">
        <v>640</v>
      </c>
      <c r="BF39" s="301" t="s">
        <v>640</v>
      </c>
      <c r="BG39" s="302" t="s">
        <v>640</v>
      </c>
      <c r="BH39" s="302" t="s">
        <v>640</v>
      </c>
      <c r="BI39" s="302" t="s">
        <v>640</v>
      </c>
      <c r="BJ39" s="302" t="s">
        <v>640</v>
      </c>
      <c r="BK39" s="302" t="s">
        <v>640</v>
      </c>
      <c r="BL39" s="302" t="s">
        <v>640</v>
      </c>
      <c r="BM39" s="302" t="s">
        <v>640</v>
      </c>
      <c r="BN39" s="301">
        <v>915</v>
      </c>
      <c r="BO39" s="301">
        <v>61</v>
      </c>
      <c r="BP39" s="301">
        <v>0</v>
      </c>
      <c r="BQ39" s="301">
        <v>0</v>
      </c>
      <c r="BR39" s="301">
        <v>0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61</v>
      </c>
      <c r="CA39" s="301">
        <v>0</v>
      </c>
      <c r="CB39" s="302" t="s">
        <v>640</v>
      </c>
      <c r="CC39" s="302" t="s">
        <v>640</v>
      </c>
      <c r="CD39" s="302" t="s">
        <v>640</v>
      </c>
      <c r="CE39" s="302" t="s">
        <v>640</v>
      </c>
      <c r="CF39" s="302" t="s">
        <v>640</v>
      </c>
      <c r="CG39" s="302" t="s">
        <v>640</v>
      </c>
      <c r="CH39" s="302" t="s">
        <v>640</v>
      </c>
      <c r="CI39" s="301">
        <v>0</v>
      </c>
      <c r="CJ39" s="301">
        <v>0</v>
      </c>
      <c r="CK39" s="301">
        <v>0</v>
      </c>
      <c r="CL39" s="301">
        <v>0</v>
      </c>
      <c r="CM39" s="301">
        <v>0</v>
      </c>
      <c r="CN39" s="301">
        <v>0</v>
      </c>
      <c r="CO39" s="301">
        <v>0</v>
      </c>
      <c r="CP39" s="301">
        <v>0</v>
      </c>
      <c r="CQ39" s="301">
        <v>0</v>
      </c>
      <c r="CR39" s="301">
        <v>0</v>
      </c>
      <c r="CS39" s="301">
        <v>0</v>
      </c>
      <c r="CT39" s="301">
        <v>0</v>
      </c>
      <c r="CU39" s="301">
        <v>0</v>
      </c>
      <c r="CV39" s="301">
        <v>0</v>
      </c>
      <c r="CW39" s="302" t="s">
        <v>640</v>
      </c>
      <c r="CX39" s="302" t="s">
        <v>640</v>
      </c>
      <c r="CY39" s="302" t="s">
        <v>640</v>
      </c>
      <c r="CZ39" s="302" t="s">
        <v>640</v>
      </c>
      <c r="DA39" s="302" t="s">
        <v>640</v>
      </c>
      <c r="DB39" s="302" t="s">
        <v>640</v>
      </c>
      <c r="DC39" s="302" t="s">
        <v>640</v>
      </c>
      <c r="DD39" s="301">
        <v>0</v>
      </c>
      <c r="DE39" s="301">
        <v>456</v>
      </c>
      <c r="DF39" s="301">
        <v>0</v>
      </c>
      <c r="DG39" s="301">
        <v>0</v>
      </c>
      <c r="DH39" s="301">
        <v>0</v>
      </c>
      <c r="DI39" s="301">
        <v>0</v>
      </c>
      <c r="DJ39" s="301">
        <v>0</v>
      </c>
      <c r="DK39" s="301">
        <v>0</v>
      </c>
      <c r="DL39" s="301">
        <v>0</v>
      </c>
      <c r="DM39" s="301">
        <v>0</v>
      </c>
      <c r="DN39" s="301">
        <v>0</v>
      </c>
      <c r="DO39" s="301">
        <v>0</v>
      </c>
      <c r="DP39" s="301">
        <v>0</v>
      </c>
      <c r="DQ39" s="301">
        <v>0</v>
      </c>
      <c r="DR39" s="302" t="s">
        <v>640</v>
      </c>
      <c r="DS39" s="302" t="s">
        <v>640</v>
      </c>
      <c r="DT39" s="301">
        <v>0</v>
      </c>
      <c r="DU39" s="302" t="s">
        <v>640</v>
      </c>
      <c r="DV39" s="302" t="s">
        <v>640</v>
      </c>
      <c r="DW39" s="302" t="s">
        <v>640</v>
      </c>
      <c r="DX39" s="302" t="s">
        <v>640</v>
      </c>
      <c r="DY39" s="301">
        <v>456</v>
      </c>
      <c r="DZ39" s="301">
        <v>536</v>
      </c>
      <c r="EA39" s="301">
        <v>0</v>
      </c>
      <c r="EB39" s="301">
        <v>0</v>
      </c>
      <c r="EC39" s="301">
        <v>0</v>
      </c>
      <c r="ED39" s="301">
        <v>0</v>
      </c>
      <c r="EE39" s="301">
        <v>0</v>
      </c>
      <c r="EF39" s="301">
        <v>0</v>
      </c>
      <c r="EG39" s="301">
        <v>0</v>
      </c>
      <c r="EH39" s="301">
        <v>76</v>
      </c>
      <c r="EI39" s="301">
        <v>0</v>
      </c>
      <c r="EJ39" s="301">
        <v>0</v>
      </c>
      <c r="EK39" s="302" t="s">
        <v>640</v>
      </c>
      <c r="EL39" s="302" t="s">
        <v>640</v>
      </c>
      <c r="EM39" s="302" t="s">
        <v>640</v>
      </c>
      <c r="EN39" s="301">
        <v>460</v>
      </c>
      <c r="EO39" s="301">
        <v>0</v>
      </c>
      <c r="EP39" s="302" t="s">
        <v>640</v>
      </c>
      <c r="EQ39" s="302" t="s">
        <v>640</v>
      </c>
      <c r="ER39" s="302" t="s">
        <v>640</v>
      </c>
      <c r="ES39" s="301">
        <v>0</v>
      </c>
      <c r="ET39" s="301">
        <v>0</v>
      </c>
      <c r="EU39" s="301">
        <v>20639</v>
      </c>
      <c r="EV39" s="301">
        <v>3092</v>
      </c>
      <c r="EW39" s="301">
        <v>6</v>
      </c>
      <c r="EX39" s="301">
        <v>45</v>
      </c>
      <c r="EY39" s="301">
        <v>1938</v>
      </c>
      <c r="EZ39" s="301">
        <v>8927</v>
      </c>
      <c r="FA39" s="301">
        <v>2764</v>
      </c>
      <c r="FB39" s="301">
        <v>41</v>
      </c>
      <c r="FC39" s="301">
        <v>2359</v>
      </c>
      <c r="FD39" s="301">
        <v>28</v>
      </c>
      <c r="FE39" s="301">
        <v>474</v>
      </c>
      <c r="FF39" s="301">
        <v>0</v>
      </c>
      <c r="FG39" s="301">
        <v>0</v>
      </c>
      <c r="FH39" s="302" t="s">
        <v>640</v>
      </c>
      <c r="FI39" s="302" t="s">
        <v>640</v>
      </c>
      <c r="FJ39" s="302" t="s">
        <v>640</v>
      </c>
      <c r="FK39" s="301">
        <v>0</v>
      </c>
      <c r="FL39" s="301">
        <v>0</v>
      </c>
      <c r="FM39" s="301">
        <v>0</v>
      </c>
      <c r="FN39" s="301">
        <v>21</v>
      </c>
      <c r="FO39" s="301">
        <v>944</v>
      </c>
    </row>
    <row r="40" spans="1:171" s="303" customFormat="1" ht="13.5" customHeight="1">
      <c r="A40" s="299" t="s">
        <v>705</v>
      </c>
      <c r="B40" s="300" t="s">
        <v>706</v>
      </c>
      <c r="C40" s="299" t="s">
        <v>639</v>
      </c>
      <c r="D40" s="301">
        <v>143540</v>
      </c>
      <c r="E40" s="301">
        <v>20869</v>
      </c>
      <c r="F40" s="301">
        <v>27</v>
      </c>
      <c r="G40" s="301">
        <v>97</v>
      </c>
      <c r="H40" s="301">
        <v>17115</v>
      </c>
      <c r="I40" s="301">
        <v>11658</v>
      </c>
      <c r="J40" s="301">
        <v>4558</v>
      </c>
      <c r="K40" s="301">
        <v>9</v>
      </c>
      <c r="L40" s="301">
        <v>21760</v>
      </c>
      <c r="M40" s="301">
        <v>793</v>
      </c>
      <c r="N40" s="301">
        <v>2414</v>
      </c>
      <c r="O40" s="301">
        <v>902</v>
      </c>
      <c r="P40" s="301">
        <v>0</v>
      </c>
      <c r="Q40" s="301">
        <v>383</v>
      </c>
      <c r="R40" s="301">
        <v>57438</v>
      </c>
      <c r="S40" s="301">
        <v>0</v>
      </c>
      <c r="T40" s="301">
        <v>1830</v>
      </c>
      <c r="U40" s="301">
        <v>0</v>
      </c>
      <c r="V40" s="301">
        <v>829</v>
      </c>
      <c r="W40" s="301">
        <v>0</v>
      </c>
      <c r="X40" s="301">
        <v>2858</v>
      </c>
      <c r="Y40" s="301">
        <v>3799</v>
      </c>
      <c r="Z40" s="301">
        <v>0</v>
      </c>
      <c r="AA40" s="301">
        <v>0</v>
      </c>
      <c r="AB40" s="301">
        <v>0</v>
      </c>
      <c r="AC40" s="301">
        <v>757</v>
      </c>
      <c r="AD40" s="301">
        <v>0</v>
      </c>
      <c r="AE40" s="301">
        <v>0</v>
      </c>
      <c r="AF40" s="301">
        <v>0</v>
      </c>
      <c r="AG40" s="301">
        <v>0</v>
      </c>
      <c r="AH40" s="301">
        <v>0</v>
      </c>
      <c r="AI40" s="301">
        <v>0</v>
      </c>
      <c r="AJ40" s="302" t="s">
        <v>640</v>
      </c>
      <c r="AK40" s="302" t="s">
        <v>640</v>
      </c>
      <c r="AL40" s="301">
        <v>383</v>
      </c>
      <c r="AM40" s="302" t="s">
        <v>640</v>
      </c>
      <c r="AN40" s="302" t="s">
        <v>640</v>
      </c>
      <c r="AO40" s="301">
        <v>1830</v>
      </c>
      <c r="AP40" s="302" t="s">
        <v>640</v>
      </c>
      <c r="AQ40" s="301">
        <v>829</v>
      </c>
      <c r="AR40" s="302" t="s">
        <v>640</v>
      </c>
      <c r="AS40" s="301">
        <v>0</v>
      </c>
      <c r="AT40" s="301">
        <v>13050</v>
      </c>
      <c r="AU40" s="301">
        <v>0</v>
      </c>
      <c r="AV40" s="301">
        <v>0</v>
      </c>
      <c r="AW40" s="301">
        <v>0</v>
      </c>
      <c r="AX40" s="301">
        <v>7533</v>
      </c>
      <c r="AY40" s="301">
        <v>527</v>
      </c>
      <c r="AZ40" s="301">
        <v>1123</v>
      </c>
      <c r="BA40" s="301">
        <v>0</v>
      </c>
      <c r="BB40" s="301">
        <v>3081</v>
      </c>
      <c r="BC40" s="301">
        <v>10</v>
      </c>
      <c r="BD40" s="301">
        <v>0</v>
      </c>
      <c r="BE40" s="301" t="s">
        <v>640</v>
      </c>
      <c r="BF40" s="301" t="s">
        <v>640</v>
      </c>
      <c r="BG40" s="302" t="s">
        <v>640</v>
      </c>
      <c r="BH40" s="302" t="s">
        <v>640</v>
      </c>
      <c r="BI40" s="302" t="s">
        <v>640</v>
      </c>
      <c r="BJ40" s="302" t="s">
        <v>640</v>
      </c>
      <c r="BK40" s="302" t="s">
        <v>640</v>
      </c>
      <c r="BL40" s="302" t="s">
        <v>640</v>
      </c>
      <c r="BM40" s="302" t="s">
        <v>640</v>
      </c>
      <c r="BN40" s="301">
        <v>776</v>
      </c>
      <c r="BO40" s="301">
        <v>902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902</v>
      </c>
      <c r="CA40" s="301">
        <v>0</v>
      </c>
      <c r="CB40" s="302" t="s">
        <v>640</v>
      </c>
      <c r="CC40" s="302" t="s">
        <v>640</v>
      </c>
      <c r="CD40" s="302" t="s">
        <v>640</v>
      </c>
      <c r="CE40" s="302" t="s">
        <v>640</v>
      </c>
      <c r="CF40" s="302" t="s">
        <v>640</v>
      </c>
      <c r="CG40" s="302" t="s">
        <v>640</v>
      </c>
      <c r="CH40" s="302" t="s">
        <v>640</v>
      </c>
      <c r="CI40" s="301">
        <v>0</v>
      </c>
      <c r="CJ40" s="301">
        <v>0</v>
      </c>
      <c r="CK40" s="301">
        <v>0</v>
      </c>
      <c r="CL40" s="301">
        <v>0</v>
      </c>
      <c r="CM40" s="301">
        <v>0</v>
      </c>
      <c r="CN40" s="301">
        <v>0</v>
      </c>
      <c r="CO40" s="301">
        <v>0</v>
      </c>
      <c r="CP40" s="301">
        <v>0</v>
      </c>
      <c r="CQ40" s="301">
        <v>0</v>
      </c>
      <c r="CR40" s="301">
        <v>0</v>
      </c>
      <c r="CS40" s="301">
        <v>0</v>
      </c>
      <c r="CT40" s="301">
        <v>0</v>
      </c>
      <c r="CU40" s="301">
        <v>0</v>
      </c>
      <c r="CV40" s="301">
        <v>0</v>
      </c>
      <c r="CW40" s="302" t="s">
        <v>640</v>
      </c>
      <c r="CX40" s="302" t="s">
        <v>640</v>
      </c>
      <c r="CY40" s="302" t="s">
        <v>640</v>
      </c>
      <c r="CZ40" s="302" t="s">
        <v>640</v>
      </c>
      <c r="DA40" s="302" t="s">
        <v>640</v>
      </c>
      <c r="DB40" s="302" t="s">
        <v>640</v>
      </c>
      <c r="DC40" s="302" t="s">
        <v>640</v>
      </c>
      <c r="DD40" s="301">
        <v>0</v>
      </c>
      <c r="DE40" s="301">
        <v>0</v>
      </c>
      <c r="DF40" s="301">
        <v>0</v>
      </c>
      <c r="DG40" s="301">
        <v>0</v>
      </c>
      <c r="DH40" s="301">
        <v>0</v>
      </c>
      <c r="DI40" s="301">
        <v>0</v>
      </c>
      <c r="DJ40" s="301">
        <v>0</v>
      </c>
      <c r="DK40" s="301">
        <v>0</v>
      </c>
      <c r="DL40" s="301">
        <v>0</v>
      </c>
      <c r="DM40" s="301">
        <v>0</v>
      </c>
      <c r="DN40" s="301">
        <v>0</v>
      </c>
      <c r="DO40" s="301">
        <v>0</v>
      </c>
      <c r="DP40" s="301">
        <v>0</v>
      </c>
      <c r="DQ40" s="301">
        <v>0</v>
      </c>
      <c r="DR40" s="302" t="s">
        <v>640</v>
      </c>
      <c r="DS40" s="302" t="s">
        <v>640</v>
      </c>
      <c r="DT40" s="301">
        <v>0</v>
      </c>
      <c r="DU40" s="302" t="s">
        <v>640</v>
      </c>
      <c r="DV40" s="302" t="s">
        <v>640</v>
      </c>
      <c r="DW40" s="302" t="s">
        <v>640</v>
      </c>
      <c r="DX40" s="302" t="s">
        <v>640</v>
      </c>
      <c r="DY40" s="301">
        <v>0</v>
      </c>
      <c r="DZ40" s="301">
        <v>57440</v>
      </c>
      <c r="EA40" s="301">
        <v>0</v>
      </c>
      <c r="EB40" s="301">
        <v>0</v>
      </c>
      <c r="EC40" s="301">
        <v>0</v>
      </c>
      <c r="ED40" s="301">
        <v>0</v>
      </c>
      <c r="EE40" s="301">
        <v>0</v>
      </c>
      <c r="EF40" s="301">
        <v>0</v>
      </c>
      <c r="EG40" s="301">
        <v>0</v>
      </c>
      <c r="EH40" s="301">
        <v>0</v>
      </c>
      <c r="EI40" s="301">
        <v>0</v>
      </c>
      <c r="EJ40" s="301">
        <v>0</v>
      </c>
      <c r="EK40" s="302" t="s">
        <v>640</v>
      </c>
      <c r="EL40" s="302" t="s">
        <v>640</v>
      </c>
      <c r="EM40" s="302" t="s">
        <v>640</v>
      </c>
      <c r="EN40" s="301">
        <v>57438</v>
      </c>
      <c r="EO40" s="301">
        <v>0</v>
      </c>
      <c r="EP40" s="302" t="s">
        <v>640</v>
      </c>
      <c r="EQ40" s="302" t="s">
        <v>640</v>
      </c>
      <c r="ER40" s="302" t="s">
        <v>640</v>
      </c>
      <c r="ES40" s="301">
        <v>0</v>
      </c>
      <c r="ET40" s="301">
        <v>2</v>
      </c>
      <c r="EU40" s="301">
        <v>68349</v>
      </c>
      <c r="EV40" s="301">
        <v>20869</v>
      </c>
      <c r="EW40" s="301">
        <v>27</v>
      </c>
      <c r="EX40" s="301">
        <v>97</v>
      </c>
      <c r="EY40" s="301">
        <v>8825</v>
      </c>
      <c r="EZ40" s="301">
        <v>11131</v>
      </c>
      <c r="FA40" s="301">
        <v>3435</v>
      </c>
      <c r="FB40" s="301">
        <v>9</v>
      </c>
      <c r="FC40" s="301">
        <v>18679</v>
      </c>
      <c r="FD40" s="301">
        <v>783</v>
      </c>
      <c r="FE40" s="301">
        <v>2414</v>
      </c>
      <c r="FF40" s="301">
        <v>0</v>
      </c>
      <c r="FG40" s="301">
        <v>0</v>
      </c>
      <c r="FH40" s="302" t="s">
        <v>640</v>
      </c>
      <c r="FI40" s="302" t="s">
        <v>640</v>
      </c>
      <c r="FJ40" s="302" t="s">
        <v>640</v>
      </c>
      <c r="FK40" s="301">
        <v>0</v>
      </c>
      <c r="FL40" s="301">
        <v>0</v>
      </c>
      <c r="FM40" s="301">
        <v>0</v>
      </c>
      <c r="FN40" s="301">
        <v>0</v>
      </c>
      <c r="FO40" s="301">
        <v>2080</v>
      </c>
    </row>
    <row r="41" spans="1:171" s="303" customFormat="1" ht="13.5" customHeight="1">
      <c r="A41" s="299" t="s">
        <v>707</v>
      </c>
      <c r="B41" s="300" t="s">
        <v>708</v>
      </c>
      <c r="C41" s="299" t="s">
        <v>639</v>
      </c>
      <c r="D41" s="301">
        <v>128862</v>
      </c>
      <c r="E41" s="301">
        <v>1412</v>
      </c>
      <c r="F41" s="301">
        <v>28</v>
      </c>
      <c r="G41" s="301">
        <v>689</v>
      </c>
      <c r="H41" s="301">
        <v>10558</v>
      </c>
      <c r="I41" s="301">
        <v>7098</v>
      </c>
      <c r="J41" s="301">
        <v>2479</v>
      </c>
      <c r="K41" s="301">
        <v>23</v>
      </c>
      <c r="L41" s="301">
        <v>11171</v>
      </c>
      <c r="M41" s="301">
        <v>2835</v>
      </c>
      <c r="N41" s="301">
        <v>70</v>
      </c>
      <c r="O41" s="301">
        <v>42</v>
      </c>
      <c r="P41" s="301">
        <v>0</v>
      </c>
      <c r="Q41" s="301">
        <v>852</v>
      </c>
      <c r="R41" s="301">
        <v>6573</v>
      </c>
      <c r="S41" s="301">
        <v>0</v>
      </c>
      <c r="T41" s="301">
        <v>35406</v>
      </c>
      <c r="U41" s="301">
        <v>0</v>
      </c>
      <c r="V41" s="301">
        <v>0</v>
      </c>
      <c r="W41" s="301">
        <v>57</v>
      </c>
      <c r="X41" s="301">
        <v>49569</v>
      </c>
      <c r="Y41" s="301">
        <v>81912</v>
      </c>
      <c r="Z41" s="301">
        <v>0</v>
      </c>
      <c r="AA41" s="301">
        <v>0</v>
      </c>
      <c r="AB41" s="301">
        <v>0</v>
      </c>
      <c r="AC41" s="301">
        <v>76</v>
      </c>
      <c r="AD41" s="301">
        <v>0</v>
      </c>
      <c r="AE41" s="301">
        <v>0</v>
      </c>
      <c r="AF41" s="301">
        <v>0</v>
      </c>
      <c r="AG41" s="301">
        <v>0</v>
      </c>
      <c r="AH41" s="301">
        <v>281</v>
      </c>
      <c r="AI41" s="301">
        <v>0</v>
      </c>
      <c r="AJ41" s="302" t="s">
        <v>640</v>
      </c>
      <c r="AK41" s="302" t="s">
        <v>640</v>
      </c>
      <c r="AL41" s="301">
        <v>852</v>
      </c>
      <c r="AM41" s="302" t="s">
        <v>640</v>
      </c>
      <c r="AN41" s="302" t="s">
        <v>640</v>
      </c>
      <c r="AO41" s="301">
        <v>35406</v>
      </c>
      <c r="AP41" s="302" t="s">
        <v>640</v>
      </c>
      <c r="AQ41" s="301">
        <v>0</v>
      </c>
      <c r="AR41" s="302" t="s">
        <v>640</v>
      </c>
      <c r="AS41" s="301">
        <v>45297</v>
      </c>
      <c r="AT41" s="301">
        <v>3235</v>
      </c>
      <c r="AU41" s="301">
        <v>0</v>
      </c>
      <c r="AV41" s="301">
        <v>0</v>
      </c>
      <c r="AW41" s="301">
        <v>0</v>
      </c>
      <c r="AX41" s="301">
        <v>3128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3</v>
      </c>
      <c r="BE41" s="301" t="s">
        <v>640</v>
      </c>
      <c r="BF41" s="301" t="s">
        <v>640</v>
      </c>
      <c r="BG41" s="302" t="s">
        <v>640</v>
      </c>
      <c r="BH41" s="302" t="s">
        <v>640</v>
      </c>
      <c r="BI41" s="302" t="s">
        <v>640</v>
      </c>
      <c r="BJ41" s="302" t="s">
        <v>640</v>
      </c>
      <c r="BK41" s="302" t="s">
        <v>640</v>
      </c>
      <c r="BL41" s="302" t="s">
        <v>640</v>
      </c>
      <c r="BM41" s="302" t="s">
        <v>640</v>
      </c>
      <c r="BN41" s="301">
        <v>104</v>
      </c>
      <c r="BO41" s="301">
        <v>42</v>
      </c>
      <c r="BP41" s="301">
        <v>0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42</v>
      </c>
      <c r="CA41" s="301">
        <v>0</v>
      </c>
      <c r="CB41" s="302" t="s">
        <v>640</v>
      </c>
      <c r="CC41" s="302" t="s">
        <v>640</v>
      </c>
      <c r="CD41" s="302" t="s">
        <v>640</v>
      </c>
      <c r="CE41" s="302" t="s">
        <v>640</v>
      </c>
      <c r="CF41" s="302" t="s">
        <v>640</v>
      </c>
      <c r="CG41" s="302" t="s">
        <v>640</v>
      </c>
      <c r="CH41" s="302" t="s">
        <v>640</v>
      </c>
      <c r="CI41" s="301">
        <v>0</v>
      </c>
      <c r="CJ41" s="301">
        <v>0</v>
      </c>
      <c r="CK41" s="301">
        <v>0</v>
      </c>
      <c r="CL41" s="301">
        <v>0</v>
      </c>
      <c r="CM41" s="301">
        <v>0</v>
      </c>
      <c r="CN41" s="301">
        <v>0</v>
      </c>
      <c r="CO41" s="301">
        <v>0</v>
      </c>
      <c r="CP41" s="301">
        <v>0</v>
      </c>
      <c r="CQ41" s="301">
        <v>0</v>
      </c>
      <c r="CR41" s="301">
        <v>0</v>
      </c>
      <c r="CS41" s="301">
        <v>0</v>
      </c>
      <c r="CT41" s="301">
        <v>0</v>
      </c>
      <c r="CU41" s="301">
        <v>0</v>
      </c>
      <c r="CV41" s="301">
        <v>0</v>
      </c>
      <c r="CW41" s="302" t="s">
        <v>640</v>
      </c>
      <c r="CX41" s="302" t="s">
        <v>640</v>
      </c>
      <c r="CY41" s="302" t="s">
        <v>640</v>
      </c>
      <c r="CZ41" s="302" t="s">
        <v>640</v>
      </c>
      <c r="DA41" s="302" t="s">
        <v>640</v>
      </c>
      <c r="DB41" s="302" t="s">
        <v>640</v>
      </c>
      <c r="DC41" s="302" t="s">
        <v>640</v>
      </c>
      <c r="DD41" s="301">
        <v>0</v>
      </c>
      <c r="DE41" s="301">
        <v>3135</v>
      </c>
      <c r="DF41" s="301">
        <v>0</v>
      </c>
      <c r="DG41" s="301">
        <v>0</v>
      </c>
      <c r="DH41" s="301">
        <v>0</v>
      </c>
      <c r="DI41" s="301">
        <v>0</v>
      </c>
      <c r="DJ41" s="301">
        <v>0</v>
      </c>
      <c r="DK41" s="301">
        <v>0</v>
      </c>
      <c r="DL41" s="301">
        <v>0</v>
      </c>
      <c r="DM41" s="301">
        <v>0</v>
      </c>
      <c r="DN41" s="301">
        <v>0</v>
      </c>
      <c r="DO41" s="301">
        <v>0</v>
      </c>
      <c r="DP41" s="301">
        <v>0</v>
      </c>
      <c r="DQ41" s="301">
        <v>0</v>
      </c>
      <c r="DR41" s="302" t="s">
        <v>640</v>
      </c>
      <c r="DS41" s="302" t="s">
        <v>640</v>
      </c>
      <c r="DT41" s="301">
        <v>0</v>
      </c>
      <c r="DU41" s="302" t="s">
        <v>640</v>
      </c>
      <c r="DV41" s="302" t="s">
        <v>640</v>
      </c>
      <c r="DW41" s="302" t="s">
        <v>640</v>
      </c>
      <c r="DX41" s="302" t="s">
        <v>640</v>
      </c>
      <c r="DY41" s="301">
        <v>3135</v>
      </c>
      <c r="DZ41" s="301">
        <v>6586</v>
      </c>
      <c r="EA41" s="301">
        <v>0</v>
      </c>
      <c r="EB41" s="301">
        <v>0</v>
      </c>
      <c r="EC41" s="301">
        <v>0</v>
      </c>
      <c r="ED41" s="301">
        <v>0</v>
      </c>
      <c r="EE41" s="301">
        <v>0</v>
      </c>
      <c r="EF41" s="301">
        <v>0</v>
      </c>
      <c r="EG41" s="301">
        <v>0</v>
      </c>
      <c r="EH41" s="301">
        <v>0</v>
      </c>
      <c r="EI41" s="301">
        <v>0</v>
      </c>
      <c r="EJ41" s="301">
        <v>0</v>
      </c>
      <c r="EK41" s="302" t="s">
        <v>640</v>
      </c>
      <c r="EL41" s="302" t="s">
        <v>640</v>
      </c>
      <c r="EM41" s="302" t="s">
        <v>640</v>
      </c>
      <c r="EN41" s="301">
        <v>6573</v>
      </c>
      <c r="EO41" s="301">
        <v>0</v>
      </c>
      <c r="EP41" s="302" t="s">
        <v>640</v>
      </c>
      <c r="EQ41" s="302" t="s">
        <v>640</v>
      </c>
      <c r="ER41" s="302" t="s">
        <v>640</v>
      </c>
      <c r="ES41" s="301">
        <v>13</v>
      </c>
      <c r="ET41" s="301">
        <v>0</v>
      </c>
      <c r="EU41" s="301">
        <v>33952</v>
      </c>
      <c r="EV41" s="301">
        <v>1412</v>
      </c>
      <c r="EW41" s="301">
        <v>28</v>
      </c>
      <c r="EX41" s="301">
        <v>689</v>
      </c>
      <c r="EY41" s="301">
        <v>7354</v>
      </c>
      <c r="EZ41" s="301">
        <v>7098</v>
      </c>
      <c r="FA41" s="301">
        <v>2479</v>
      </c>
      <c r="FB41" s="301">
        <v>23</v>
      </c>
      <c r="FC41" s="301">
        <v>11171</v>
      </c>
      <c r="FD41" s="301">
        <v>2554</v>
      </c>
      <c r="FE41" s="301">
        <v>67</v>
      </c>
      <c r="FF41" s="301">
        <v>0</v>
      </c>
      <c r="FG41" s="301">
        <v>0</v>
      </c>
      <c r="FH41" s="302" t="s">
        <v>640</v>
      </c>
      <c r="FI41" s="302" t="s">
        <v>640</v>
      </c>
      <c r="FJ41" s="302" t="s">
        <v>640</v>
      </c>
      <c r="FK41" s="301">
        <v>0</v>
      </c>
      <c r="FL41" s="301">
        <v>0</v>
      </c>
      <c r="FM41" s="301">
        <v>0</v>
      </c>
      <c r="FN41" s="301">
        <v>44</v>
      </c>
      <c r="FO41" s="301">
        <v>1033</v>
      </c>
    </row>
    <row r="42" spans="1:171" s="303" customFormat="1" ht="13.5" customHeight="1">
      <c r="A42" s="299" t="s">
        <v>709</v>
      </c>
      <c r="B42" s="300" t="s">
        <v>710</v>
      </c>
      <c r="C42" s="299" t="s">
        <v>639</v>
      </c>
      <c r="D42" s="301">
        <v>22765</v>
      </c>
      <c r="E42" s="301">
        <v>1260</v>
      </c>
      <c r="F42" s="301">
        <v>6</v>
      </c>
      <c r="G42" s="301">
        <v>30</v>
      </c>
      <c r="H42" s="301">
        <v>5259</v>
      </c>
      <c r="I42" s="301">
        <v>2530</v>
      </c>
      <c r="J42" s="301">
        <v>1032</v>
      </c>
      <c r="K42" s="301">
        <v>87</v>
      </c>
      <c r="L42" s="301">
        <v>5627</v>
      </c>
      <c r="M42" s="301">
        <v>890</v>
      </c>
      <c r="N42" s="301">
        <v>103</v>
      </c>
      <c r="O42" s="301">
        <v>0</v>
      </c>
      <c r="P42" s="301">
        <v>0</v>
      </c>
      <c r="Q42" s="301">
        <v>3875</v>
      </c>
      <c r="R42" s="301">
        <v>833</v>
      </c>
      <c r="S42" s="301">
        <v>0</v>
      </c>
      <c r="T42" s="301">
        <v>0</v>
      </c>
      <c r="U42" s="301">
        <v>0</v>
      </c>
      <c r="V42" s="301">
        <v>0</v>
      </c>
      <c r="W42" s="301">
        <v>0</v>
      </c>
      <c r="X42" s="301">
        <v>1233</v>
      </c>
      <c r="Y42" s="301">
        <v>4848</v>
      </c>
      <c r="Z42" s="301">
        <v>0</v>
      </c>
      <c r="AA42" s="301">
        <v>0</v>
      </c>
      <c r="AB42" s="301">
        <v>0</v>
      </c>
      <c r="AC42" s="301">
        <v>340</v>
      </c>
      <c r="AD42" s="301">
        <v>0</v>
      </c>
      <c r="AE42" s="301">
        <v>0</v>
      </c>
      <c r="AF42" s="301">
        <v>0</v>
      </c>
      <c r="AG42" s="301">
        <v>0</v>
      </c>
      <c r="AH42" s="301">
        <v>0</v>
      </c>
      <c r="AI42" s="301">
        <v>0</v>
      </c>
      <c r="AJ42" s="302" t="s">
        <v>640</v>
      </c>
      <c r="AK42" s="302" t="s">
        <v>640</v>
      </c>
      <c r="AL42" s="301">
        <v>3875</v>
      </c>
      <c r="AM42" s="302" t="s">
        <v>640</v>
      </c>
      <c r="AN42" s="302" t="s">
        <v>640</v>
      </c>
      <c r="AO42" s="301">
        <v>0</v>
      </c>
      <c r="AP42" s="302" t="s">
        <v>640</v>
      </c>
      <c r="AQ42" s="301">
        <v>0</v>
      </c>
      <c r="AR42" s="302" t="s">
        <v>640</v>
      </c>
      <c r="AS42" s="301">
        <v>633</v>
      </c>
      <c r="AT42" s="301">
        <v>5313</v>
      </c>
      <c r="AU42" s="301">
        <v>90</v>
      </c>
      <c r="AV42" s="301">
        <v>0</v>
      </c>
      <c r="AW42" s="301">
        <v>0</v>
      </c>
      <c r="AX42" s="301">
        <v>3373</v>
      </c>
      <c r="AY42" s="301">
        <v>546</v>
      </c>
      <c r="AZ42" s="301">
        <v>352</v>
      </c>
      <c r="BA42" s="301">
        <v>1</v>
      </c>
      <c r="BB42" s="301">
        <v>659</v>
      </c>
      <c r="BC42" s="301">
        <v>0</v>
      </c>
      <c r="BD42" s="301">
        <v>0</v>
      </c>
      <c r="BE42" s="301" t="s">
        <v>640</v>
      </c>
      <c r="BF42" s="301" t="s">
        <v>640</v>
      </c>
      <c r="BG42" s="302" t="s">
        <v>640</v>
      </c>
      <c r="BH42" s="302" t="s">
        <v>640</v>
      </c>
      <c r="BI42" s="302" t="s">
        <v>640</v>
      </c>
      <c r="BJ42" s="302" t="s">
        <v>640</v>
      </c>
      <c r="BK42" s="302" t="s">
        <v>640</v>
      </c>
      <c r="BL42" s="302" t="s">
        <v>640</v>
      </c>
      <c r="BM42" s="302" t="s">
        <v>640</v>
      </c>
      <c r="BN42" s="301">
        <v>292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2" t="s">
        <v>640</v>
      </c>
      <c r="CC42" s="302" t="s">
        <v>640</v>
      </c>
      <c r="CD42" s="302" t="s">
        <v>640</v>
      </c>
      <c r="CE42" s="302" t="s">
        <v>640</v>
      </c>
      <c r="CF42" s="302" t="s">
        <v>640</v>
      </c>
      <c r="CG42" s="302" t="s">
        <v>640</v>
      </c>
      <c r="CH42" s="302" t="s">
        <v>640</v>
      </c>
      <c r="CI42" s="301">
        <v>0</v>
      </c>
      <c r="CJ42" s="301">
        <v>0</v>
      </c>
      <c r="CK42" s="301">
        <v>0</v>
      </c>
      <c r="CL42" s="301">
        <v>0</v>
      </c>
      <c r="CM42" s="301">
        <v>0</v>
      </c>
      <c r="CN42" s="301">
        <v>0</v>
      </c>
      <c r="CO42" s="301">
        <v>0</v>
      </c>
      <c r="CP42" s="301">
        <v>0</v>
      </c>
      <c r="CQ42" s="301">
        <v>0</v>
      </c>
      <c r="CR42" s="301">
        <v>0</v>
      </c>
      <c r="CS42" s="301">
        <v>0</v>
      </c>
      <c r="CT42" s="301">
        <v>0</v>
      </c>
      <c r="CU42" s="301">
        <v>0</v>
      </c>
      <c r="CV42" s="301">
        <v>0</v>
      </c>
      <c r="CW42" s="302" t="s">
        <v>640</v>
      </c>
      <c r="CX42" s="302" t="s">
        <v>640</v>
      </c>
      <c r="CY42" s="302" t="s">
        <v>640</v>
      </c>
      <c r="CZ42" s="302" t="s">
        <v>640</v>
      </c>
      <c r="DA42" s="302" t="s">
        <v>640</v>
      </c>
      <c r="DB42" s="302" t="s">
        <v>640</v>
      </c>
      <c r="DC42" s="302" t="s">
        <v>640</v>
      </c>
      <c r="DD42" s="301">
        <v>0</v>
      </c>
      <c r="DE42" s="301">
        <v>0</v>
      </c>
      <c r="DF42" s="301">
        <v>0</v>
      </c>
      <c r="DG42" s="301">
        <v>0</v>
      </c>
      <c r="DH42" s="301">
        <v>0</v>
      </c>
      <c r="DI42" s="301">
        <v>0</v>
      </c>
      <c r="DJ42" s="301">
        <v>0</v>
      </c>
      <c r="DK42" s="301">
        <v>0</v>
      </c>
      <c r="DL42" s="301">
        <v>0</v>
      </c>
      <c r="DM42" s="301">
        <v>0</v>
      </c>
      <c r="DN42" s="301">
        <v>0</v>
      </c>
      <c r="DO42" s="301">
        <v>0</v>
      </c>
      <c r="DP42" s="301">
        <v>0</v>
      </c>
      <c r="DQ42" s="301">
        <v>0</v>
      </c>
      <c r="DR42" s="302" t="s">
        <v>640</v>
      </c>
      <c r="DS42" s="302" t="s">
        <v>640</v>
      </c>
      <c r="DT42" s="301">
        <v>0</v>
      </c>
      <c r="DU42" s="302" t="s">
        <v>640</v>
      </c>
      <c r="DV42" s="302" t="s">
        <v>640</v>
      </c>
      <c r="DW42" s="302" t="s">
        <v>640</v>
      </c>
      <c r="DX42" s="302" t="s">
        <v>640</v>
      </c>
      <c r="DY42" s="301">
        <v>0</v>
      </c>
      <c r="DZ42" s="301">
        <v>969</v>
      </c>
      <c r="EA42" s="301">
        <v>0</v>
      </c>
      <c r="EB42" s="301">
        <v>0</v>
      </c>
      <c r="EC42" s="301">
        <v>0</v>
      </c>
      <c r="ED42" s="301">
        <v>0</v>
      </c>
      <c r="EE42" s="301">
        <v>0</v>
      </c>
      <c r="EF42" s="301">
        <v>4</v>
      </c>
      <c r="EG42" s="301">
        <v>1</v>
      </c>
      <c r="EH42" s="301">
        <v>123</v>
      </c>
      <c r="EI42" s="301">
        <v>0</v>
      </c>
      <c r="EJ42" s="301">
        <v>0</v>
      </c>
      <c r="EK42" s="302" t="s">
        <v>640</v>
      </c>
      <c r="EL42" s="302" t="s">
        <v>640</v>
      </c>
      <c r="EM42" s="302" t="s">
        <v>640</v>
      </c>
      <c r="EN42" s="301">
        <v>833</v>
      </c>
      <c r="EO42" s="301">
        <v>0</v>
      </c>
      <c r="EP42" s="302" t="s">
        <v>640</v>
      </c>
      <c r="EQ42" s="302" t="s">
        <v>640</v>
      </c>
      <c r="ER42" s="302" t="s">
        <v>640</v>
      </c>
      <c r="ES42" s="301">
        <v>0</v>
      </c>
      <c r="ET42" s="301">
        <v>8</v>
      </c>
      <c r="EU42" s="301">
        <v>11635</v>
      </c>
      <c r="EV42" s="301">
        <v>1170</v>
      </c>
      <c r="EW42" s="301">
        <v>6</v>
      </c>
      <c r="EX42" s="301">
        <v>30</v>
      </c>
      <c r="EY42" s="301">
        <v>1546</v>
      </c>
      <c r="EZ42" s="301">
        <v>1984</v>
      </c>
      <c r="FA42" s="301">
        <v>676</v>
      </c>
      <c r="FB42" s="301">
        <v>85</v>
      </c>
      <c r="FC42" s="301">
        <v>4845</v>
      </c>
      <c r="FD42" s="301">
        <v>890</v>
      </c>
      <c r="FE42" s="301">
        <v>103</v>
      </c>
      <c r="FF42" s="301">
        <v>0</v>
      </c>
      <c r="FG42" s="301">
        <v>0</v>
      </c>
      <c r="FH42" s="302" t="s">
        <v>640</v>
      </c>
      <c r="FI42" s="302" t="s">
        <v>640</v>
      </c>
      <c r="FJ42" s="302" t="s">
        <v>640</v>
      </c>
      <c r="FK42" s="301">
        <v>0</v>
      </c>
      <c r="FL42" s="301">
        <v>0</v>
      </c>
      <c r="FM42" s="301">
        <v>0</v>
      </c>
      <c r="FN42" s="301">
        <v>0</v>
      </c>
      <c r="FO42" s="301">
        <v>300</v>
      </c>
    </row>
    <row r="43" spans="1:171" s="303" customFormat="1" ht="13.5" customHeight="1">
      <c r="A43" s="299" t="s">
        <v>711</v>
      </c>
      <c r="B43" s="300" t="s">
        <v>712</v>
      </c>
      <c r="C43" s="299" t="s">
        <v>639</v>
      </c>
      <c r="D43" s="301">
        <v>44073</v>
      </c>
      <c r="E43" s="301">
        <v>13036</v>
      </c>
      <c r="F43" s="301">
        <v>18</v>
      </c>
      <c r="G43" s="301">
        <v>1012</v>
      </c>
      <c r="H43" s="301">
        <v>3846</v>
      </c>
      <c r="I43" s="301">
        <v>3501</v>
      </c>
      <c r="J43" s="301">
        <v>1511</v>
      </c>
      <c r="K43" s="301">
        <v>5</v>
      </c>
      <c r="L43" s="301">
        <v>5874</v>
      </c>
      <c r="M43" s="301">
        <v>438</v>
      </c>
      <c r="N43" s="301">
        <v>1104</v>
      </c>
      <c r="O43" s="301">
        <v>0</v>
      </c>
      <c r="P43" s="301">
        <v>0</v>
      </c>
      <c r="Q43" s="301">
        <v>2736</v>
      </c>
      <c r="R43" s="301">
        <v>6127</v>
      </c>
      <c r="S43" s="301">
        <v>0</v>
      </c>
      <c r="T43" s="301">
        <v>550</v>
      </c>
      <c r="U43" s="301">
        <v>0</v>
      </c>
      <c r="V43" s="301">
        <v>398</v>
      </c>
      <c r="W43" s="301">
        <v>10</v>
      </c>
      <c r="X43" s="301">
        <v>3907</v>
      </c>
      <c r="Y43" s="301">
        <v>6178</v>
      </c>
      <c r="Z43" s="301">
        <v>0</v>
      </c>
      <c r="AA43" s="301">
        <v>0</v>
      </c>
      <c r="AB43" s="301">
        <v>0</v>
      </c>
      <c r="AC43" s="301">
        <v>252</v>
      </c>
      <c r="AD43" s="301">
        <v>0</v>
      </c>
      <c r="AE43" s="301">
        <v>0</v>
      </c>
      <c r="AF43" s="301">
        <v>0</v>
      </c>
      <c r="AG43" s="301">
        <v>0</v>
      </c>
      <c r="AH43" s="301">
        <v>0</v>
      </c>
      <c r="AI43" s="301">
        <v>0</v>
      </c>
      <c r="AJ43" s="302" t="s">
        <v>640</v>
      </c>
      <c r="AK43" s="302" t="s">
        <v>640</v>
      </c>
      <c r="AL43" s="301">
        <v>2736</v>
      </c>
      <c r="AM43" s="302" t="s">
        <v>640</v>
      </c>
      <c r="AN43" s="302" t="s">
        <v>640</v>
      </c>
      <c r="AO43" s="301">
        <v>550</v>
      </c>
      <c r="AP43" s="302" t="s">
        <v>640</v>
      </c>
      <c r="AQ43" s="301">
        <v>398</v>
      </c>
      <c r="AR43" s="302" t="s">
        <v>640</v>
      </c>
      <c r="AS43" s="301">
        <v>2242</v>
      </c>
      <c r="AT43" s="301">
        <v>1015</v>
      </c>
      <c r="AU43" s="301">
        <v>0</v>
      </c>
      <c r="AV43" s="301">
        <v>0</v>
      </c>
      <c r="AW43" s="301">
        <v>0</v>
      </c>
      <c r="AX43" s="301">
        <v>766</v>
      </c>
      <c r="AY43" s="301">
        <v>0</v>
      </c>
      <c r="AZ43" s="301">
        <v>0</v>
      </c>
      <c r="BA43" s="301">
        <v>0</v>
      </c>
      <c r="BB43" s="301">
        <v>0</v>
      </c>
      <c r="BC43" s="301">
        <v>101</v>
      </c>
      <c r="BD43" s="301">
        <v>0</v>
      </c>
      <c r="BE43" s="301" t="s">
        <v>640</v>
      </c>
      <c r="BF43" s="301" t="s">
        <v>640</v>
      </c>
      <c r="BG43" s="302" t="s">
        <v>640</v>
      </c>
      <c r="BH43" s="302" t="s">
        <v>640</v>
      </c>
      <c r="BI43" s="302" t="s">
        <v>640</v>
      </c>
      <c r="BJ43" s="302" t="s">
        <v>640</v>
      </c>
      <c r="BK43" s="302" t="s">
        <v>640</v>
      </c>
      <c r="BL43" s="302" t="s">
        <v>640</v>
      </c>
      <c r="BM43" s="302" t="s">
        <v>640</v>
      </c>
      <c r="BN43" s="301">
        <v>148</v>
      </c>
      <c r="BO43" s="301">
        <v>797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2" t="s">
        <v>640</v>
      </c>
      <c r="CC43" s="302" t="s">
        <v>640</v>
      </c>
      <c r="CD43" s="302" t="s">
        <v>640</v>
      </c>
      <c r="CE43" s="302" t="s">
        <v>640</v>
      </c>
      <c r="CF43" s="302" t="s">
        <v>640</v>
      </c>
      <c r="CG43" s="302" t="s">
        <v>640</v>
      </c>
      <c r="CH43" s="302" t="s">
        <v>640</v>
      </c>
      <c r="CI43" s="301">
        <v>797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0</v>
      </c>
      <c r="CR43" s="301">
        <v>0</v>
      </c>
      <c r="CS43" s="301">
        <v>0</v>
      </c>
      <c r="CT43" s="301">
        <v>0</v>
      </c>
      <c r="CU43" s="301">
        <v>0</v>
      </c>
      <c r="CV43" s="301">
        <v>0</v>
      </c>
      <c r="CW43" s="302" t="s">
        <v>640</v>
      </c>
      <c r="CX43" s="302" t="s">
        <v>640</v>
      </c>
      <c r="CY43" s="302" t="s">
        <v>640</v>
      </c>
      <c r="CZ43" s="302" t="s">
        <v>640</v>
      </c>
      <c r="DA43" s="302" t="s">
        <v>640</v>
      </c>
      <c r="DB43" s="302" t="s">
        <v>640</v>
      </c>
      <c r="DC43" s="302" t="s">
        <v>640</v>
      </c>
      <c r="DD43" s="301">
        <v>0</v>
      </c>
      <c r="DE43" s="301">
        <v>0</v>
      </c>
      <c r="DF43" s="301">
        <v>0</v>
      </c>
      <c r="DG43" s="301">
        <v>0</v>
      </c>
      <c r="DH43" s="301">
        <v>0</v>
      </c>
      <c r="DI43" s="301">
        <v>0</v>
      </c>
      <c r="DJ43" s="301">
        <v>0</v>
      </c>
      <c r="DK43" s="301">
        <v>0</v>
      </c>
      <c r="DL43" s="301">
        <v>0</v>
      </c>
      <c r="DM43" s="301">
        <v>0</v>
      </c>
      <c r="DN43" s="301">
        <v>0</v>
      </c>
      <c r="DO43" s="301">
        <v>0</v>
      </c>
      <c r="DP43" s="301">
        <v>0</v>
      </c>
      <c r="DQ43" s="301">
        <v>0</v>
      </c>
      <c r="DR43" s="302" t="s">
        <v>640</v>
      </c>
      <c r="DS43" s="302" t="s">
        <v>640</v>
      </c>
      <c r="DT43" s="301">
        <v>0</v>
      </c>
      <c r="DU43" s="302" t="s">
        <v>640</v>
      </c>
      <c r="DV43" s="302" t="s">
        <v>640</v>
      </c>
      <c r="DW43" s="302" t="s">
        <v>640</v>
      </c>
      <c r="DX43" s="302" t="s">
        <v>640</v>
      </c>
      <c r="DY43" s="301">
        <v>0</v>
      </c>
      <c r="DZ43" s="301">
        <v>7128</v>
      </c>
      <c r="EA43" s="301">
        <v>0</v>
      </c>
      <c r="EB43" s="301">
        <v>0</v>
      </c>
      <c r="EC43" s="301">
        <v>0</v>
      </c>
      <c r="ED43" s="301">
        <v>0</v>
      </c>
      <c r="EE43" s="301">
        <v>0</v>
      </c>
      <c r="EF43" s="301">
        <v>0</v>
      </c>
      <c r="EG43" s="301">
        <v>0</v>
      </c>
      <c r="EH43" s="301">
        <v>659</v>
      </c>
      <c r="EI43" s="301">
        <v>337</v>
      </c>
      <c r="EJ43" s="301">
        <v>0</v>
      </c>
      <c r="EK43" s="302" t="s">
        <v>640</v>
      </c>
      <c r="EL43" s="302" t="s">
        <v>640</v>
      </c>
      <c r="EM43" s="302" t="s">
        <v>640</v>
      </c>
      <c r="EN43" s="301">
        <v>6127</v>
      </c>
      <c r="EO43" s="301">
        <v>0</v>
      </c>
      <c r="EP43" s="302" t="s">
        <v>640</v>
      </c>
      <c r="EQ43" s="302" t="s">
        <v>640</v>
      </c>
      <c r="ER43" s="302" t="s">
        <v>640</v>
      </c>
      <c r="ES43" s="301">
        <v>5</v>
      </c>
      <c r="ET43" s="301">
        <v>0</v>
      </c>
      <c r="EU43" s="301">
        <v>28955</v>
      </c>
      <c r="EV43" s="301">
        <v>13036</v>
      </c>
      <c r="EW43" s="301">
        <v>18</v>
      </c>
      <c r="EX43" s="301">
        <v>1012</v>
      </c>
      <c r="EY43" s="301">
        <v>2828</v>
      </c>
      <c r="EZ43" s="301">
        <v>3501</v>
      </c>
      <c r="FA43" s="301">
        <v>1511</v>
      </c>
      <c r="FB43" s="301">
        <v>5</v>
      </c>
      <c r="FC43" s="301">
        <v>5215</v>
      </c>
      <c r="FD43" s="301">
        <v>0</v>
      </c>
      <c r="FE43" s="301">
        <v>1104</v>
      </c>
      <c r="FF43" s="301">
        <v>0</v>
      </c>
      <c r="FG43" s="301">
        <v>0</v>
      </c>
      <c r="FH43" s="302" t="s">
        <v>640</v>
      </c>
      <c r="FI43" s="302" t="s">
        <v>640</v>
      </c>
      <c r="FJ43" s="302" t="s">
        <v>640</v>
      </c>
      <c r="FK43" s="301">
        <v>0</v>
      </c>
      <c r="FL43" s="301">
        <v>0</v>
      </c>
      <c r="FM43" s="301">
        <v>0</v>
      </c>
      <c r="FN43" s="301">
        <v>5</v>
      </c>
      <c r="FO43" s="301">
        <v>720</v>
      </c>
    </row>
    <row r="44" spans="1:171" s="303" customFormat="1" ht="13.5" customHeight="1">
      <c r="A44" s="299" t="s">
        <v>713</v>
      </c>
      <c r="B44" s="300" t="s">
        <v>714</v>
      </c>
      <c r="C44" s="299" t="s">
        <v>639</v>
      </c>
      <c r="D44" s="301">
        <v>54454</v>
      </c>
      <c r="E44" s="301">
        <v>11585</v>
      </c>
      <c r="F44" s="301">
        <v>46</v>
      </c>
      <c r="G44" s="301">
        <v>174</v>
      </c>
      <c r="H44" s="301">
        <v>8805</v>
      </c>
      <c r="I44" s="301">
        <v>7437</v>
      </c>
      <c r="J44" s="301">
        <v>2718</v>
      </c>
      <c r="K44" s="301">
        <v>13</v>
      </c>
      <c r="L44" s="301">
        <v>7720</v>
      </c>
      <c r="M44" s="301">
        <v>73</v>
      </c>
      <c r="N44" s="301">
        <v>224</v>
      </c>
      <c r="O44" s="301">
        <v>295</v>
      </c>
      <c r="P44" s="301">
        <v>0</v>
      </c>
      <c r="Q44" s="301">
        <v>4013</v>
      </c>
      <c r="R44" s="301">
        <v>2494</v>
      </c>
      <c r="S44" s="301">
        <v>7</v>
      </c>
      <c r="T44" s="301">
        <v>6162</v>
      </c>
      <c r="U44" s="301">
        <v>0</v>
      </c>
      <c r="V44" s="301">
        <v>0</v>
      </c>
      <c r="W44" s="301">
        <v>33</v>
      </c>
      <c r="X44" s="301">
        <v>2655</v>
      </c>
      <c r="Y44" s="301">
        <v>10975</v>
      </c>
      <c r="Z44" s="301">
        <v>174</v>
      </c>
      <c r="AA44" s="301">
        <v>0</v>
      </c>
      <c r="AB44" s="301">
        <v>0</v>
      </c>
      <c r="AC44" s="301">
        <v>523</v>
      </c>
      <c r="AD44" s="301">
        <v>0</v>
      </c>
      <c r="AE44" s="301">
        <v>0</v>
      </c>
      <c r="AF44" s="301">
        <v>0</v>
      </c>
      <c r="AG44" s="301">
        <v>0</v>
      </c>
      <c r="AH44" s="301">
        <v>1</v>
      </c>
      <c r="AI44" s="301">
        <v>0</v>
      </c>
      <c r="AJ44" s="302" t="s">
        <v>640</v>
      </c>
      <c r="AK44" s="302" t="s">
        <v>640</v>
      </c>
      <c r="AL44" s="301">
        <v>4013</v>
      </c>
      <c r="AM44" s="302" t="s">
        <v>640</v>
      </c>
      <c r="AN44" s="302" t="s">
        <v>640</v>
      </c>
      <c r="AO44" s="301">
        <v>6162</v>
      </c>
      <c r="AP44" s="302" t="s">
        <v>640</v>
      </c>
      <c r="AQ44" s="301">
        <v>0</v>
      </c>
      <c r="AR44" s="302" t="s">
        <v>640</v>
      </c>
      <c r="AS44" s="301">
        <v>102</v>
      </c>
      <c r="AT44" s="301">
        <v>5259</v>
      </c>
      <c r="AU44" s="301">
        <v>0</v>
      </c>
      <c r="AV44" s="301">
        <v>0</v>
      </c>
      <c r="AW44" s="301">
        <v>0</v>
      </c>
      <c r="AX44" s="301">
        <v>5063</v>
      </c>
      <c r="AY44" s="301">
        <v>0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 t="s">
        <v>640</v>
      </c>
      <c r="BF44" s="301" t="s">
        <v>640</v>
      </c>
      <c r="BG44" s="302" t="s">
        <v>640</v>
      </c>
      <c r="BH44" s="302" t="s">
        <v>640</v>
      </c>
      <c r="BI44" s="302" t="s">
        <v>640</v>
      </c>
      <c r="BJ44" s="302" t="s">
        <v>640</v>
      </c>
      <c r="BK44" s="302" t="s">
        <v>640</v>
      </c>
      <c r="BL44" s="302" t="s">
        <v>640</v>
      </c>
      <c r="BM44" s="302" t="s">
        <v>640</v>
      </c>
      <c r="BN44" s="301">
        <v>196</v>
      </c>
      <c r="BO44" s="301">
        <v>1522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295</v>
      </c>
      <c r="CA44" s="301">
        <v>0</v>
      </c>
      <c r="CB44" s="302" t="s">
        <v>640</v>
      </c>
      <c r="CC44" s="302" t="s">
        <v>640</v>
      </c>
      <c r="CD44" s="302" t="s">
        <v>640</v>
      </c>
      <c r="CE44" s="302" t="s">
        <v>640</v>
      </c>
      <c r="CF44" s="302" t="s">
        <v>640</v>
      </c>
      <c r="CG44" s="302" t="s">
        <v>640</v>
      </c>
      <c r="CH44" s="302" t="s">
        <v>640</v>
      </c>
      <c r="CI44" s="301">
        <v>1227</v>
      </c>
      <c r="CJ44" s="301">
        <v>0</v>
      </c>
      <c r="CK44" s="301">
        <v>0</v>
      </c>
      <c r="CL44" s="301">
        <v>0</v>
      </c>
      <c r="CM44" s="301">
        <v>0</v>
      </c>
      <c r="CN44" s="301">
        <v>0</v>
      </c>
      <c r="CO44" s="301">
        <v>0</v>
      </c>
      <c r="CP44" s="301">
        <v>0</v>
      </c>
      <c r="CQ44" s="301">
        <v>0</v>
      </c>
      <c r="CR44" s="301">
        <v>0</v>
      </c>
      <c r="CS44" s="301">
        <v>0</v>
      </c>
      <c r="CT44" s="301">
        <v>0</v>
      </c>
      <c r="CU44" s="301">
        <v>0</v>
      </c>
      <c r="CV44" s="301">
        <v>0</v>
      </c>
      <c r="CW44" s="302" t="s">
        <v>640</v>
      </c>
      <c r="CX44" s="302" t="s">
        <v>640</v>
      </c>
      <c r="CY44" s="302" t="s">
        <v>640</v>
      </c>
      <c r="CZ44" s="302" t="s">
        <v>640</v>
      </c>
      <c r="DA44" s="302" t="s">
        <v>640</v>
      </c>
      <c r="DB44" s="302" t="s">
        <v>640</v>
      </c>
      <c r="DC44" s="302" t="s">
        <v>640</v>
      </c>
      <c r="DD44" s="301">
        <v>0</v>
      </c>
      <c r="DE44" s="301">
        <v>0</v>
      </c>
      <c r="DF44" s="301">
        <v>0</v>
      </c>
      <c r="DG44" s="301">
        <v>0</v>
      </c>
      <c r="DH44" s="301">
        <v>0</v>
      </c>
      <c r="DI44" s="301">
        <v>0</v>
      </c>
      <c r="DJ44" s="301">
        <v>0</v>
      </c>
      <c r="DK44" s="301">
        <v>0</v>
      </c>
      <c r="DL44" s="301">
        <v>0</v>
      </c>
      <c r="DM44" s="301">
        <v>0</v>
      </c>
      <c r="DN44" s="301">
        <v>0</v>
      </c>
      <c r="DO44" s="301">
        <v>0</v>
      </c>
      <c r="DP44" s="301">
        <v>0</v>
      </c>
      <c r="DQ44" s="301">
        <v>0</v>
      </c>
      <c r="DR44" s="302" t="s">
        <v>640</v>
      </c>
      <c r="DS44" s="302" t="s">
        <v>640</v>
      </c>
      <c r="DT44" s="301">
        <v>0</v>
      </c>
      <c r="DU44" s="302" t="s">
        <v>640</v>
      </c>
      <c r="DV44" s="302" t="s">
        <v>640</v>
      </c>
      <c r="DW44" s="302" t="s">
        <v>640</v>
      </c>
      <c r="DX44" s="302" t="s">
        <v>640</v>
      </c>
      <c r="DY44" s="301">
        <v>0</v>
      </c>
      <c r="DZ44" s="301">
        <v>2525</v>
      </c>
      <c r="EA44" s="301">
        <v>0</v>
      </c>
      <c r="EB44" s="301">
        <v>0</v>
      </c>
      <c r="EC44" s="301">
        <v>0</v>
      </c>
      <c r="ED44" s="301">
        <v>0</v>
      </c>
      <c r="EE44" s="301">
        <v>0</v>
      </c>
      <c r="EF44" s="301">
        <v>0</v>
      </c>
      <c r="EG44" s="301">
        <v>0</v>
      </c>
      <c r="EH44" s="301">
        <v>0</v>
      </c>
      <c r="EI44" s="301">
        <v>0</v>
      </c>
      <c r="EJ44" s="301">
        <v>0</v>
      </c>
      <c r="EK44" s="302" t="s">
        <v>640</v>
      </c>
      <c r="EL44" s="302" t="s">
        <v>640</v>
      </c>
      <c r="EM44" s="302" t="s">
        <v>640</v>
      </c>
      <c r="EN44" s="301">
        <v>2494</v>
      </c>
      <c r="EO44" s="301">
        <v>7</v>
      </c>
      <c r="EP44" s="302" t="s">
        <v>640</v>
      </c>
      <c r="EQ44" s="302" t="s">
        <v>640</v>
      </c>
      <c r="ER44" s="302" t="s">
        <v>640</v>
      </c>
      <c r="ES44" s="301">
        <v>24</v>
      </c>
      <c r="ET44" s="301">
        <v>0</v>
      </c>
      <c r="EU44" s="301">
        <v>34173</v>
      </c>
      <c r="EV44" s="301">
        <v>11411</v>
      </c>
      <c r="EW44" s="301">
        <v>46</v>
      </c>
      <c r="EX44" s="301">
        <v>174</v>
      </c>
      <c r="EY44" s="301">
        <v>3219</v>
      </c>
      <c r="EZ44" s="301">
        <v>7437</v>
      </c>
      <c r="FA44" s="301">
        <v>2718</v>
      </c>
      <c r="FB44" s="301">
        <v>13</v>
      </c>
      <c r="FC44" s="301">
        <v>7720</v>
      </c>
      <c r="FD44" s="301">
        <v>72</v>
      </c>
      <c r="FE44" s="301">
        <v>224</v>
      </c>
      <c r="FF44" s="301">
        <v>0</v>
      </c>
      <c r="FG44" s="301">
        <v>0</v>
      </c>
      <c r="FH44" s="302" t="s">
        <v>640</v>
      </c>
      <c r="FI44" s="302" t="s">
        <v>640</v>
      </c>
      <c r="FJ44" s="302" t="s">
        <v>640</v>
      </c>
      <c r="FK44" s="301">
        <v>0</v>
      </c>
      <c r="FL44" s="301">
        <v>0</v>
      </c>
      <c r="FM44" s="301">
        <v>0</v>
      </c>
      <c r="FN44" s="301">
        <v>9</v>
      </c>
      <c r="FO44" s="301">
        <v>1130</v>
      </c>
    </row>
    <row r="45" spans="1:171" s="303" customFormat="1" ht="13.5" customHeight="1">
      <c r="A45" s="299" t="s">
        <v>715</v>
      </c>
      <c r="B45" s="300" t="s">
        <v>716</v>
      </c>
      <c r="C45" s="299" t="s">
        <v>639</v>
      </c>
      <c r="D45" s="301">
        <v>45076</v>
      </c>
      <c r="E45" s="301">
        <v>3569</v>
      </c>
      <c r="F45" s="301">
        <v>4</v>
      </c>
      <c r="G45" s="301">
        <v>245</v>
      </c>
      <c r="H45" s="301">
        <v>5991</v>
      </c>
      <c r="I45" s="301">
        <v>3194</v>
      </c>
      <c r="J45" s="301">
        <v>614</v>
      </c>
      <c r="K45" s="301">
        <v>0</v>
      </c>
      <c r="L45" s="301">
        <v>2933</v>
      </c>
      <c r="M45" s="301">
        <v>738</v>
      </c>
      <c r="N45" s="301">
        <v>642</v>
      </c>
      <c r="O45" s="301">
        <v>12</v>
      </c>
      <c r="P45" s="301">
        <v>0</v>
      </c>
      <c r="Q45" s="301">
        <v>4900</v>
      </c>
      <c r="R45" s="301">
        <v>8005</v>
      </c>
      <c r="S45" s="301">
        <v>0</v>
      </c>
      <c r="T45" s="301">
        <v>11602</v>
      </c>
      <c r="U45" s="301">
        <v>0</v>
      </c>
      <c r="V45" s="301">
        <v>1072</v>
      </c>
      <c r="W45" s="301">
        <v>2</v>
      </c>
      <c r="X45" s="301">
        <v>1553</v>
      </c>
      <c r="Y45" s="301">
        <v>18605</v>
      </c>
      <c r="Z45" s="301">
        <v>100</v>
      </c>
      <c r="AA45" s="301">
        <v>1</v>
      </c>
      <c r="AB45" s="301">
        <v>0</v>
      </c>
      <c r="AC45" s="301">
        <v>731</v>
      </c>
      <c r="AD45" s="301">
        <v>0</v>
      </c>
      <c r="AE45" s="301">
        <v>4</v>
      </c>
      <c r="AF45" s="301">
        <v>0</v>
      </c>
      <c r="AG45" s="301">
        <v>0</v>
      </c>
      <c r="AH45" s="301">
        <v>0</v>
      </c>
      <c r="AI45" s="301">
        <v>0</v>
      </c>
      <c r="AJ45" s="302" t="s">
        <v>640</v>
      </c>
      <c r="AK45" s="302" t="s">
        <v>640</v>
      </c>
      <c r="AL45" s="301">
        <v>4900</v>
      </c>
      <c r="AM45" s="302" t="s">
        <v>640</v>
      </c>
      <c r="AN45" s="302" t="s">
        <v>640</v>
      </c>
      <c r="AO45" s="301">
        <v>11393</v>
      </c>
      <c r="AP45" s="302" t="s">
        <v>640</v>
      </c>
      <c r="AQ45" s="301">
        <v>1072</v>
      </c>
      <c r="AR45" s="302" t="s">
        <v>640</v>
      </c>
      <c r="AS45" s="301">
        <v>404</v>
      </c>
      <c r="AT45" s="301">
        <v>807</v>
      </c>
      <c r="AU45" s="301">
        <v>0</v>
      </c>
      <c r="AV45" s="301">
        <v>0</v>
      </c>
      <c r="AW45" s="301">
        <v>0</v>
      </c>
      <c r="AX45" s="301">
        <v>759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 t="s">
        <v>640</v>
      </c>
      <c r="BF45" s="301" t="s">
        <v>640</v>
      </c>
      <c r="BG45" s="302" t="s">
        <v>640</v>
      </c>
      <c r="BH45" s="302" t="s">
        <v>640</v>
      </c>
      <c r="BI45" s="302" t="s">
        <v>640</v>
      </c>
      <c r="BJ45" s="302" t="s">
        <v>640</v>
      </c>
      <c r="BK45" s="302" t="s">
        <v>640</v>
      </c>
      <c r="BL45" s="302" t="s">
        <v>640</v>
      </c>
      <c r="BM45" s="302" t="s">
        <v>640</v>
      </c>
      <c r="BN45" s="301">
        <v>48</v>
      </c>
      <c r="BO45" s="301">
        <v>3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3</v>
      </c>
      <c r="CA45" s="301">
        <v>0</v>
      </c>
      <c r="CB45" s="302" t="s">
        <v>640</v>
      </c>
      <c r="CC45" s="302" t="s">
        <v>640</v>
      </c>
      <c r="CD45" s="302" t="s">
        <v>640</v>
      </c>
      <c r="CE45" s="302" t="s">
        <v>640</v>
      </c>
      <c r="CF45" s="302" t="s">
        <v>640</v>
      </c>
      <c r="CG45" s="302" t="s">
        <v>640</v>
      </c>
      <c r="CH45" s="302" t="s">
        <v>640</v>
      </c>
      <c r="CI45" s="301">
        <v>0</v>
      </c>
      <c r="CJ45" s="301">
        <v>0</v>
      </c>
      <c r="CK45" s="301">
        <v>0</v>
      </c>
      <c r="CL45" s="301">
        <v>0</v>
      </c>
      <c r="CM45" s="301">
        <v>0</v>
      </c>
      <c r="CN45" s="301">
        <v>0</v>
      </c>
      <c r="CO45" s="301">
        <v>0</v>
      </c>
      <c r="CP45" s="301">
        <v>0</v>
      </c>
      <c r="CQ45" s="301">
        <v>0</v>
      </c>
      <c r="CR45" s="301">
        <v>0</v>
      </c>
      <c r="CS45" s="301">
        <v>0</v>
      </c>
      <c r="CT45" s="301">
        <v>0</v>
      </c>
      <c r="CU45" s="301">
        <v>0</v>
      </c>
      <c r="CV45" s="301">
        <v>0</v>
      </c>
      <c r="CW45" s="302" t="s">
        <v>640</v>
      </c>
      <c r="CX45" s="302" t="s">
        <v>640</v>
      </c>
      <c r="CY45" s="302" t="s">
        <v>640</v>
      </c>
      <c r="CZ45" s="302" t="s">
        <v>640</v>
      </c>
      <c r="DA45" s="302" t="s">
        <v>640</v>
      </c>
      <c r="DB45" s="302" t="s">
        <v>640</v>
      </c>
      <c r="DC45" s="302" t="s">
        <v>640</v>
      </c>
      <c r="DD45" s="301">
        <v>0</v>
      </c>
      <c r="DE45" s="301">
        <v>0</v>
      </c>
      <c r="DF45" s="301">
        <v>0</v>
      </c>
      <c r="DG45" s="301">
        <v>0</v>
      </c>
      <c r="DH45" s="301">
        <v>0</v>
      </c>
      <c r="DI45" s="301">
        <v>0</v>
      </c>
      <c r="DJ45" s="301">
        <v>0</v>
      </c>
      <c r="DK45" s="301">
        <v>0</v>
      </c>
      <c r="DL45" s="301">
        <v>0</v>
      </c>
      <c r="DM45" s="301">
        <v>0</v>
      </c>
      <c r="DN45" s="301">
        <v>0</v>
      </c>
      <c r="DO45" s="301">
        <v>0</v>
      </c>
      <c r="DP45" s="301">
        <v>0</v>
      </c>
      <c r="DQ45" s="301">
        <v>0</v>
      </c>
      <c r="DR45" s="302" t="s">
        <v>640</v>
      </c>
      <c r="DS45" s="302" t="s">
        <v>640</v>
      </c>
      <c r="DT45" s="301">
        <v>0</v>
      </c>
      <c r="DU45" s="302" t="s">
        <v>640</v>
      </c>
      <c r="DV45" s="302" t="s">
        <v>640</v>
      </c>
      <c r="DW45" s="302" t="s">
        <v>640</v>
      </c>
      <c r="DX45" s="302" t="s">
        <v>640</v>
      </c>
      <c r="DY45" s="301">
        <v>0</v>
      </c>
      <c r="DZ45" s="301">
        <v>8005</v>
      </c>
      <c r="EA45" s="301">
        <v>0</v>
      </c>
      <c r="EB45" s="301">
        <v>0</v>
      </c>
      <c r="EC45" s="301">
        <v>0</v>
      </c>
      <c r="ED45" s="301">
        <v>0</v>
      </c>
      <c r="EE45" s="301">
        <v>0</v>
      </c>
      <c r="EF45" s="301">
        <v>0</v>
      </c>
      <c r="EG45" s="301">
        <v>0</v>
      </c>
      <c r="EH45" s="301">
        <v>0</v>
      </c>
      <c r="EI45" s="301">
        <v>0</v>
      </c>
      <c r="EJ45" s="301">
        <v>0</v>
      </c>
      <c r="EK45" s="302" t="s">
        <v>640</v>
      </c>
      <c r="EL45" s="302" t="s">
        <v>640</v>
      </c>
      <c r="EM45" s="302" t="s">
        <v>640</v>
      </c>
      <c r="EN45" s="301">
        <v>8005</v>
      </c>
      <c r="EO45" s="301">
        <v>0</v>
      </c>
      <c r="EP45" s="302" t="s">
        <v>640</v>
      </c>
      <c r="EQ45" s="302" t="s">
        <v>640</v>
      </c>
      <c r="ER45" s="302" t="s">
        <v>640</v>
      </c>
      <c r="ES45" s="301">
        <v>0</v>
      </c>
      <c r="ET45" s="301">
        <v>0</v>
      </c>
      <c r="EU45" s="301">
        <v>17656</v>
      </c>
      <c r="EV45" s="301">
        <v>3469</v>
      </c>
      <c r="EW45" s="301">
        <v>3</v>
      </c>
      <c r="EX45" s="301">
        <v>245</v>
      </c>
      <c r="EY45" s="301">
        <v>4501</v>
      </c>
      <c r="EZ45" s="301">
        <v>3194</v>
      </c>
      <c r="FA45" s="301">
        <v>610</v>
      </c>
      <c r="FB45" s="301">
        <v>0</v>
      </c>
      <c r="FC45" s="301">
        <v>2933</v>
      </c>
      <c r="FD45" s="301">
        <v>738</v>
      </c>
      <c r="FE45" s="301">
        <v>642</v>
      </c>
      <c r="FF45" s="301">
        <v>9</v>
      </c>
      <c r="FG45" s="301">
        <v>0</v>
      </c>
      <c r="FH45" s="302" t="s">
        <v>640</v>
      </c>
      <c r="FI45" s="302" t="s">
        <v>640</v>
      </c>
      <c r="FJ45" s="302" t="s">
        <v>640</v>
      </c>
      <c r="FK45" s="301">
        <v>209</v>
      </c>
      <c r="FL45" s="301">
        <v>0</v>
      </c>
      <c r="FM45" s="301">
        <v>0</v>
      </c>
      <c r="FN45" s="301">
        <v>2</v>
      </c>
      <c r="FO45" s="301">
        <v>1101</v>
      </c>
    </row>
    <row r="46" spans="1:171" s="303" customFormat="1" ht="13.5" customHeight="1">
      <c r="A46" s="299" t="s">
        <v>717</v>
      </c>
      <c r="B46" s="300" t="s">
        <v>718</v>
      </c>
      <c r="C46" s="299" t="s">
        <v>639</v>
      </c>
      <c r="D46" s="301">
        <v>209444</v>
      </c>
      <c r="E46" s="301">
        <v>4262</v>
      </c>
      <c r="F46" s="301">
        <v>218</v>
      </c>
      <c r="G46" s="301">
        <v>137</v>
      </c>
      <c r="H46" s="301">
        <v>31526</v>
      </c>
      <c r="I46" s="301">
        <v>16183</v>
      </c>
      <c r="J46" s="301">
        <v>8061</v>
      </c>
      <c r="K46" s="301">
        <v>56</v>
      </c>
      <c r="L46" s="301">
        <v>7899</v>
      </c>
      <c r="M46" s="301">
        <v>533</v>
      </c>
      <c r="N46" s="301">
        <v>1089</v>
      </c>
      <c r="O46" s="301">
        <v>1680</v>
      </c>
      <c r="P46" s="301">
        <v>0</v>
      </c>
      <c r="Q46" s="301">
        <v>35094</v>
      </c>
      <c r="R46" s="301">
        <v>76264</v>
      </c>
      <c r="S46" s="301">
        <v>58</v>
      </c>
      <c r="T46" s="301">
        <v>13516</v>
      </c>
      <c r="U46" s="301">
        <v>131</v>
      </c>
      <c r="V46" s="301">
        <v>4067</v>
      </c>
      <c r="W46" s="301">
        <v>33</v>
      </c>
      <c r="X46" s="301">
        <v>8637</v>
      </c>
      <c r="Y46" s="301">
        <v>57525</v>
      </c>
      <c r="Z46" s="301">
        <v>53</v>
      </c>
      <c r="AA46" s="301">
        <v>0</v>
      </c>
      <c r="AB46" s="301">
        <v>0</v>
      </c>
      <c r="AC46" s="301">
        <v>4361</v>
      </c>
      <c r="AD46" s="301">
        <v>0</v>
      </c>
      <c r="AE46" s="301">
        <v>0</v>
      </c>
      <c r="AF46" s="301">
        <v>0</v>
      </c>
      <c r="AG46" s="301">
        <v>0</v>
      </c>
      <c r="AH46" s="301">
        <v>0</v>
      </c>
      <c r="AI46" s="301">
        <v>0</v>
      </c>
      <c r="AJ46" s="302" t="s">
        <v>640</v>
      </c>
      <c r="AK46" s="302" t="s">
        <v>640</v>
      </c>
      <c r="AL46" s="301">
        <v>35094</v>
      </c>
      <c r="AM46" s="302" t="s">
        <v>640</v>
      </c>
      <c r="AN46" s="302" t="s">
        <v>640</v>
      </c>
      <c r="AO46" s="301">
        <v>13516</v>
      </c>
      <c r="AP46" s="302" t="s">
        <v>640</v>
      </c>
      <c r="AQ46" s="301">
        <v>4067</v>
      </c>
      <c r="AR46" s="302" t="s">
        <v>640</v>
      </c>
      <c r="AS46" s="301">
        <v>434</v>
      </c>
      <c r="AT46" s="301">
        <v>19807</v>
      </c>
      <c r="AU46" s="301">
        <v>0</v>
      </c>
      <c r="AV46" s="301">
        <v>0</v>
      </c>
      <c r="AW46" s="301">
        <v>0</v>
      </c>
      <c r="AX46" s="301">
        <v>15889</v>
      </c>
      <c r="AY46" s="301">
        <v>1145</v>
      </c>
      <c r="AZ46" s="301">
        <v>191</v>
      </c>
      <c r="BA46" s="301">
        <v>0</v>
      </c>
      <c r="BB46" s="301">
        <v>0</v>
      </c>
      <c r="BC46" s="301">
        <v>118</v>
      </c>
      <c r="BD46" s="301">
        <v>219</v>
      </c>
      <c r="BE46" s="301" t="s">
        <v>640</v>
      </c>
      <c r="BF46" s="301" t="s">
        <v>640</v>
      </c>
      <c r="BG46" s="302" t="s">
        <v>640</v>
      </c>
      <c r="BH46" s="302" t="s">
        <v>640</v>
      </c>
      <c r="BI46" s="302" t="s">
        <v>640</v>
      </c>
      <c r="BJ46" s="302" t="s">
        <v>640</v>
      </c>
      <c r="BK46" s="302" t="s">
        <v>640</v>
      </c>
      <c r="BL46" s="302" t="s">
        <v>640</v>
      </c>
      <c r="BM46" s="302" t="s">
        <v>640</v>
      </c>
      <c r="BN46" s="301">
        <v>2245</v>
      </c>
      <c r="BO46" s="301">
        <v>491</v>
      </c>
      <c r="BP46" s="301">
        <v>0</v>
      </c>
      <c r="BQ46" s="301">
        <v>0</v>
      </c>
      <c r="BR46" s="301">
        <v>0</v>
      </c>
      <c r="BS46" s="301">
        <v>0</v>
      </c>
      <c r="BT46" s="301">
        <v>0</v>
      </c>
      <c r="BU46" s="301">
        <v>0</v>
      </c>
      <c r="BV46" s="301">
        <v>0</v>
      </c>
      <c r="BW46" s="301">
        <v>0</v>
      </c>
      <c r="BX46" s="301">
        <v>0</v>
      </c>
      <c r="BY46" s="301">
        <v>0</v>
      </c>
      <c r="BZ46" s="301">
        <v>491</v>
      </c>
      <c r="CA46" s="301">
        <v>0</v>
      </c>
      <c r="CB46" s="302" t="s">
        <v>640</v>
      </c>
      <c r="CC46" s="302" t="s">
        <v>640</v>
      </c>
      <c r="CD46" s="302" t="s">
        <v>640</v>
      </c>
      <c r="CE46" s="302" t="s">
        <v>640</v>
      </c>
      <c r="CF46" s="302" t="s">
        <v>640</v>
      </c>
      <c r="CG46" s="302" t="s">
        <v>640</v>
      </c>
      <c r="CH46" s="302" t="s">
        <v>640</v>
      </c>
      <c r="CI46" s="301">
        <v>0</v>
      </c>
      <c r="CJ46" s="301">
        <v>0</v>
      </c>
      <c r="CK46" s="301">
        <v>0</v>
      </c>
      <c r="CL46" s="301">
        <v>0</v>
      </c>
      <c r="CM46" s="301">
        <v>0</v>
      </c>
      <c r="CN46" s="301">
        <v>0</v>
      </c>
      <c r="CO46" s="301">
        <v>0</v>
      </c>
      <c r="CP46" s="301">
        <v>0</v>
      </c>
      <c r="CQ46" s="301">
        <v>0</v>
      </c>
      <c r="CR46" s="301">
        <v>0</v>
      </c>
      <c r="CS46" s="301">
        <v>0</v>
      </c>
      <c r="CT46" s="301">
        <v>0</v>
      </c>
      <c r="CU46" s="301">
        <v>0</v>
      </c>
      <c r="CV46" s="301">
        <v>0</v>
      </c>
      <c r="CW46" s="302" t="s">
        <v>640</v>
      </c>
      <c r="CX46" s="302" t="s">
        <v>640</v>
      </c>
      <c r="CY46" s="302" t="s">
        <v>640</v>
      </c>
      <c r="CZ46" s="302" t="s">
        <v>640</v>
      </c>
      <c r="DA46" s="302" t="s">
        <v>640</v>
      </c>
      <c r="DB46" s="302" t="s">
        <v>640</v>
      </c>
      <c r="DC46" s="302" t="s">
        <v>640</v>
      </c>
      <c r="DD46" s="301">
        <v>0</v>
      </c>
      <c r="DE46" s="301">
        <v>2816</v>
      </c>
      <c r="DF46" s="301">
        <v>0</v>
      </c>
      <c r="DG46" s="301">
        <v>0</v>
      </c>
      <c r="DH46" s="301">
        <v>0</v>
      </c>
      <c r="DI46" s="301">
        <v>0</v>
      </c>
      <c r="DJ46" s="301">
        <v>0</v>
      </c>
      <c r="DK46" s="301">
        <v>0</v>
      </c>
      <c r="DL46" s="301">
        <v>0</v>
      </c>
      <c r="DM46" s="301">
        <v>0</v>
      </c>
      <c r="DN46" s="301">
        <v>0</v>
      </c>
      <c r="DO46" s="301">
        <v>0</v>
      </c>
      <c r="DP46" s="301">
        <v>1189</v>
      </c>
      <c r="DQ46" s="301">
        <v>0</v>
      </c>
      <c r="DR46" s="302" t="s">
        <v>640</v>
      </c>
      <c r="DS46" s="302" t="s">
        <v>640</v>
      </c>
      <c r="DT46" s="301">
        <v>58</v>
      </c>
      <c r="DU46" s="302" t="s">
        <v>640</v>
      </c>
      <c r="DV46" s="302" t="s">
        <v>640</v>
      </c>
      <c r="DW46" s="302" t="s">
        <v>640</v>
      </c>
      <c r="DX46" s="302" t="s">
        <v>640</v>
      </c>
      <c r="DY46" s="301">
        <v>1569</v>
      </c>
      <c r="DZ46" s="301">
        <v>77360</v>
      </c>
      <c r="EA46" s="301">
        <v>28</v>
      </c>
      <c r="EB46" s="301">
        <v>0</v>
      </c>
      <c r="EC46" s="301">
        <v>0</v>
      </c>
      <c r="ED46" s="301">
        <v>268</v>
      </c>
      <c r="EE46" s="301">
        <v>0</v>
      </c>
      <c r="EF46" s="301">
        <v>0</v>
      </c>
      <c r="EG46" s="301">
        <v>0</v>
      </c>
      <c r="EH46" s="301">
        <v>0</v>
      </c>
      <c r="EI46" s="301">
        <v>92</v>
      </c>
      <c r="EJ46" s="301">
        <v>11</v>
      </c>
      <c r="EK46" s="302" t="s">
        <v>640</v>
      </c>
      <c r="EL46" s="302" t="s">
        <v>640</v>
      </c>
      <c r="EM46" s="302" t="s">
        <v>640</v>
      </c>
      <c r="EN46" s="301">
        <v>76264</v>
      </c>
      <c r="EO46" s="301">
        <v>0</v>
      </c>
      <c r="EP46" s="302" t="s">
        <v>640</v>
      </c>
      <c r="EQ46" s="302" t="s">
        <v>640</v>
      </c>
      <c r="ER46" s="302" t="s">
        <v>640</v>
      </c>
      <c r="ES46" s="301">
        <v>0</v>
      </c>
      <c r="ET46" s="301">
        <v>697</v>
      </c>
      <c r="EU46" s="301">
        <v>51445</v>
      </c>
      <c r="EV46" s="301">
        <v>4181</v>
      </c>
      <c r="EW46" s="301">
        <v>218</v>
      </c>
      <c r="EX46" s="301">
        <v>137</v>
      </c>
      <c r="EY46" s="301">
        <v>11008</v>
      </c>
      <c r="EZ46" s="301">
        <v>15038</v>
      </c>
      <c r="FA46" s="301">
        <v>7870</v>
      </c>
      <c r="FB46" s="301">
        <v>56</v>
      </c>
      <c r="FC46" s="301">
        <v>7899</v>
      </c>
      <c r="FD46" s="301">
        <v>323</v>
      </c>
      <c r="FE46" s="301">
        <v>859</v>
      </c>
      <c r="FF46" s="301">
        <v>0</v>
      </c>
      <c r="FG46" s="301">
        <v>0</v>
      </c>
      <c r="FH46" s="302" t="s">
        <v>640</v>
      </c>
      <c r="FI46" s="302" t="s">
        <v>640</v>
      </c>
      <c r="FJ46" s="302" t="s">
        <v>640</v>
      </c>
      <c r="FK46" s="301">
        <v>0</v>
      </c>
      <c r="FL46" s="301">
        <v>131</v>
      </c>
      <c r="FM46" s="301">
        <v>0</v>
      </c>
      <c r="FN46" s="301">
        <v>33</v>
      </c>
      <c r="FO46" s="301">
        <v>3692</v>
      </c>
    </row>
    <row r="47" spans="1:171" s="303" customFormat="1" ht="13.5" customHeight="1">
      <c r="A47" s="299" t="s">
        <v>719</v>
      </c>
      <c r="B47" s="300" t="s">
        <v>720</v>
      </c>
      <c r="C47" s="299" t="s">
        <v>639</v>
      </c>
      <c r="D47" s="301">
        <v>43651</v>
      </c>
      <c r="E47" s="301">
        <v>6572</v>
      </c>
      <c r="F47" s="301">
        <v>32</v>
      </c>
      <c r="G47" s="301">
        <v>33</v>
      </c>
      <c r="H47" s="301">
        <v>5904</v>
      </c>
      <c r="I47" s="301">
        <v>3933</v>
      </c>
      <c r="J47" s="301">
        <v>1434</v>
      </c>
      <c r="K47" s="301">
        <v>8</v>
      </c>
      <c r="L47" s="301">
        <v>393</v>
      </c>
      <c r="M47" s="301">
        <v>108</v>
      </c>
      <c r="N47" s="301">
        <v>560</v>
      </c>
      <c r="O47" s="301">
        <v>2484</v>
      </c>
      <c r="P47" s="301">
        <v>0</v>
      </c>
      <c r="Q47" s="301">
        <v>11446</v>
      </c>
      <c r="R47" s="301">
        <v>108</v>
      </c>
      <c r="S47" s="301">
        <v>608</v>
      </c>
      <c r="T47" s="301">
        <v>5879</v>
      </c>
      <c r="U47" s="301">
        <v>0</v>
      </c>
      <c r="V47" s="301">
        <v>1882</v>
      </c>
      <c r="W47" s="301">
        <v>152</v>
      </c>
      <c r="X47" s="301">
        <v>2115</v>
      </c>
      <c r="Y47" s="301">
        <v>20454</v>
      </c>
      <c r="Z47" s="301">
        <v>6</v>
      </c>
      <c r="AA47" s="301">
        <v>0</v>
      </c>
      <c r="AB47" s="301">
        <v>0</v>
      </c>
      <c r="AC47" s="301">
        <v>1184</v>
      </c>
      <c r="AD47" s="301">
        <v>0</v>
      </c>
      <c r="AE47" s="301">
        <v>0</v>
      </c>
      <c r="AF47" s="301">
        <v>0</v>
      </c>
      <c r="AG47" s="301">
        <v>0</v>
      </c>
      <c r="AH47" s="301">
        <v>0</v>
      </c>
      <c r="AI47" s="301">
        <v>0</v>
      </c>
      <c r="AJ47" s="302" t="s">
        <v>640</v>
      </c>
      <c r="AK47" s="302" t="s">
        <v>640</v>
      </c>
      <c r="AL47" s="301">
        <v>11446</v>
      </c>
      <c r="AM47" s="302" t="s">
        <v>640</v>
      </c>
      <c r="AN47" s="302" t="s">
        <v>640</v>
      </c>
      <c r="AO47" s="301">
        <v>5879</v>
      </c>
      <c r="AP47" s="302" t="s">
        <v>640</v>
      </c>
      <c r="AQ47" s="301">
        <v>1882</v>
      </c>
      <c r="AR47" s="302" t="s">
        <v>640</v>
      </c>
      <c r="AS47" s="301">
        <v>57</v>
      </c>
      <c r="AT47" s="301">
        <v>1286</v>
      </c>
      <c r="AU47" s="301">
        <v>0</v>
      </c>
      <c r="AV47" s="301">
        <v>0</v>
      </c>
      <c r="AW47" s="301">
        <v>0</v>
      </c>
      <c r="AX47" s="301">
        <v>900</v>
      </c>
      <c r="AY47" s="301">
        <v>269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 t="s">
        <v>640</v>
      </c>
      <c r="BF47" s="301" t="s">
        <v>640</v>
      </c>
      <c r="BG47" s="302" t="s">
        <v>640</v>
      </c>
      <c r="BH47" s="302" t="s">
        <v>640</v>
      </c>
      <c r="BI47" s="302" t="s">
        <v>640</v>
      </c>
      <c r="BJ47" s="302" t="s">
        <v>640</v>
      </c>
      <c r="BK47" s="302" t="s">
        <v>640</v>
      </c>
      <c r="BL47" s="302" t="s">
        <v>640</v>
      </c>
      <c r="BM47" s="302" t="s">
        <v>640</v>
      </c>
      <c r="BN47" s="301">
        <v>117</v>
      </c>
      <c r="BO47" s="301">
        <v>2480</v>
      </c>
      <c r="BP47" s="301">
        <v>0</v>
      </c>
      <c r="BQ47" s="301">
        <v>0</v>
      </c>
      <c r="BR47" s="301">
        <v>0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2480</v>
      </c>
      <c r="CA47" s="301">
        <v>0</v>
      </c>
      <c r="CB47" s="302" t="s">
        <v>640</v>
      </c>
      <c r="CC47" s="302" t="s">
        <v>640</v>
      </c>
      <c r="CD47" s="302" t="s">
        <v>640</v>
      </c>
      <c r="CE47" s="302" t="s">
        <v>640</v>
      </c>
      <c r="CF47" s="302" t="s">
        <v>640</v>
      </c>
      <c r="CG47" s="302" t="s">
        <v>640</v>
      </c>
      <c r="CH47" s="302" t="s">
        <v>640</v>
      </c>
      <c r="CI47" s="301">
        <v>0</v>
      </c>
      <c r="CJ47" s="301">
        <v>0</v>
      </c>
      <c r="CK47" s="301">
        <v>0</v>
      </c>
      <c r="CL47" s="301">
        <v>0</v>
      </c>
      <c r="CM47" s="301">
        <v>0</v>
      </c>
      <c r="CN47" s="301">
        <v>0</v>
      </c>
      <c r="CO47" s="301">
        <v>0</v>
      </c>
      <c r="CP47" s="301">
        <v>0</v>
      </c>
      <c r="CQ47" s="301">
        <v>0</v>
      </c>
      <c r="CR47" s="301">
        <v>0</v>
      </c>
      <c r="CS47" s="301">
        <v>0</v>
      </c>
      <c r="CT47" s="301">
        <v>0</v>
      </c>
      <c r="CU47" s="301">
        <v>0</v>
      </c>
      <c r="CV47" s="301">
        <v>0</v>
      </c>
      <c r="CW47" s="302" t="s">
        <v>640</v>
      </c>
      <c r="CX47" s="302" t="s">
        <v>640</v>
      </c>
      <c r="CY47" s="302" t="s">
        <v>640</v>
      </c>
      <c r="CZ47" s="302" t="s">
        <v>640</v>
      </c>
      <c r="DA47" s="302" t="s">
        <v>640</v>
      </c>
      <c r="DB47" s="302" t="s">
        <v>640</v>
      </c>
      <c r="DC47" s="302" t="s">
        <v>640</v>
      </c>
      <c r="DD47" s="301">
        <v>0</v>
      </c>
      <c r="DE47" s="301">
        <v>10</v>
      </c>
      <c r="DF47" s="301">
        <v>0</v>
      </c>
      <c r="DG47" s="301">
        <v>0</v>
      </c>
      <c r="DH47" s="301">
        <v>0</v>
      </c>
      <c r="DI47" s="301">
        <v>0</v>
      </c>
      <c r="DJ47" s="301">
        <v>0</v>
      </c>
      <c r="DK47" s="301">
        <v>0</v>
      </c>
      <c r="DL47" s="301">
        <v>0</v>
      </c>
      <c r="DM47" s="301">
        <v>0</v>
      </c>
      <c r="DN47" s="301">
        <v>0</v>
      </c>
      <c r="DO47" s="301">
        <v>0</v>
      </c>
      <c r="DP47" s="301">
        <v>4</v>
      </c>
      <c r="DQ47" s="301">
        <v>0</v>
      </c>
      <c r="DR47" s="302" t="s">
        <v>640</v>
      </c>
      <c r="DS47" s="302" t="s">
        <v>640</v>
      </c>
      <c r="DT47" s="301">
        <v>6</v>
      </c>
      <c r="DU47" s="302" t="s">
        <v>640</v>
      </c>
      <c r="DV47" s="302" t="s">
        <v>640</v>
      </c>
      <c r="DW47" s="302" t="s">
        <v>640</v>
      </c>
      <c r="DX47" s="302" t="s">
        <v>640</v>
      </c>
      <c r="DY47" s="301">
        <v>0</v>
      </c>
      <c r="DZ47" s="301">
        <v>837</v>
      </c>
      <c r="EA47" s="301">
        <v>0</v>
      </c>
      <c r="EB47" s="301">
        <v>0</v>
      </c>
      <c r="EC47" s="301">
        <v>0</v>
      </c>
      <c r="ED47" s="301">
        <v>0</v>
      </c>
      <c r="EE47" s="301">
        <v>0</v>
      </c>
      <c r="EF47" s="301">
        <v>0</v>
      </c>
      <c r="EG47" s="301">
        <v>0</v>
      </c>
      <c r="EH47" s="301">
        <v>0</v>
      </c>
      <c r="EI47" s="301">
        <v>0</v>
      </c>
      <c r="EJ47" s="301">
        <v>0</v>
      </c>
      <c r="EK47" s="302" t="s">
        <v>640</v>
      </c>
      <c r="EL47" s="302" t="s">
        <v>640</v>
      </c>
      <c r="EM47" s="302" t="s">
        <v>640</v>
      </c>
      <c r="EN47" s="301">
        <v>108</v>
      </c>
      <c r="EO47" s="301">
        <v>602</v>
      </c>
      <c r="EP47" s="302" t="s">
        <v>640</v>
      </c>
      <c r="EQ47" s="302" t="s">
        <v>640</v>
      </c>
      <c r="ER47" s="302" t="s">
        <v>640</v>
      </c>
      <c r="ES47" s="301">
        <v>127</v>
      </c>
      <c r="ET47" s="301">
        <v>0</v>
      </c>
      <c r="EU47" s="301">
        <v>18584</v>
      </c>
      <c r="EV47" s="301">
        <v>6566</v>
      </c>
      <c r="EW47" s="301">
        <v>32</v>
      </c>
      <c r="EX47" s="301">
        <v>33</v>
      </c>
      <c r="EY47" s="301">
        <v>3820</v>
      </c>
      <c r="EZ47" s="301">
        <v>3664</v>
      </c>
      <c r="FA47" s="301">
        <v>1434</v>
      </c>
      <c r="FB47" s="301">
        <v>8</v>
      </c>
      <c r="FC47" s="301">
        <v>393</v>
      </c>
      <c r="FD47" s="301">
        <v>108</v>
      </c>
      <c r="FE47" s="301">
        <v>560</v>
      </c>
      <c r="FF47" s="301">
        <v>0</v>
      </c>
      <c r="FG47" s="301">
        <v>0</v>
      </c>
      <c r="FH47" s="302" t="s">
        <v>640</v>
      </c>
      <c r="FI47" s="302" t="s">
        <v>640</v>
      </c>
      <c r="FJ47" s="302" t="s">
        <v>640</v>
      </c>
      <c r="FK47" s="301">
        <v>0</v>
      </c>
      <c r="FL47" s="301">
        <v>0</v>
      </c>
      <c r="FM47" s="301">
        <v>0</v>
      </c>
      <c r="FN47" s="301">
        <v>25</v>
      </c>
      <c r="FO47" s="301">
        <v>1941</v>
      </c>
    </row>
    <row r="48" spans="1:171" s="303" customFormat="1" ht="13.5" customHeight="1">
      <c r="A48" s="299" t="s">
        <v>721</v>
      </c>
      <c r="B48" s="300" t="s">
        <v>722</v>
      </c>
      <c r="C48" s="299" t="s">
        <v>639</v>
      </c>
      <c r="D48" s="301">
        <v>54369</v>
      </c>
      <c r="E48" s="301">
        <v>5299</v>
      </c>
      <c r="F48" s="301">
        <v>16</v>
      </c>
      <c r="G48" s="301">
        <v>130</v>
      </c>
      <c r="H48" s="301">
        <v>8076</v>
      </c>
      <c r="I48" s="301">
        <v>7045</v>
      </c>
      <c r="J48" s="301">
        <v>3008</v>
      </c>
      <c r="K48" s="301">
        <v>39</v>
      </c>
      <c r="L48" s="301">
        <v>5822</v>
      </c>
      <c r="M48" s="301">
        <v>24</v>
      </c>
      <c r="N48" s="301">
        <v>67</v>
      </c>
      <c r="O48" s="301">
        <v>480</v>
      </c>
      <c r="P48" s="301">
        <v>0</v>
      </c>
      <c r="Q48" s="301">
        <v>7239</v>
      </c>
      <c r="R48" s="301">
        <v>321</v>
      </c>
      <c r="S48" s="301">
        <v>0</v>
      </c>
      <c r="T48" s="301">
        <v>10086</v>
      </c>
      <c r="U48" s="301">
        <v>0</v>
      </c>
      <c r="V48" s="301">
        <v>395</v>
      </c>
      <c r="W48" s="301">
        <v>15</v>
      </c>
      <c r="X48" s="301">
        <v>6307</v>
      </c>
      <c r="Y48" s="301">
        <v>22708</v>
      </c>
      <c r="Z48" s="301">
        <v>90</v>
      </c>
      <c r="AA48" s="301">
        <v>0</v>
      </c>
      <c r="AB48" s="301">
        <v>27</v>
      </c>
      <c r="AC48" s="301">
        <v>5</v>
      </c>
      <c r="AD48" s="301">
        <v>0</v>
      </c>
      <c r="AE48" s="301">
        <v>0</v>
      </c>
      <c r="AF48" s="301">
        <v>0</v>
      </c>
      <c r="AG48" s="301">
        <v>0</v>
      </c>
      <c r="AH48" s="301">
        <v>2</v>
      </c>
      <c r="AI48" s="301">
        <v>0</v>
      </c>
      <c r="AJ48" s="302" t="s">
        <v>640</v>
      </c>
      <c r="AK48" s="302" t="s">
        <v>640</v>
      </c>
      <c r="AL48" s="301">
        <v>7239</v>
      </c>
      <c r="AM48" s="302" t="s">
        <v>640</v>
      </c>
      <c r="AN48" s="302" t="s">
        <v>640</v>
      </c>
      <c r="AO48" s="301">
        <v>10086</v>
      </c>
      <c r="AP48" s="302" t="s">
        <v>640</v>
      </c>
      <c r="AQ48" s="301">
        <v>395</v>
      </c>
      <c r="AR48" s="302" t="s">
        <v>640</v>
      </c>
      <c r="AS48" s="301">
        <v>4864</v>
      </c>
      <c r="AT48" s="301">
        <v>1832</v>
      </c>
      <c r="AU48" s="301">
        <v>0</v>
      </c>
      <c r="AV48" s="301">
        <v>0</v>
      </c>
      <c r="AW48" s="301">
        <v>0</v>
      </c>
      <c r="AX48" s="301">
        <v>1573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 t="s">
        <v>640</v>
      </c>
      <c r="BF48" s="301" t="s">
        <v>640</v>
      </c>
      <c r="BG48" s="302" t="s">
        <v>640</v>
      </c>
      <c r="BH48" s="302" t="s">
        <v>640</v>
      </c>
      <c r="BI48" s="302" t="s">
        <v>640</v>
      </c>
      <c r="BJ48" s="302" t="s">
        <v>640</v>
      </c>
      <c r="BK48" s="302" t="s">
        <v>640</v>
      </c>
      <c r="BL48" s="302" t="s">
        <v>640</v>
      </c>
      <c r="BM48" s="302" t="s">
        <v>640</v>
      </c>
      <c r="BN48" s="301">
        <v>259</v>
      </c>
      <c r="BO48" s="301">
        <v>49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49</v>
      </c>
      <c r="CA48" s="301">
        <v>0</v>
      </c>
      <c r="CB48" s="302" t="s">
        <v>640</v>
      </c>
      <c r="CC48" s="302" t="s">
        <v>640</v>
      </c>
      <c r="CD48" s="302" t="s">
        <v>640</v>
      </c>
      <c r="CE48" s="302" t="s">
        <v>640</v>
      </c>
      <c r="CF48" s="302" t="s">
        <v>640</v>
      </c>
      <c r="CG48" s="302" t="s">
        <v>640</v>
      </c>
      <c r="CH48" s="302" t="s">
        <v>640</v>
      </c>
      <c r="CI48" s="301">
        <v>0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0</v>
      </c>
      <c r="CR48" s="301">
        <v>0</v>
      </c>
      <c r="CS48" s="301">
        <v>0</v>
      </c>
      <c r="CT48" s="301">
        <v>0</v>
      </c>
      <c r="CU48" s="301">
        <v>0</v>
      </c>
      <c r="CV48" s="301">
        <v>0</v>
      </c>
      <c r="CW48" s="302" t="s">
        <v>640</v>
      </c>
      <c r="CX48" s="302" t="s">
        <v>640</v>
      </c>
      <c r="CY48" s="302" t="s">
        <v>640</v>
      </c>
      <c r="CZ48" s="302" t="s">
        <v>640</v>
      </c>
      <c r="DA48" s="302" t="s">
        <v>640</v>
      </c>
      <c r="DB48" s="302" t="s">
        <v>640</v>
      </c>
      <c r="DC48" s="302" t="s">
        <v>640</v>
      </c>
      <c r="DD48" s="301">
        <v>0</v>
      </c>
      <c r="DE48" s="301">
        <v>0</v>
      </c>
      <c r="DF48" s="301">
        <v>0</v>
      </c>
      <c r="DG48" s="301">
        <v>0</v>
      </c>
      <c r="DH48" s="301">
        <v>0</v>
      </c>
      <c r="DI48" s="301">
        <v>0</v>
      </c>
      <c r="DJ48" s="301">
        <v>0</v>
      </c>
      <c r="DK48" s="301">
        <v>0</v>
      </c>
      <c r="DL48" s="301">
        <v>0</v>
      </c>
      <c r="DM48" s="301">
        <v>0</v>
      </c>
      <c r="DN48" s="301">
        <v>0</v>
      </c>
      <c r="DO48" s="301">
        <v>0</v>
      </c>
      <c r="DP48" s="301">
        <v>0</v>
      </c>
      <c r="DQ48" s="301">
        <v>0</v>
      </c>
      <c r="DR48" s="302" t="s">
        <v>640</v>
      </c>
      <c r="DS48" s="302" t="s">
        <v>640</v>
      </c>
      <c r="DT48" s="301">
        <v>0</v>
      </c>
      <c r="DU48" s="302" t="s">
        <v>640</v>
      </c>
      <c r="DV48" s="302" t="s">
        <v>640</v>
      </c>
      <c r="DW48" s="302" t="s">
        <v>640</v>
      </c>
      <c r="DX48" s="302" t="s">
        <v>640</v>
      </c>
      <c r="DY48" s="301">
        <v>0</v>
      </c>
      <c r="DZ48" s="301">
        <v>330</v>
      </c>
      <c r="EA48" s="301">
        <v>0</v>
      </c>
      <c r="EB48" s="301">
        <v>0</v>
      </c>
      <c r="EC48" s="301">
        <v>0</v>
      </c>
      <c r="ED48" s="301">
        <v>0</v>
      </c>
      <c r="EE48" s="301">
        <v>0</v>
      </c>
      <c r="EF48" s="301">
        <v>0</v>
      </c>
      <c r="EG48" s="301">
        <v>0</v>
      </c>
      <c r="EH48" s="301">
        <v>0</v>
      </c>
      <c r="EI48" s="301">
        <v>0</v>
      </c>
      <c r="EJ48" s="301">
        <v>0</v>
      </c>
      <c r="EK48" s="302" t="s">
        <v>640</v>
      </c>
      <c r="EL48" s="302" t="s">
        <v>640</v>
      </c>
      <c r="EM48" s="302" t="s">
        <v>640</v>
      </c>
      <c r="EN48" s="301">
        <v>321</v>
      </c>
      <c r="EO48" s="301">
        <v>0</v>
      </c>
      <c r="EP48" s="302" t="s">
        <v>640</v>
      </c>
      <c r="EQ48" s="302" t="s">
        <v>640</v>
      </c>
      <c r="ER48" s="302" t="s">
        <v>640</v>
      </c>
      <c r="ES48" s="301">
        <v>9</v>
      </c>
      <c r="ET48" s="301">
        <v>0</v>
      </c>
      <c r="EU48" s="301">
        <v>29450</v>
      </c>
      <c r="EV48" s="301">
        <v>5209</v>
      </c>
      <c r="EW48" s="301">
        <v>16</v>
      </c>
      <c r="EX48" s="301">
        <v>103</v>
      </c>
      <c r="EY48" s="301">
        <v>6498</v>
      </c>
      <c r="EZ48" s="301">
        <v>7045</v>
      </c>
      <c r="FA48" s="301">
        <v>3008</v>
      </c>
      <c r="FB48" s="301">
        <v>39</v>
      </c>
      <c r="FC48" s="301">
        <v>5822</v>
      </c>
      <c r="FD48" s="301">
        <v>22</v>
      </c>
      <c r="FE48" s="301">
        <v>67</v>
      </c>
      <c r="FF48" s="301">
        <v>431</v>
      </c>
      <c r="FG48" s="301">
        <v>0</v>
      </c>
      <c r="FH48" s="302" t="s">
        <v>640</v>
      </c>
      <c r="FI48" s="302" t="s">
        <v>640</v>
      </c>
      <c r="FJ48" s="302" t="s">
        <v>640</v>
      </c>
      <c r="FK48" s="301">
        <v>0</v>
      </c>
      <c r="FL48" s="301">
        <v>0</v>
      </c>
      <c r="FM48" s="301">
        <v>0</v>
      </c>
      <c r="FN48" s="301">
        <v>6</v>
      </c>
      <c r="FO48" s="301">
        <v>1184</v>
      </c>
    </row>
    <row r="49" spans="1:171" s="303" customFormat="1" ht="13.5" customHeight="1">
      <c r="A49" s="299" t="s">
        <v>723</v>
      </c>
      <c r="B49" s="300" t="s">
        <v>724</v>
      </c>
      <c r="C49" s="299" t="s">
        <v>639</v>
      </c>
      <c r="D49" s="301">
        <v>90020</v>
      </c>
      <c r="E49" s="301">
        <v>18418</v>
      </c>
      <c r="F49" s="301">
        <v>36</v>
      </c>
      <c r="G49" s="301">
        <v>412</v>
      </c>
      <c r="H49" s="301">
        <v>8976</v>
      </c>
      <c r="I49" s="301">
        <v>5606</v>
      </c>
      <c r="J49" s="301">
        <v>3168</v>
      </c>
      <c r="K49" s="301">
        <v>42</v>
      </c>
      <c r="L49" s="301">
        <v>6055</v>
      </c>
      <c r="M49" s="301">
        <v>673</v>
      </c>
      <c r="N49" s="301">
        <v>2114</v>
      </c>
      <c r="O49" s="301">
        <v>1874</v>
      </c>
      <c r="P49" s="301">
        <v>109</v>
      </c>
      <c r="Q49" s="301">
        <v>996</v>
      </c>
      <c r="R49" s="301">
        <v>20054</v>
      </c>
      <c r="S49" s="301">
        <v>617</v>
      </c>
      <c r="T49" s="301">
        <v>5952</v>
      </c>
      <c r="U49" s="301">
        <v>11</v>
      </c>
      <c r="V49" s="301">
        <v>4269</v>
      </c>
      <c r="W49" s="301">
        <v>123</v>
      </c>
      <c r="X49" s="301">
        <v>10515</v>
      </c>
      <c r="Y49" s="301">
        <v>7744</v>
      </c>
      <c r="Z49" s="301">
        <v>0</v>
      </c>
      <c r="AA49" s="301">
        <v>0</v>
      </c>
      <c r="AB49" s="301">
        <v>0</v>
      </c>
      <c r="AC49" s="301">
        <v>0</v>
      </c>
      <c r="AD49" s="301">
        <v>0</v>
      </c>
      <c r="AE49" s="301">
        <v>0</v>
      </c>
      <c r="AF49" s="301">
        <v>0</v>
      </c>
      <c r="AG49" s="301">
        <v>0</v>
      </c>
      <c r="AH49" s="301">
        <v>0</v>
      </c>
      <c r="AI49" s="301">
        <v>0</v>
      </c>
      <c r="AJ49" s="302" t="s">
        <v>640</v>
      </c>
      <c r="AK49" s="302" t="s">
        <v>640</v>
      </c>
      <c r="AL49" s="301">
        <v>996</v>
      </c>
      <c r="AM49" s="302" t="s">
        <v>640</v>
      </c>
      <c r="AN49" s="302" t="s">
        <v>640</v>
      </c>
      <c r="AO49" s="301">
        <v>4729</v>
      </c>
      <c r="AP49" s="302" t="s">
        <v>640</v>
      </c>
      <c r="AQ49" s="301">
        <v>1965</v>
      </c>
      <c r="AR49" s="302" t="s">
        <v>640</v>
      </c>
      <c r="AS49" s="301">
        <v>54</v>
      </c>
      <c r="AT49" s="301">
        <v>5140</v>
      </c>
      <c r="AU49" s="301">
        <v>681</v>
      </c>
      <c r="AV49" s="301">
        <v>19</v>
      </c>
      <c r="AW49" s="301">
        <v>165</v>
      </c>
      <c r="AX49" s="301">
        <v>3011</v>
      </c>
      <c r="AY49" s="301">
        <v>585</v>
      </c>
      <c r="AZ49" s="301">
        <v>170</v>
      </c>
      <c r="BA49" s="301">
        <v>16</v>
      </c>
      <c r="BB49" s="301">
        <v>295</v>
      </c>
      <c r="BC49" s="301">
        <v>3</v>
      </c>
      <c r="BD49" s="301">
        <v>137</v>
      </c>
      <c r="BE49" s="301" t="s">
        <v>640</v>
      </c>
      <c r="BF49" s="301" t="s">
        <v>640</v>
      </c>
      <c r="BG49" s="302" t="s">
        <v>640</v>
      </c>
      <c r="BH49" s="302" t="s">
        <v>640</v>
      </c>
      <c r="BI49" s="302" t="s">
        <v>640</v>
      </c>
      <c r="BJ49" s="302" t="s">
        <v>640</v>
      </c>
      <c r="BK49" s="302" t="s">
        <v>640</v>
      </c>
      <c r="BL49" s="302" t="s">
        <v>640</v>
      </c>
      <c r="BM49" s="302" t="s">
        <v>640</v>
      </c>
      <c r="BN49" s="301">
        <v>58</v>
      </c>
      <c r="BO49" s="301">
        <v>3148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1874</v>
      </c>
      <c r="CA49" s="301">
        <v>109</v>
      </c>
      <c r="CB49" s="302" t="s">
        <v>640</v>
      </c>
      <c r="CC49" s="302" t="s">
        <v>640</v>
      </c>
      <c r="CD49" s="302" t="s">
        <v>640</v>
      </c>
      <c r="CE49" s="302" t="s">
        <v>640</v>
      </c>
      <c r="CF49" s="302" t="s">
        <v>640</v>
      </c>
      <c r="CG49" s="302" t="s">
        <v>640</v>
      </c>
      <c r="CH49" s="302" t="s">
        <v>640</v>
      </c>
      <c r="CI49" s="301">
        <v>1165</v>
      </c>
      <c r="CJ49" s="301">
        <v>0</v>
      </c>
      <c r="CK49" s="301">
        <v>0</v>
      </c>
      <c r="CL49" s="301">
        <v>0</v>
      </c>
      <c r="CM49" s="301">
        <v>0</v>
      </c>
      <c r="CN49" s="301">
        <v>0</v>
      </c>
      <c r="CO49" s="301">
        <v>0</v>
      </c>
      <c r="CP49" s="301">
        <v>0</v>
      </c>
      <c r="CQ49" s="301">
        <v>0</v>
      </c>
      <c r="CR49" s="301">
        <v>0</v>
      </c>
      <c r="CS49" s="301">
        <v>0</v>
      </c>
      <c r="CT49" s="301">
        <v>0</v>
      </c>
      <c r="CU49" s="301">
        <v>0</v>
      </c>
      <c r="CV49" s="301">
        <v>0</v>
      </c>
      <c r="CW49" s="302" t="s">
        <v>640</v>
      </c>
      <c r="CX49" s="302" t="s">
        <v>640</v>
      </c>
      <c r="CY49" s="302" t="s">
        <v>640</v>
      </c>
      <c r="CZ49" s="302" t="s">
        <v>640</v>
      </c>
      <c r="DA49" s="302" t="s">
        <v>640</v>
      </c>
      <c r="DB49" s="302" t="s">
        <v>640</v>
      </c>
      <c r="DC49" s="302" t="s">
        <v>640</v>
      </c>
      <c r="DD49" s="301">
        <v>0</v>
      </c>
      <c r="DE49" s="301">
        <v>0</v>
      </c>
      <c r="DF49" s="301">
        <v>0</v>
      </c>
      <c r="DG49" s="301">
        <v>0</v>
      </c>
      <c r="DH49" s="301">
        <v>0</v>
      </c>
      <c r="DI49" s="301">
        <v>0</v>
      </c>
      <c r="DJ49" s="301">
        <v>0</v>
      </c>
      <c r="DK49" s="301">
        <v>0</v>
      </c>
      <c r="DL49" s="301">
        <v>0</v>
      </c>
      <c r="DM49" s="301">
        <v>0</v>
      </c>
      <c r="DN49" s="301">
        <v>0</v>
      </c>
      <c r="DO49" s="301">
        <v>0</v>
      </c>
      <c r="DP49" s="301">
        <v>0</v>
      </c>
      <c r="DQ49" s="301">
        <v>0</v>
      </c>
      <c r="DR49" s="302" t="s">
        <v>640</v>
      </c>
      <c r="DS49" s="302" t="s">
        <v>640</v>
      </c>
      <c r="DT49" s="301">
        <v>0</v>
      </c>
      <c r="DU49" s="302" t="s">
        <v>640</v>
      </c>
      <c r="DV49" s="302" t="s">
        <v>640</v>
      </c>
      <c r="DW49" s="302" t="s">
        <v>640</v>
      </c>
      <c r="DX49" s="302" t="s">
        <v>640</v>
      </c>
      <c r="DY49" s="301">
        <v>0</v>
      </c>
      <c r="DZ49" s="301">
        <v>20799</v>
      </c>
      <c r="EA49" s="301">
        <v>0</v>
      </c>
      <c r="EB49" s="301">
        <v>0</v>
      </c>
      <c r="EC49" s="301">
        <v>0</v>
      </c>
      <c r="ED49" s="301">
        <v>0</v>
      </c>
      <c r="EE49" s="301">
        <v>0</v>
      </c>
      <c r="EF49" s="301">
        <v>0</v>
      </c>
      <c r="EG49" s="301">
        <v>0</v>
      </c>
      <c r="EH49" s="301">
        <v>0</v>
      </c>
      <c r="EI49" s="301">
        <v>102</v>
      </c>
      <c r="EJ49" s="301">
        <v>0</v>
      </c>
      <c r="EK49" s="302" t="s">
        <v>640</v>
      </c>
      <c r="EL49" s="302" t="s">
        <v>640</v>
      </c>
      <c r="EM49" s="302" t="s">
        <v>640</v>
      </c>
      <c r="EN49" s="301">
        <v>20054</v>
      </c>
      <c r="EO49" s="301">
        <v>617</v>
      </c>
      <c r="EP49" s="302" t="s">
        <v>640</v>
      </c>
      <c r="EQ49" s="302" t="s">
        <v>640</v>
      </c>
      <c r="ER49" s="302" t="s">
        <v>640</v>
      </c>
      <c r="ES49" s="301">
        <v>26</v>
      </c>
      <c r="ET49" s="301">
        <v>0</v>
      </c>
      <c r="EU49" s="301">
        <v>53189</v>
      </c>
      <c r="EV49" s="301">
        <v>17737</v>
      </c>
      <c r="EW49" s="301">
        <v>17</v>
      </c>
      <c r="EX49" s="301">
        <v>247</v>
      </c>
      <c r="EY49" s="301">
        <v>5965</v>
      </c>
      <c r="EZ49" s="301">
        <v>5021</v>
      </c>
      <c r="FA49" s="301">
        <v>2998</v>
      </c>
      <c r="FB49" s="301">
        <v>26</v>
      </c>
      <c r="FC49" s="301">
        <v>5760</v>
      </c>
      <c r="FD49" s="301">
        <v>568</v>
      </c>
      <c r="FE49" s="301">
        <v>1977</v>
      </c>
      <c r="FF49" s="301">
        <v>0</v>
      </c>
      <c r="FG49" s="301">
        <v>0</v>
      </c>
      <c r="FH49" s="302" t="s">
        <v>640</v>
      </c>
      <c r="FI49" s="302" t="s">
        <v>640</v>
      </c>
      <c r="FJ49" s="302" t="s">
        <v>640</v>
      </c>
      <c r="FK49" s="301">
        <v>1223</v>
      </c>
      <c r="FL49" s="301">
        <v>11</v>
      </c>
      <c r="FM49" s="301">
        <v>2304</v>
      </c>
      <c r="FN49" s="301">
        <v>97</v>
      </c>
      <c r="FO49" s="301">
        <v>9238</v>
      </c>
    </row>
    <row r="50" spans="1:171" s="303" customFormat="1" ht="13.5" customHeight="1">
      <c r="A50" s="299" t="s">
        <v>725</v>
      </c>
      <c r="B50" s="300" t="s">
        <v>726</v>
      </c>
      <c r="C50" s="299" t="s">
        <v>639</v>
      </c>
      <c r="D50" s="301">
        <v>64025</v>
      </c>
      <c r="E50" s="301">
        <v>12148</v>
      </c>
      <c r="F50" s="301">
        <v>69</v>
      </c>
      <c r="G50" s="301">
        <v>1136</v>
      </c>
      <c r="H50" s="301">
        <v>9859</v>
      </c>
      <c r="I50" s="301">
        <v>2673</v>
      </c>
      <c r="J50" s="301">
        <v>2689</v>
      </c>
      <c r="K50" s="301">
        <v>1</v>
      </c>
      <c r="L50" s="301">
        <v>3176</v>
      </c>
      <c r="M50" s="301">
        <v>380</v>
      </c>
      <c r="N50" s="301">
        <v>1003</v>
      </c>
      <c r="O50" s="301">
        <v>921</v>
      </c>
      <c r="P50" s="301">
        <v>0</v>
      </c>
      <c r="Q50" s="301">
        <v>10140</v>
      </c>
      <c r="R50" s="301">
        <v>3178</v>
      </c>
      <c r="S50" s="301">
        <v>545</v>
      </c>
      <c r="T50" s="301">
        <v>12037</v>
      </c>
      <c r="U50" s="301">
        <v>0</v>
      </c>
      <c r="V50" s="301">
        <v>2198</v>
      </c>
      <c r="W50" s="301">
        <v>0</v>
      </c>
      <c r="X50" s="301">
        <v>1872</v>
      </c>
      <c r="Y50" s="301">
        <v>26313</v>
      </c>
      <c r="Z50" s="301">
        <v>52</v>
      </c>
      <c r="AA50" s="301">
        <v>0</v>
      </c>
      <c r="AB50" s="301">
        <v>0</v>
      </c>
      <c r="AC50" s="301">
        <v>1881</v>
      </c>
      <c r="AD50" s="301">
        <v>0</v>
      </c>
      <c r="AE50" s="301">
        <v>2</v>
      </c>
      <c r="AF50" s="301">
        <v>0</v>
      </c>
      <c r="AG50" s="301">
        <v>0</v>
      </c>
      <c r="AH50" s="301">
        <v>0</v>
      </c>
      <c r="AI50" s="301">
        <v>3</v>
      </c>
      <c r="AJ50" s="302" t="s">
        <v>640</v>
      </c>
      <c r="AK50" s="302" t="s">
        <v>640</v>
      </c>
      <c r="AL50" s="301">
        <v>10140</v>
      </c>
      <c r="AM50" s="302" t="s">
        <v>640</v>
      </c>
      <c r="AN50" s="302" t="s">
        <v>640</v>
      </c>
      <c r="AO50" s="301">
        <v>12037</v>
      </c>
      <c r="AP50" s="302" t="s">
        <v>640</v>
      </c>
      <c r="AQ50" s="301">
        <v>2198</v>
      </c>
      <c r="AR50" s="302" t="s">
        <v>640</v>
      </c>
      <c r="AS50" s="301">
        <v>0</v>
      </c>
      <c r="AT50" s="301">
        <v>2516</v>
      </c>
      <c r="AU50" s="301">
        <v>0</v>
      </c>
      <c r="AV50" s="301">
        <v>0</v>
      </c>
      <c r="AW50" s="301">
        <v>0</v>
      </c>
      <c r="AX50" s="301">
        <v>2453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 t="s">
        <v>640</v>
      </c>
      <c r="BF50" s="301" t="s">
        <v>640</v>
      </c>
      <c r="BG50" s="302" t="s">
        <v>640</v>
      </c>
      <c r="BH50" s="302" t="s">
        <v>640</v>
      </c>
      <c r="BI50" s="302" t="s">
        <v>640</v>
      </c>
      <c r="BJ50" s="302" t="s">
        <v>640</v>
      </c>
      <c r="BK50" s="302" t="s">
        <v>640</v>
      </c>
      <c r="BL50" s="302" t="s">
        <v>640</v>
      </c>
      <c r="BM50" s="302" t="s">
        <v>640</v>
      </c>
      <c r="BN50" s="301">
        <v>63</v>
      </c>
      <c r="BO50" s="301">
        <v>494</v>
      </c>
      <c r="BP50" s="301">
        <v>0</v>
      </c>
      <c r="BQ50" s="301">
        <v>0</v>
      </c>
      <c r="BR50" s="301">
        <v>0</v>
      </c>
      <c r="BS50" s="301">
        <v>0</v>
      </c>
      <c r="BT50" s="301">
        <v>0</v>
      </c>
      <c r="BU50" s="301">
        <v>0</v>
      </c>
      <c r="BV50" s="301">
        <v>0</v>
      </c>
      <c r="BW50" s="301">
        <v>0</v>
      </c>
      <c r="BX50" s="301">
        <v>0</v>
      </c>
      <c r="BY50" s="301">
        <v>0</v>
      </c>
      <c r="BZ50" s="301">
        <v>494</v>
      </c>
      <c r="CA50" s="301">
        <v>0</v>
      </c>
      <c r="CB50" s="302" t="s">
        <v>640</v>
      </c>
      <c r="CC50" s="302" t="s">
        <v>640</v>
      </c>
      <c r="CD50" s="302" t="s">
        <v>640</v>
      </c>
      <c r="CE50" s="302" t="s">
        <v>640</v>
      </c>
      <c r="CF50" s="302" t="s">
        <v>640</v>
      </c>
      <c r="CG50" s="302" t="s">
        <v>640</v>
      </c>
      <c r="CH50" s="302" t="s">
        <v>640</v>
      </c>
      <c r="CI50" s="301">
        <v>0</v>
      </c>
      <c r="CJ50" s="301">
        <v>0</v>
      </c>
      <c r="CK50" s="301">
        <v>0</v>
      </c>
      <c r="CL50" s="301">
        <v>0</v>
      </c>
      <c r="CM50" s="301">
        <v>0</v>
      </c>
      <c r="CN50" s="301">
        <v>0</v>
      </c>
      <c r="CO50" s="301">
        <v>0</v>
      </c>
      <c r="CP50" s="301">
        <v>0</v>
      </c>
      <c r="CQ50" s="301">
        <v>0</v>
      </c>
      <c r="CR50" s="301">
        <v>0</v>
      </c>
      <c r="CS50" s="301">
        <v>0</v>
      </c>
      <c r="CT50" s="301">
        <v>0</v>
      </c>
      <c r="CU50" s="301">
        <v>0</v>
      </c>
      <c r="CV50" s="301">
        <v>0</v>
      </c>
      <c r="CW50" s="302" t="s">
        <v>640</v>
      </c>
      <c r="CX50" s="302" t="s">
        <v>640</v>
      </c>
      <c r="CY50" s="302" t="s">
        <v>640</v>
      </c>
      <c r="CZ50" s="302" t="s">
        <v>640</v>
      </c>
      <c r="DA50" s="302" t="s">
        <v>640</v>
      </c>
      <c r="DB50" s="302" t="s">
        <v>640</v>
      </c>
      <c r="DC50" s="302" t="s">
        <v>640</v>
      </c>
      <c r="DD50" s="301">
        <v>0</v>
      </c>
      <c r="DE50" s="301">
        <v>972</v>
      </c>
      <c r="DF50" s="301">
        <v>0</v>
      </c>
      <c r="DG50" s="301">
        <v>0</v>
      </c>
      <c r="DH50" s="301">
        <v>0</v>
      </c>
      <c r="DI50" s="301">
        <v>0</v>
      </c>
      <c r="DJ50" s="301">
        <v>0</v>
      </c>
      <c r="DK50" s="301">
        <v>0</v>
      </c>
      <c r="DL50" s="301">
        <v>0</v>
      </c>
      <c r="DM50" s="301">
        <v>0</v>
      </c>
      <c r="DN50" s="301">
        <v>0</v>
      </c>
      <c r="DO50" s="301">
        <v>0</v>
      </c>
      <c r="DP50" s="301">
        <v>427</v>
      </c>
      <c r="DQ50" s="301">
        <v>0</v>
      </c>
      <c r="DR50" s="302" t="s">
        <v>640</v>
      </c>
      <c r="DS50" s="302" t="s">
        <v>640</v>
      </c>
      <c r="DT50" s="301">
        <v>545</v>
      </c>
      <c r="DU50" s="302" t="s">
        <v>640</v>
      </c>
      <c r="DV50" s="302" t="s">
        <v>640</v>
      </c>
      <c r="DW50" s="302" t="s">
        <v>640</v>
      </c>
      <c r="DX50" s="302" t="s">
        <v>640</v>
      </c>
      <c r="DY50" s="301">
        <v>0</v>
      </c>
      <c r="DZ50" s="301">
        <v>3178</v>
      </c>
      <c r="EA50" s="301">
        <v>0</v>
      </c>
      <c r="EB50" s="301">
        <v>0</v>
      </c>
      <c r="EC50" s="301">
        <v>0</v>
      </c>
      <c r="ED50" s="301">
        <v>0</v>
      </c>
      <c r="EE50" s="301">
        <v>0</v>
      </c>
      <c r="EF50" s="301">
        <v>0</v>
      </c>
      <c r="EG50" s="301">
        <v>0</v>
      </c>
      <c r="EH50" s="301">
        <v>0</v>
      </c>
      <c r="EI50" s="301">
        <v>0</v>
      </c>
      <c r="EJ50" s="301">
        <v>0</v>
      </c>
      <c r="EK50" s="302" t="s">
        <v>640</v>
      </c>
      <c r="EL50" s="302" t="s">
        <v>640</v>
      </c>
      <c r="EM50" s="302" t="s">
        <v>640</v>
      </c>
      <c r="EN50" s="301">
        <v>3178</v>
      </c>
      <c r="EO50" s="301">
        <v>0</v>
      </c>
      <c r="EP50" s="302" t="s">
        <v>640</v>
      </c>
      <c r="EQ50" s="302" t="s">
        <v>640</v>
      </c>
      <c r="ER50" s="302" t="s">
        <v>640</v>
      </c>
      <c r="ES50" s="301">
        <v>0</v>
      </c>
      <c r="ET50" s="301">
        <v>0</v>
      </c>
      <c r="EU50" s="301">
        <v>30552</v>
      </c>
      <c r="EV50" s="301">
        <v>12096</v>
      </c>
      <c r="EW50" s="301">
        <v>69</v>
      </c>
      <c r="EX50" s="301">
        <v>1136</v>
      </c>
      <c r="EY50" s="301">
        <v>5525</v>
      </c>
      <c r="EZ50" s="301">
        <v>2673</v>
      </c>
      <c r="FA50" s="301">
        <v>2687</v>
      </c>
      <c r="FB50" s="301">
        <v>1</v>
      </c>
      <c r="FC50" s="301">
        <v>3176</v>
      </c>
      <c r="FD50" s="301">
        <v>380</v>
      </c>
      <c r="FE50" s="301">
        <v>1000</v>
      </c>
      <c r="FF50" s="301">
        <v>0</v>
      </c>
      <c r="FG50" s="301">
        <v>0</v>
      </c>
      <c r="FH50" s="302" t="s">
        <v>640</v>
      </c>
      <c r="FI50" s="302" t="s">
        <v>640</v>
      </c>
      <c r="FJ50" s="302" t="s">
        <v>640</v>
      </c>
      <c r="FK50" s="301">
        <v>0</v>
      </c>
      <c r="FL50" s="301">
        <v>0</v>
      </c>
      <c r="FM50" s="301">
        <v>0</v>
      </c>
      <c r="FN50" s="301">
        <v>0</v>
      </c>
      <c r="FO50" s="301">
        <v>1809</v>
      </c>
    </row>
    <row r="51" spans="1:171" s="303" customFormat="1" ht="13.5" customHeight="1">
      <c r="A51" s="299" t="s">
        <v>727</v>
      </c>
      <c r="B51" s="300" t="s">
        <v>728</v>
      </c>
      <c r="C51" s="299" t="s">
        <v>639</v>
      </c>
      <c r="D51" s="301">
        <v>31845</v>
      </c>
      <c r="E51" s="301">
        <v>4622</v>
      </c>
      <c r="F51" s="301">
        <v>29</v>
      </c>
      <c r="G51" s="301">
        <v>187</v>
      </c>
      <c r="H51" s="301">
        <v>8025</v>
      </c>
      <c r="I51" s="301">
        <v>4279</v>
      </c>
      <c r="J51" s="301">
        <v>2785</v>
      </c>
      <c r="K51" s="301">
        <v>8</v>
      </c>
      <c r="L51" s="301">
        <v>5925</v>
      </c>
      <c r="M51" s="301">
        <v>4</v>
      </c>
      <c r="N51" s="301">
        <v>487</v>
      </c>
      <c r="O51" s="301">
        <v>1074</v>
      </c>
      <c r="P51" s="301">
        <v>200</v>
      </c>
      <c r="Q51" s="301">
        <v>0</v>
      </c>
      <c r="R51" s="301">
        <v>193</v>
      </c>
      <c r="S51" s="301">
        <v>0</v>
      </c>
      <c r="T51" s="301">
        <v>538</v>
      </c>
      <c r="U51" s="301">
        <v>0</v>
      </c>
      <c r="V51" s="301">
        <v>0</v>
      </c>
      <c r="W51" s="301">
        <v>160</v>
      </c>
      <c r="X51" s="301">
        <v>3329</v>
      </c>
      <c r="Y51" s="301">
        <v>2026</v>
      </c>
      <c r="Z51" s="301">
        <v>19</v>
      </c>
      <c r="AA51" s="301">
        <v>0</v>
      </c>
      <c r="AB51" s="301">
        <v>0</v>
      </c>
      <c r="AC51" s="301">
        <v>878</v>
      </c>
      <c r="AD51" s="301">
        <v>0</v>
      </c>
      <c r="AE51" s="301">
        <v>0</v>
      </c>
      <c r="AF51" s="301">
        <v>0</v>
      </c>
      <c r="AG51" s="301">
        <v>13</v>
      </c>
      <c r="AH51" s="301">
        <v>0</v>
      </c>
      <c r="AI51" s="301">
        <v>0</v>
      </c>
      <c r="AJ51" s="302" t="s">
        <v>640</v>
      </c>
      <c r="AK51" s="302" t="s">
        <v>640</v>
      </c>
      <c r="AL51" s="301">
        <v>0</v>
      </c>
      <c r="AM51" s="302" t="s">
        <v>640</v>
      </c>
      <c r="AN51" s="302" t="s">
        <v>640</v>
      </c>
      <c r="AO51" s="301">
        <v>538</v>
      </c>
      <c r="AP51" s="302" t="s">
        <v>640</v>
      </c>
      <c r="AQ51" s="301">
        <v>0</v>
      </c>
      <c r="AR51" s="302" t="s">
        <v>640</v>
      </c>
      <c r="AS51" s="301">
        <v>578</v>
      </c>
      <c r="AT51" s="301">
        <v>933</v>
      </c>
      <c r="AU51" s="301">
        <v>0</v>
      </c>
      <c r="AV51" s="301">
        <v>0</v>
      </c>
      <c r="AW51" s="301">
        <v>0</v>
      </c>
      <c r="AX51" s="301">
        <v>784</v>
      </c>
      <c r="AY51" s="301">
        <v>0</v>
      </c>
      <c r="AZ51" s="301">
        <v>0</v>
      </c>
      <c r="BA51" s="301">
        <v>0</v>
      </c>
      <c r="BB51" s="301">
        <v>0</v>
      </c>
      <c r="BC51" s="301">
        <v>0</v>
      </c>
      <c r="BD51" s="301">
        <v>0</v>
      </c>
      <c r="BE51" s="301" t="s">
        <v>640</v>
      </c>
      <c r="BF51" s="301" t="s">
        <v>640</v>
      </c>
      <c r="BG51" s="302" t="s">
        <v>640</v>
      </c>
      <c r="BH51" s="302" t="s">
        <v>640</v>
      </c>
      <c r="BI51" s="302" t="s">
        <v>640</v>
      </c>
      <c r="BJ51" s="302" t="s">
        <v>640</v>
      </c>
      <c r="BK51" s="302" t="s">
        <v>640</v>
      </c>
      <c r="BL51" s="302" t="s">
        <v>640</v>
      </c>
      <c r="BM51" s="302" t="s">
        <v>640</v>
      </c>
      <c r="BN51" s="301">
        <v>149</v>
      </c>
      <c r="BO51" s="301">
        <v>2741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877</v>
      </c>
      <c r="CA51" s="301">
        <v>0</v>
      </c>
      <c r="CB51" s="302" t="s">
        <v>640</v>
      </c>
      <c r="CC51" s="302" t="s">
        <v>640</v>
      </c>
      <c r="CD51" s="302" t="s">
        <v>640</v>
      </c>
      <c r="CE51" s="302" t="s">
        <v>640</v>
      </c>
      <c r="CF51" s="302" t="s">
        <v>640</v>
      </c>
      <c r="CG51" s="302" t="s">
        <v>640</v>
      </c>
      <c r="CH51" s="302" t="s">
        <v>640</v>
      </c>
      <c r="CI51" s="301">
        <v>1864</v>
      </c>
      <c r="CJ51" s="301">
        <v>200</v>
      </c>
      <c r="CK51" s="301">
        <v>0</v>
      </c>
      <c r="CL51" s="301">
        <v>0</v>
      </c>
      <c r="CM51" s="301">
        <v>0</v>
      </c>
      <c r="CN51" s="301">
        <v>0</v>
      </c>
      <c r="CO51" s="301">
        <v>0</v>
      </c>
      <c r="CP51" s="301">
        <v>0</v>
      </c>
      <c r="CQ51" s="301">
        <v>0</v>
      </c>
      <c r="CR51" s="301">
        <v>0</v>
      </c>
      <c r="CS51" s="301">
        <v>0</v>
      </c>
      <c r="CT51" s="301">
        <v>0</v>
      </c>
      <c r="CU51" s="301">
        <v>0</v>
      </c>
      <c r="CV51" s="301">
        <v>200</v>
      </c>
      <c r="CW51" s="302" t="s">
        <v>640</v>
      </c>
      <c r="CX51" s="302" t="s">
        <v>640</v>
      </c>
      <c r="CY51" s="302" t="s">
        <v>640</v>
      </c>
      <c r="CZ51" s="302" t="s">
        <v>640</v>
      </c>
      <c r="DA51" s="302" t="s">
        <v>640</v>
      </c>
      <c r="DB51" s="302" t="s">
        <v>640</v>
      </c>
      <c r="DC51" s="302" t="s">
        <v>640</v>
      </c>
      <c r="DD51" s="301">
        <v>0</v>
      </c>
      <c r="DE51" s="301">
        <v>0</v>
      </c>
      <c r="DF51" s="301">
        <v>0</v>
      </c>
      <c r="DG51" s="301">
        <v>0</v>
      </c>
      <c r="DH51" s="301">
        <v>0</v>
      </c>
      <c r="DI51" s="301">
        <v>0</v>
      </c>
      <c r="DJ51" s="301">
        <v>0</v>
      </c>
      <c r="DK51" s="301">
        <v>0</v>
      </c>
      <c r="DL51" s="301">
        <v>0</v>
      </c>
      <c r="DM51" s="301">
        <v>0</v>
      </c>
      <c r="DN51" s="301">
        <v>0</v>
      </c>
      <c r="DO51" s="301">
        <v>0</v>
      </c>
      <c r="DP51" s="301">
        <v>0</v>
      </c>
      <c r="DQ51" s="301">
        <v>0</v>
      </c>
      <c r="DR51" s="302" t="s">
        <v>640</v>
      </c>
      <c r="DS51" s="302" t="s">
        <v>640</v>
      </c>
      <c r="DT51" s="301">
        <v>0</v>
      </c>
      <c r="DU51" s="302" t="s">
        <v>640</v>
      </c>
      <c r="DV51" s="302" t="s">
        <v>640</v>
      </c>
      <c r="DW51" s="302" t="s">
        <v>640</v>
      </c>
      <c r="DX51" s="302" t="s">
        <v>640</v>
      </c>
      <c r="DY51" s="301">
        <v>0</v>
      </c>
      <c r="DZ51" s="301">
        <v>332</v>
      </c>
      <c r="EA51" s="301">
        <v>0</v>
      </c>
      <c r="EB51" s="301">
        <v>0</v>
      </c>
      <c r="EC51" s="301">
        <v>0</v>
      </c>
      <c r="ED51" s="301">
        <v>0</v>
      </c>
      <c r="EE51" s="301">
        <v>0</v>
      </c>
      <c r="EF51" s="301">
        <v>0</v>
      </c>
      <c r="EG51" s="301">
        <v>0</v>
      </c>
      <c r="EH51" s="301">
        <v>0</v>
      </c>
      <c r="EI51" s="301">
        <v>0</v>
      </c>
      <c r="EJ51" s="301">
        <v>0</v>
      </c>
      <c r="EK51" s="302" t="s">
        <v>640</v>
      </c>
      <c r="EL51" s="302" t="s">
        <v>640</v>
      </c>
      <c r="EM51" s="302" t="s">
        <v>640</v>
      </c>
      <c r="EN51" s="301">
        <v>193</v>
      </c>
      <c r="EO51" s="301">
        <v>0</v>
      </c>
      <c r="EP51" s="302" t="s">
        <v>640</v>
      </c>
      <c r="EQ51" s="302" t="s">
        <v>640</v>
      </c>
      <c r="ER51" s="302" t="s">
        <v>640</v>
      </c>
      <c r="ES51" s="301">
        <v>8</v>
      </c>
      <c r="ET51" s="301">
        <v>131</v>
      </c>
      <c r="EU51" s="301">
        <v>25613</v>
      </c>
      <c r="EV51" s="301">
        <v>4603</v>
      </c>
      <c r="EW51" s="301">
        <v>29</v>
      </c>
      <c r="EX51" s="301">
        <v>187</v>
      </c>
      <c r="EY51" s="301">
        <v>6363</v>
      </c>
      <c r="EZ51" s="301">
        <v>4279</v>
      </c>
      <c r="FA51" s="301">
        <v>2785</v>
      </c>
      <c r="FB51" s="301">
        <v>8</v>
      </c>
      <c r="FC51" s="301">
        <v>5912</v>
      </c>
      <c r="FD51" s="301">
        <v>4</v>
      </c>
      <c r="FE51" s="301">
        <v>487</v>
      </c>
      <c r="FF51" s="301">
        <v>197</v>
      </c>
      <c r="FG51" s="301">
        <v>0</v>
      </c>
      <c r="FH51" s="302" t="s">
        <v>640</v>
      </c>
      <c r="FI51" s="302" t="s">
        <v>640</v>
      </c>
      <c r="FJ51" s="302" t="s">
        <v>640</v>
      </c>
      <c r="FK51" s="301">
        <v>0</v>
      </c>
      <c r="FL51" s="301">
        <v>0</v>
      </c>
      <c r="FM51" s="301">
        <v>0</v>
      </c>
      <c r="FN51" s="301">
        <v>152</v>
      </c>
      <c r="FO51" s="301">
        <v>607</v>
      </c>
    </row>
    <row r="52" spans="1:171" s="303" customFormat="1" ht="13.5" customHeight="1">
      <c r="A52" s="299" t="s">
        <v>729</v>
      </c>
      <c r="B52" s="300" t="s">
        <v>730</v>
      </c>
      <c r="C52" s="299" t="s">
        <v>639</v>
      </c>
      <c r="D52" s="301">
        <v>54800</v>
      </c>
      <c r="E52" s="301">
        <v>4778</v>
      </c>
      <c r="F52" s="301">
        <v>170</v>
      </c>
      <c r="G52" s="301">
        <v>295</v>
      </c>
      <c r="H52" s="301">
        <v>11578</v>
      </c>
      <c r="I52" s="301">
        <v>5407</v>
      </c>
      <c r="J52" s="301">
        <v>3355</v>
      </c>
      <c r="K52" s="301">
        <v>75</v>
      </c>
      <c r="L52" s="301">
        <v>6705</v>
      </c>
      <c r="M52" s="301">
        <v>113</v>
      </c>
      <c r="N52" s="301">
        <v>534</v>
      </c>
      <c r="O52" s="301">
        <v>9293</v>
      </c>
      <c r="P52" s="301">
        <v>0</v>
      </c>
      <c r="Q52" s="301">
        <v>3622</v>
      </c>
      <c r="R52" s="301">
        <v>828</v>
      </c>
      <c r="S52" s="301">
        <v>0</v>
      </c>
      <c r="T52" s="301">
        <v>2605</v>
      </c>
      <c r="U52" s="301">
        <v>0</v>
      </c>
      <c r="V52" s="301">
        <v>2233</v>
      </c>
      <c r="W52" s="301">
        <v>70</v>
      </c>
      <c r="X52" s="301">
        <v>3139</v>
      </c>
      <c r="Y52" s="301">
        <v>9556</v>
      </c>
      <c r="Z52" s="301">
        <v>31</v>
      </c>
      <c r="AA52" s="301">
        <v>0</v>
      </c>
      <c r="AB52" s="301">
        <v>0</v>
      </c>
      <c r="AC52" s="301">
        <v>611</v>
      </c>
      <c r="AD52" s="301">
        <v>0</v>
      </c>
      <c r="AE52" s="301">
        <v>0</v>
      </c>
      <c r="AF52" s="301">
        <v>0</v>
      </c>
      <c r="AG52" s="301">
        <v>433</v>
      </c>
      <c r="AH52" s="301">
        <v>9</v>
      </c>
      <c r="AI52" s="301">
        <v>12</v>
      </c>
      <c r="AJ52" s="302" t="s">
        <v>640</v>
      </c>
      <c r="AK52" s="302" t="s">
        <v>640</v>
      </c>
      <c r="AL52" s="301">
        <v>3622</v>
      </c>
      <c r="AM52" s="302" t="s">
        <v>640</v>
      </c>
      <c r="AN52" s="302" t="s">
        <v>640</v>
      </c>
      <c r="AO52" s="301">
        <v>2605</v>
      </c>
      <c r="AP52" s="302" t="s">
        <v>640</v>
      </c>
      <c r="AQ52" s="301">
        <v>2233</v>
      </c>
      <c r="AR52" s="302" t="s">
        <v>640</v>
      </c>
      <c r="AS52" s="301">
        <v>0</v>
      </c>
      <c r="AT52" s="301">
        <v>4965</v>
      </c>
      <c r="AU52" s="301">
        <v>186</v>
      </c>
      <c r="AV52" s="301">
        <v>3</v>
      </c>
      <c r="AW52" s="301">
        <v>0</v>
      </c>
      <c r="AX52" s="301">
        <v>4633</v>
      </c>
      <c r="AY52" s="301">
        <v>89</v>
      </c>
      <c r="AZ52" s="301">
        <v>41</v>
      </c>
      <c r="BA52" s="301">
        <v>0</v>
      </c>
      <c r="BB52" s="301">
        <v>0</v>
      </c>
      <c r="BC52" s="301">
        <v>0</v>
      </c>
      <c r="BD52" s="301">
        <v>0</v>
      </c>
      <c r="BE52" s="301" t="s">
        <v>640</v>
      </c>
      <c r="BF52" s="301" t="s">
        <v>640</v>
      </c>
      <c r="BG52" s="302" t="s">
        <v>640</v>
      </c>
      <c r="BH52" s="302" t="s">
        <v>640</v>
      </c>
      <c r="BI52" s="302" t="s">
        <v>640</v>
      </c>
      <c r="BJ52" s="302" t="s">
        <v>640</v>
      </c>
      <c r="BK52" s="302" t="s">
        <v>640</v>
      </c>
      <c r="BL52" s="302" t="s">
        <v>640</v>
      </c>
      <c r="BM52" s="302" t="s">
        <v>640</v>
      </c>
      <c r="BN52" s="301">
        <v>13</v>
      </c>
      <c r="BO52" s="301">
        <v>11265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9293</v>
      </c>
      <c r="CA52" s="301">
        <v>0</v>
      </c>
      <c r="CB52" s="302" t="s">
        <v>640</v>
      </c>
      <c r="CC52" s="302" t="s">
        <v>640</v>
      </c>
      <c r="CD52" s="302" t="s">
        <v>640</v>
      </c>
      <c r="CE52" s="302" t="s">
        <v>640</v>
      </c>
      <c r="CF52" s="302" t="s">
        <v>640</v>
      </c>
      <c r="CG52" s="302" t="s">
        <v>640</v>
      </c>
      <c r="CH52" s="302" t="s">
        <v>640</v>
      </c>
      <c r="CI52" s="301">
        <v>1972</v>
      </c>
      <c r="CJ52" s="301">
        <v>0</v>
      </c>
      <c r="CK52" s="301">
        <v>0</v>
      </c>
      <c r="CL52" s="301">
        <v>0</v>
      </c>
      <c r="CM52" s="301">
        <v>0</v>
      </c>
      <c r="CN52" s="301">
        <v>0</v>
      </c>
      <c r="CO52" s="301">
        <v>0</v>
      </c>
      <c r="CP52" s="301">
        <v>0</v>
      </c>
      <c r="CQ52" s="301">
        <v>0</v>
      </c>
      <c r="CR52" s="301">
        <v>0</v>
      </c>
      <c r="CS52" s="301">
        <v>0</v>
      </c>
      <c r="CT52" s="301">
        <v>0</v>
      </c>
      <c r="CU52" s="301">
        <v>0</v>
      </c>
      <c r="CV52" s="301">
        <v>0</v>
      </c>
      <c r="CW52" s="302" t="s">
        <v>640</v>
      </c>
      <c r="CX52" s="302" t="s">
        <v>640</v>
      </c>
      <c r="CY52" s="302" t="s">
        <v>640</v>
      </c>
      <c r="CZ52" s="302" t="s">
        <v>640</v>
      </c>
      <c r="DA52" s="302" t="s">
        <v>640</v>
      </c>
      <c r="DB52" s="302" t="s">
        <v>640</v>
      </c>
      <c r="DC52" s="302" t="s">
        <v>640</v>
      </c>
      <c r="DD52" s="301">
        <v>0</v>
      </c>
      <c r="DE52" s="301">
        <v>0</v>
      </c>
      <c r="DF52" s="301">
        <v>0</v>
      </c>
      <c r="DG52" s="301">
        <v>0</v>
      </c>
      <c r="DH52" s="301">
        <v>0</v>
      </c>
      <c r="DI52" s="301">
        <v>0</v>
      </c>
      <c r="DJ52" s="301">
        <v>0</v>
      </c>
      <c r="DK52" s="301">
        <v>0</v>
      </c>
      <c r="DL52" s="301">
        <v>0</v>
      </c>
      <c r="DM52" s="301">
        <v>0</v>
      </c>
      <c r="DN52" s="301">
        <v>0</v>
      </c>
      <c r="DO52" s="301">
        <v>0</v>
      </c>
      <c r="DP52" s="301">
        <v>0</v>
      </c>
      <c r="DQ52" s="301">
        <v>0</v>
      </c>
      <c r="DR52" s="302" t="s">
        <v>640</v>
      </c>
      <c r="DS52" s="302" t="s">
        <v>640</v>
      </c>
      <c r="DT52" s="301">
        <v>0</v>
      </c>
      <c r="DU52" s="302" t="s">
        <v>640</v>
      </c>
      <c r="DV52" s="302" t="s">
        <v>640</v>
      </c>
      <c r="DW52" s="302" t="s">
        <v>640</v>
      </c>
      <c r="DX52" s="302" t="s">
        <v>640</v>
      </c>
      <c r="DY52" s="301">
        <v>0</v>
      </c>
      <c r="DZ52" s="301">
        <v>918</v>
      </c>
      <c r="EA52" s="301">
        <v>0</v>
      </c>
      <c r="EB52" s="301">
        <v>0</v>
      </c>
      <c r="EC52" s="301">
        <v>0</v>
      </c>
      <c r="ED52" s="301">
        <v>0</v>
      </c>
      <c r="EE52" s="301">
        <v>0</v>
      </c>
      <c r="EF52" s="301">
        <v>0</v>
      </c>
      <c r="EG52" s="301">
        <v>0</v>
      </c>
      <c r="EH52" s="301">
        <v>0</v>
      </c>
      <c r="EI52" s="301">
        <v>0</v>
      </c>
      <c r="EJ52" s="301">
        <v>87</v>
      </c>
      <c r="EK52" s="302" t="s">
        <v>640</v>
      </c>
      <c r="EL52" s="302" t="s">
        <v>640</v>
      </c>
      <c r="EM52" s="302" t="s">
        <v>640</v>
      </c>
      <c r="EN52" s="301">
        <v>828</v>
      </c>
      <c r="EO52" s="301">
        <v>0</v>
      </c>
      <c r="EP52" s="302" t="s">
        <v>640</v>
      </c>
      <c r="EQ52" s="302" t="s">
        <v>640</v>
      </c>
      <c r="ER52" s="302" t="s">
        <v>640</v>
      </c>
      <c r="ES52" s="301">
        <v>3</v>
      </c>
      <c r="ET52" s="301">
        <v>0</v>
      </c>
      <c r="EU52" s="301">
        <v>28096</v>
      </c>
      <c r="EV52" s="301">
        <v>4561</v>
      </c>
      <c r="EW52" s="301">
        <v>167</v>
      </c>
      <c r="EX52" s="301">
        <v>295</v>
      </c>
      <c r="EY52" s="301">
        <v>6334</v>
      </c>
      <c r="EZ52" s="301">
        <v>5318</v>
      </c>
      <c r="FA52" s="301">
        <v>3314</v>
      </c>
      <c r="FB52" s="301">
        <v>75</v>
      </c>
      <c r="FC52" s="301">
        <v>6272</v>
      </c>
      <c r="FD52" s="301">
        <v>104</v>
      </c>
      <c r="FE52" s="301">
        <v>435</v>
      </c>
      <c r="FF52" s="301">
        <v>0</v>
      </c>
      <c r="FG52" s="301">
        <v>0</v>
      </c>
      <c r="FH52" s="302" t="s">
        <v>640</v>
      </c>
      <c r="FI52" s="302" t="s">
        <v>640</v>
      </c>
      <c r="FJ52" s="302" t="s">
        <v>640</v>
      </c>
      <c r="FK52" s="301">
        <v>0</v>
      </c>
      <c r="FL52" s="301">
        <v>0</v>
      </c>
      <c r="FM52" s="301">
        <v>0</v>
      </c>
      <c r="FN52" s="301">
        <v>67</v>
      </c>
      <c r="FO52" s="301">
        <v>1154</v>
      </c>
    </row>
    <row r="53" spans="1:171" s="303" customFormat="1" ht="13.5" customHeight="1">
      <c r="A53" s="299" t="s">
        <v>731</v>
      </c>
      <c r="B53" s="300" t="s">
        <v>732</v>
      </c>
      <c r="C53" s="299" t="s">
        <v>639</v>
      </c>
      <c r="D53" s="301">
        <v>55984</v>
      </c>
      <c r="E53" s="301">
        <v>2678</v>
      </c>
      <c r="F53" s="301">
        <v>38</v>
      </c>
      <c r="G53" s="301">
        <v>1447</v>
      </c>
      <c r="H53" s="301">
        <v>9414</v>
      </c>
      <c r="I53" s="301">
        <v>11157</v>
      </c>
      <c r="J53" s="301">
        <v>5033</v>
      </c>
      <c r="K53" s="301">
        <v>6</v>
      </c>
      <c r="L53" s="301">
        <v>28</v>
      </c>
      <c r="M53" s="301">
        <v>16</v>
      </c>
      <c r="N53" s="301">
        <v>360</v>
      </c>
      <c r="O53" s="301">
        <v>4871</v>
      </c>
      <c r="P53" s="301">
        <v>1481</v>
      </c>
      <c r="Q53" s="301">
        <v>12040</v>
      </c>
      <c r="R53" s="301">
        <v>0</v>
      </c>
      <c r="S53" s="301">
        <v>0</v>
      </c>
      <c r="T53" s="301">
        <v>1274</v>
      </c>
      <c r="U53" s="301">
        <v>0</v>
      </c>
      <c r="V53" s="301">
        <v>1411</v>
      </c>
      <c r="W53" s="301">
        <v>13</v>
      </c>
      <c r="X53" s="301">
        <v>4717</v>
      </c>
      <c r="Y53" s="301">
        <v>15756</v>
      </c>
      <c r="Z53" s="301">
        <v>0</v>
      </c>
      <c r="AA53" s="301">
        <v>0</v>
      </c>
      <c r="AB53" s="301">
        <v>0</v>
      </c>
      <c r="AC53" s="301">
        <v>1027</v>
      </c>
      <c r="AD53" s="301">
        <v>0</v>
      </c>
      <c r="AE53" s="301">
        <v>0</v>
      </c>
      <c r="AF53" s="301">
        <v>0</v>
      </c>
      <c r="AG53" s="301">
        <v>0</v>
      </c>
      <c r="AH53" s="301">
        <v>0</v>
      </c>
      <c r="AI53" s="301">
        <v>0</v>
      </c>
      <c r="AJ53" s="302" t="s">
        <v>640</v>
      </c>
      <c r="AK53" s="302" t="s">
        <v>640</v>
      </c>
      <c r="AL53" s="301">
        <v>12040</v>
      </c>
      <c r="AM53" s="302" t="s">
        <v>640</v>
      </c>
      <c r="AN53" s="302" t="s">
        <v>640</v>
      </c>
      <c r="AO53" s="301">
        <v>1274</v>
      </c>
      <c r="AP53" s="302" t="s">
        <v>640</v>
      </c>
      <c r="AQ53" s="301">
        <v>1411</v>
      </c>
      <c r="AR53" s="302" t="s">
        <v>640</v>
      </c>
      <c r="AS53" s="301">
        <v>4</v>
      </c>
      <c r="AT53" s="301">
        <v>4907</v>
      </c>
      <c r="AU53" s="301">
        <v>37</v>
      </c>
      <c r="AV53" s="301">
        <v>0</v>
      </c>
      <c r="AW53" s="301">
        <v>0</v>
      </c>
      <c r="AX53" s="301">
        <v>4260</v>
      </c>
      <c r="AY53" s="301">
        <v>150</v>
      </c>
      <c r="AZ53" s="301">
        <v>22</v>
      </c>
      <c r="BA53" s="301">
        <v>0</v>
      </c>
      <c r="BB53" s="301">
        <v>2</v>
      </c>
      <c r="BC53" s="301">
        <v>6</v>
      </c>
      <c r="BD53" s="301">
        <v>0</v>
      </c>
      <c r="BE53" s="301" t="s">
        <v>640</v>
      </c>
      <c r="BF53" s="301" t="s">
        <v>640</v>
      </c>
      <c r="BG53" s="302" t="s">
        <v>640</v>
      </c>
      <c r="BH53" s="302" t="s">
        <v>640</v>
      </c>
      <c r="BI53" s="302" t="s">
        <v>640</v>
      </c>
      <c r="BJ53" s="302" t="s">
        <v>640</v>
      </c>
      <c r="BK53" s="302" t="s">
        <v>640</v>
      </c>
      <c r="BL53" s="302" t="s">
        <v>640</v>
      </c>
      <c r="BM53" s="302" t="s">
        <v>640</v>
      </c>
      <c r="BN53" s="301">
        <v>430</v>
      </c>
      <c r="BO53" s="301">
        <v>5047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3633</v>
      </c>
      <c r="CA53" s="301">
        <v>1394</v>
      </c>
      <c r="CB53" s="302" t="s">
        <v>640</v>
      </c>
      <c r="CC53" s="302" t="s">
        <v>640</v>
      </c>
      <c r="CD53" s="302" t="s">
        <v>640</v>
      </c>
      <c r="CE53" s="302" t="s">
        <v>640</v>
      </c>
      <c r="CF53" s="302" t="s">
        <v>640</v>
      </c>
      <c r="CG53" s="302" t="s">
        <v>640</v>
      </c>
      <c r="CH53" s="302" t="s">
        <v>640</v>
      </c>
      <c r="CI53" s="301">
        <v>20</v>
      </c>
      <c r="CJ53" s="301">
        <v>87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0</v>
      </c>
      <c r="CR53" s="301">
        <v>0</v>
      </c>
      <c r="CS53" s="301">
        <v>0</v>
      </c>
      <c r="CT53" s="301">
        <v>0</v>
      </c>
      <c r="CU53" s="301">
        <v>0</v>
      </c>
      <c r="CV53" s="301">
        <v>87</v>
      </c>
      <c r="CW53" s="302" t="s">
        <v>640</v>
      </c>
      <c r="CX53" s="302" t="s">
        <v>640</v>
      </c>
      <c r="CY53" s="302" t="s">
        <v>640</v>
      </c>
      <c r="CZ53" s="302" t="s">
        <v>640</v>
      </c>
      <c r="DA53" s="302" t="s">
        <v>640</v>
      </c>
      <c r="DB53" s="302" t="s">
        <v>640</v>
      </c>
      <c r="DC53" s="302" t="s">
        <v>640</v>
      </c>
      <c r="DD53" s="301">
        <v>0</v>
      </c>
      <c r="DE53" s="301">
        <v>0</v>
      </c>
      <c r="DF53" s="301">
        <v>0</v>
      </c>
      <c r="DG53" s="301">
        <v>0</v>
      </c>
      <c r="DH53" s="301">
        <v>0</v>
      </c>
      <c r="DI53" s="301">
        <v>0</v>
      </c>
      <c r="DJ53" s="301">
        <v>0</v>
      </c>
      <c r="DK53" s="301">
        <v>0</v>
      </c>
      <c r="DL53" s="301">
        <v>0</v>
      </c>
      <c r="DM53" s="301">
        <v>0</v>
      </c>
      <c r="DN53" s="301">
        <v>0</v>
      </c>
      <c r="DO53" s="301">
        <v>0</v>
      </c>
      <c r="DP53" s="301">
        <v>0</v>
      </c>
      <c r="DQ53" s="301">
        <v>0</v>
      </c>
      <c r="DR53" s="302" t="s">
        <v>640</v>
      </c>
      <c r="DS53" s="302" t="s">
        <v>640</v>
      </c>
      <c r="DT53" s="301">
        <v>0</v>
      </c>
      <c r="DU53" s="302" t="s">
        <v>640</v>
      </c>
      <c r="DV53" s="302" t="s">
        <v>640</v>
      </c>
      <c r="DW53" s="302" t="s">
        <v>640</v>
      </c>
      <c r="DX53" s="302" t="s">
        <v>640</v>
      </c>
      <c r="DY53" s="301">
        <v>0</v>
      </c>
      <c r="DZ53" s="301">
        <v>0</v>
      </c>
      <c r="EA53" s="301">
        <v>0</v>
      </c>
      <c r="EB53" s="301">
        <v>0</v>
      </c>
      <c r="EC53" s="301">
        <v>0</v>
      </c>
      <c r="ED53" s="301">
        <v>0</v>
      </c>
      <c r="EE53" s="301">
        <v>0</v>
      </c>
      <c r="EF53" s="301">
        <v>0</v>
      </c>
      <c r="EG53" s="301">
        <v>0</v>
      </c>
      <c r="EH53" s="301">
        <v>0</v>
      </c>
      <c r="EI53" s="301">
        <v>0</v>
      </c>
      <c r="EJ53" s="301">
        <v>0</v>
      </c>
      <c r="EK53" s="302" t="s">
        <v>640</v>
      </c>
      <c r="EL53" s="302" t="s">
        <v>640</v>
      </c>
      <c r="EM53" s="302" t="s">
        <v>640</v>
      </c>
      <c r="EN53" s="301">
        <v>0</v>
      </c>
      <c r="EO53" s="301">
        <v>0</v>
      </c>
      <c r="EP53" s="302" t="s">
        <v>640</v>
      </c>
      <c r="EQ53" s="302" t="s">
        <v>640</v>
      </c>
      <c r="ER53" s="302" t="s">
        <v>640</v>
      </c>
      <c r="ES53" s="301">
        <v>0</v>
      </c>
      <c r="ET53" s="301">
        <v>0</v>
      </c>
      <c r="EU53" s="301">
        <v>30187</v>
      </c>
      <c r="EV53" s="301">
        <v>2641</v>
      </c>
      <c r="EW53" s="301">
        <v>38</v>
      </c>
      <c r="EX53" s="301">
        <v>1447</v>
      </c>
      <c r="EY53" s="301">
        <v>4127</v>
      </c>
      <c r="EZ53" s="301">
        <v>11007</v>
      </c>
      <c r="FA53" s="301">
        <v>5011</v>
      </c>
      <c r="FB53" s="301">
        <v>6</v>
      </c>
      <c r="FC53" s="301">
        <v>26</v>
      </c>
      <c r="FD53" s="301">
        <v>10</v>
      </c>
      <c r="FE53" s="301">
        <v>360</v>
      </c>
      <c r="FF53" s="301">
        <v>1238</v>
      </c>
      <c r="FG53" s="301">
        <v>0</v>
      </c>
      <c r="FH53" s="302" t="s">
        <v>640</v>
      </c>
      <c r="FI53" s="302" t="s">
        <v>640</v>
      </c>
      <c r="FJ53" s="302" t="s">
        <v>640</v>
      </c>
      <c r="FK53" s="301">
        <v>0</v>
      </c>
      <c r="FL53" s="301">
        <v>0</v>
      </c>
      <c r="FM53" s="301">
        <v>0</v>
      </c>
      <c r="FN53" s="301">
        <v>13</v>
      </c>
      <c r="FO53" s="301">
        <v>4263</v>
      </c>
    </row>
    <row r="54" spans="1:171" s="318" customFormat="1" ht="12" customHeight="1">
      <c r="A54" s="310" t="s">
        <v>735</v>
      </c>
      <c r="B54" s="311" t="s">
        <v>738</v>
      </c>
      <c r="C54" s="312" t="s">
        <v>737</v>
      </c>
      <c r="D54" s="306">
        <f t="shared" ref="D54:BO54" si="0">SUM(D7:D53)</f>
        <v>4605641.8480000002</v>
      </c>
      <c r="E54" s="306">
        <f t="shared" si="0"/>
        <v>416945</v>
      </c>
      <c r="F54" s="306">
        <f t="shared" si="0"/>
        <v>2761</v>
      </c>
      <c r="G54" s="306">
        <f t="shared" si="0"/>
        <v>41261</v>
      </c>
      <c r="H54" s="306">
        <f t="shared" si="0"/>
        <v>702488</v>
      </c>
      <c r="I54" s="306">
        <f t="shared" si="0"/>
        <v>515120</v>
      </c>
      <c r="J54" s="306">
        <f t="shared" si="0"/>
        <v>241318</v>
      </c>
      <c r="K54" s="306">
        <f t="shared" si="0"/>
        <v>2174</v>
      </c>
      <c r="L54" s="306">
        <f t="shared" si="0"/>
        <v>596931</v>
      </c>
      <c r="M54" s="306">
        <f t="shared" si="0"/>
        <v>41167</v>
      </c>
      <c r="N54" s="306">
        <f t="shared" si="0"/>
        <v>36994</v>
      </c>
      <c r="O54" s="306">
        <f t="shared" si="0"/>
        <v>134032</v>
      </c>
      <c r="P54" s="306">
        <f t="shared" si="0"/>
        <v>7538</v>
      </c>
      <c r="Q54" s="306">
        <f t="shared" si="0"/>
        <v>540481.29799999995</v>
      </c>
      <c r="R54" s="306">
        <f t="shared" si="0"/>
        <v>288336</v>
      </c>
      <c r="S54" s="306">
        <f t="shared" si="0"/>
        <v>36903</v>
      </c>
      <c r="T54" s="306">
        <f t="shared" si="0"/>
        <v>438869</v>
      </c>
      <c r="U54" s="306">
        <f t="shared" si="0"/>
        <v>15487</v>
      </c>
      <c r="V54" s="306">
        <f t="shared" si="0"/>
        <v>33243</v>
      </c>
      <c r="W54" s="306">
        <f t="shared" si="0"/>
        <v>1583</v>
      </c>
      <c r="X54" s="306">
        <f t="shared" si="0"/>
        <v>512010.55</v>
      </c>
      <c r="Y54" s="306">
        <f t="shared" si="0"/>
        <v>1318957.2280000001</v>
      </c>
      <c r="Z54" s="306">
        <f t="shared" si="0"/>
        <v>3336</v>
      </c>
      <c r="AA54" s="306">
        <f t="shared" si="0"/>
        <v>2</v>
      </c>
      <c r="AB54" s="306">
        <f t="shared" si="0"/>
        <v>36</v>
      </c>
      <c r="AC54" s="306">
        <f t="shared" si="0"/>
        <v>72328</v>
      </c>
      <c r="AD54" s="306">
        <f t="shared" si="0"/>
        <v>193</v>
      </c>
      <c r="AE54" s="306">
        <f t="shared" si="0"/>
        <v>56</v>
      </c>
      <c r="AF54" s="306">
        <f t="shared" si="0"/>
        <v>8</v>
      </c>
      <c r="AG54" s="306">
        <f t="shared" si="0"/>
        <v>717</v>
      </c>
      <c r="AH54" s="306">
        <f t="shared" si="0"/>
        <v>1168</v>
      </c>
      <c r="AI54" s="306">
        <f t="shared" si="0"/>
        <v>135</v>
      </c>
      <c r="AJ54" s="306">
        <f t="shared" si="0"/>
        <v>0</v>
      </c>
      <c r="AK54" s="306">
        <f t="shared" si="0"/>
        <v>0</v>
      </c>
      <c r="AL54" s="306">
        <f t="shared" si="0"/>
        <v>540481.29799999995</v>
      </c>
      <c r="AM54" s="306">
        <f t="shared" si="0"/>
        <v>0</v>
      </c>
      <c r="AN54" s="306">
        <f t="shared" si="0"/>
        <v>0</v>
      </c>
      <c r="AO54" s="306">
        <f t="shared" si="0"/>
        <v>434848</v>
      </c>
      <c r="AP54" s="306">
        <f t="shared" si="0"/>
        <v>0</v>
      </c>
      <c r="AQ54" s="306">
        <f t="shared" si="0"/>
        <v>30939</v>
      </c>
      <c r="AR54" s="306">
        <f t="shared" si="0"/>
        <v>0</v>
      </c>
      <c r="AS54" s="306">
        <f t="shared" si="0"/>
        <v>234709.93</v>
      </c>
      <c r="AT54" s="306">
        <f t="shared" si="0"/>
        <v>433748</v>
      </c>
      <c r="AU54" s="306">
        <f t="shared" si="0"/>
        <v>13330</v>
      </c>
      <c r="AV54" s="306">
        <f t="shared" si="0"/>
        <v>134</v>
      </c>
      <c r="AW54" s="306">
        <f t="shared" si="0"/>
        <v>768</v>
      </c>
      <c r="AX54" s="306">
        <f t="shared" si="0"/>
        <v>308554</v>
      </c>
      <c r="AY54" s="306">
        <f t="shared" si="0"/>
        <v>32605</v>
      </c>
      <c r="AZ54" s="306">
        <f t="shared" si="0"/>
        <v>8392</v>
      </c>
      <c r="BA54" s="306">
        <f t="shared" si="0"/>
        <v>47</v>
      </c>
      <c r="BB54" s="306">
        <f t="shared" si="0"/>
        <v>24682</v>
      </c>
      <c r="BC54" s="306">
        <f t="shared" si="0"/>
        <v>7698</v>
      </c>
      <c r="BD54" s="306">
        <f t="shared" si="0"/>
        <v>2006</v>
      </c>
      <c r="BE54" s="306">
        <f t="shared" si="0"/>
        <v>0</v>
      </c>
      <c r="BF54" s="306">
        <f t="shared" si="0"/>
        <v>0</v>
      </c>
      <c r="BG54" s="306">
        <f t="shared" si="0"/>
        <v>0</v>
      </c>
      <c r="BH54" s="306">
        <f t="shared" si="0"/>
        <v>0</v>
      </c>
      <c r="BI54" s="306">
        <f t="shared" si="0"/>
        <v>0</v>
      </c>
      <c r="BJ54" s="306">
        <f t="shared" si="0"/>
        <v>0</v>
      </c>
      <c r="BK54" s="306">
        <f t="shared" si="0"/>
        <v>0</v>
      </c>
      <c r="BL54" s="306">
        <f t="shared" si="0"/>
        <v>0</v>
      </c>
      <c r="BM54" s="306">
        <f t="shared" si="0"/>
        <v>0</v>
      </c>
      <c r="BN54" s="306">
        <f t="shared" si="0"/>
        <v>35532</v>
      </c>
      <c r="BO54" s="306">
        <f t="shared" si="0"/>
        <v>144126</v>
      </c>
      <c r="BP54" s="306">
        <f t="shared" ref="BP54:EA54" si="1">SUM(BP7:BP53)</f>
        <v>0</v>
      </c>
      <c r="BQ54" s="306">
        <f t="shared" si="1"/>
        <v>0</v>
      </c>
      <c r="BR54" s="306">
        <f t="shared" si="1"/>
        <v>0</v>
      </c>
      <c r="BS54" s="306">
        <f t="shared" si="1"/>
        <v>0</v>
      </c>
      <c r="BT54" s="306">
        <f t="shared" si="1"/>
        <v>0</v>
      </c>
      <c r="BU54" s="306">
        <f t="shared" si="1"/>
        <v>0</v>
      </c>
      <c r="BV54" s="306">
        <f t="shared" si="1"/>
        <v>0</v>
      </c>
      <c r="BW54" s="306">
        <f t="shared" si="1"/>
        <v>0</v>
      </c>
      <c r="BX54" s="306">
        <f t="shared" si="1"/>
        <v>0</v>
      </c>
      <c r="BY54" s="306">
        <f t="shared" si="1"/>
        <v>0</v>
      </c>
      <c r="BZ54" s="306">
        <f t="shared" si="1"/>
        <v>112653</v>
      </c>
      <c r="CA54" s="306">
        <f t="shared" si="1"/>
        <v>2057</v>
      </c>
      <c r="CB54" s="306">
        <f t="shared" si="1"/>
        <v>0</v>
      </c>
      <c r="CC54" s="306">
        <f t="shared" si="1"/>
        <v>0</v>
      </c>
      <c r="CD54" s="306">
        <f t="shared" si="1"/>
        <v>0</v>
      </c>
      <c r="CE54" s="306">
        <f t="shared" si="1"/>
        <v>0</v>
      </c>
      <c r="CF54" s="306">
        <f t="shared" si="1"/>
        <v>0</v>
      </c>
      <c r="CG54" s="306">
        <f t="shared" si="1"/>
        <v>0</v>
      </c>
      <c r="CH54" s="306">
        <f t="shared" si="1"/>
        <v>0</v>
      </c>
      <c r="CI54" s="306">
        <f t="shared" si="1"/>
        <v>29416</v>
      </c>
      <c r="CJ54" s="306">
        <f t="shared" si="1"/>
        <v>5729</v>
      </c>
      <c r="CK54" s="306">
        <f t="shared" si="1"/>
        <v>0</v>
      </c>
      <c r="CL54" s="306">
        <f t="shared" si="1"/>
        <v>0</v>
      </c>
      <c r="CM54" s="306">
        <f t="shared" si="1"/>
        <v>0</v>
      </c>
      <c r="CN54" s="306">
        <f t="shared" si="1"/>
        <v>0</v>
      </c>
      <c r="CO54" s="306">
        <f t="shared" si="1"/>
        <v>0</v>
      </c>
      <c r="CP54" s="306">
        <f t="shared" si="1"/>
        <v>0</v>
      </c>
      <c r="CQ54" s="306">
        <f t="shared" si="1"/>
        <v>0</v>
      </c>
      <c r="CR54" s="306">
        <f t="shared" si="1"/>
        <v>0</v>
      </c>
      <c r="CS54" s="306">
        <f t="shared" si="1"/>
        <v>0</v>
      </c>
      <c r="CT54" s="306">
        <f t="shared" si="1"/>
        <v>0</v>
      </c>
      <c r="CU54" s="306">
        <f t="shared" si="1"/>
        <v>19</v>
      </c>
      <c r="CV54" s="306">
        <f t="shared" si="1"/>
        <v>5312</v>
      </c>
      <c r="CW54" s="306">
        <f t="shared" si="1"/>
        <v>0</v>
      </c>
      <c r="CX54" s="306">
        <f t="shared" si="1"/>
        <v>0</v>
      </c>
      <c r="CY54" s="306">
        <f t="shared" si="1"/>
        <v>0</v>
      </c>
      <c r="CZ54" s="306">
        <f t="shared" si="1"/>
        <v>0</v>
      </c>
      <c r="DA54" s="306">
        <f t="shared" si="1"/>
        <v>0</v>
      </c>
      <c r="DB54" s="306">
        <f t="shared" si="1"/>
        <v>0</v>
      </c>
      <c r="DC54" s="306">
        <f t="shared" si="1"/>
        <v>0</v>
      </c>
      <c r="DD54" s="306">
        <f t="shared" si="1"/>
        <v>398</v>
      </c>
      <c r="DE54" s="306">
        <f t="shared" si="1"/>
        <v>40136</v>
      </c>
      <c r="DF54" s="306">
        <f t="shared" si="1"/>
        <v>0</v>
      </c>
      <c r="DG54" s="306">
        <f t="shared" si="1"/>
        <v>0</v>
      </c>
      <c r="DH54" s="306">
        <f t="shared" si="1"/>
        <v>0</v>
      </c>
      <c r="DI54" s="306">
        <f t="shared" si="1"/>
        <v>0</v>
      </c>
      <c r="DJ54" s="306">
        <f t="shared" si="1"/>
        <v>0</v>
      </c>
      <c r="DK54" s="306">
        <f t="shared" si="1"/>
        <v>0</v>
      </c>
      <c r="DL54" s="306">
        <f t="shared" si="1"/>
        <v>0</v>
      </c>
      <c r="DM54" s="306">
        <f t="shared" si="1"/>
        <v>0</v>
      </c>
      <c r="DN54" s="306">
        <f t="shared" si="1"/>
        <v>0</v>
      </c>
      <c r="DO54" s="306">
        <f t="shared" si="1"/>
        <v>0</v>
      </c>
      <c r="DP54" s="306">
        <f t="shared" si="1"/>
        <v>2375</v>
      </c>
      <c r="DQ54" s="306">
        <f t="shared" si="1"/>
        <v>0</v>
      </c>
      <c r="DR54" s="306">
        <f t="shared" si="1"/>
        <v>0</v>
      </c>
      <c r="DS54" s="306">
        <f t="shared" si="1"/>
        <v>0</v>
      </c>
      <c r="DT54" s="306">
        <f t="shared" si="1"/>
        <v>10868</v>
      </c>
      <c r="DU54" s="306">
        <f t="shared" si="1"/>
        <v>0</v>
      </c>
      <c r="DV54" s="306">
        <f t="shared" si="1"/>
        <v>0</v>
      </c>
      <c r="DW54" s="306">
        <f t="shared" si="1"/>
        <v>0</v>
      </c>
      <c r="DX54" s="306">
        <f t="shared" si="1"/>
        <v>0</v>
      </c>
      <c r="DY54" s="306">
        <f t="shared" si="1"/>
        <v>26893</v>
      </c>
      <c r="DZ54" s="306">
        <f t="shared" si="1"/>
        <v>325004</v>
      </c>
      <c r="EA54" s="306">
        <f t="shared" si="1"/>
        <v>1943</v>
      </c>
      <c r="EB54" s="306">
        <f t="shared" ref="EB54:FO54" si="2">SUM(EB7:EB53)</f>
        <v>0</v>
      </c>
      <c r="EC54" s="306">
        <f t="shared" si="2"/>
        <v>60</v>
      </c>
      <c r="ED54" s="306">
        <f t="shared" si="2"/>
        <v>591</v>
      </c>
      <c r="EE54" s="306">
        <f t="shared" si="2"/>
        <v>0</v>
      </c>
      <c r="EF54" s="306">
        <f t="shared" si="2"/>
        <v>75</v>
      </c>
      <c r="EG54" s="306">
        <f t="shared" si="2"/>
        <v>2</v>
      </c>
      <c r="EH54" s="306">
        <f t="shared" si="2"/>
        <v>1973</v>
      </c>
      <c r="EI54" s="306">
        <f t="shared" si="2"/>
        <v>1369</v>
      </c>
      <c r="EJ54" s="306">
        <f t="shared" si="2"/>
        <v>331</v>
      </c>
      <c r="EK54" s="306">
        <f t="shared" si="2"/>
        <v>0</v>
      </c>
      <c r="EL54" s="306">
        <f t="shared" si="2"/>
        <v>0</v>
      </c>
      <c r="EM54" s="306">
        <f t="shared" si="2"/>
        <v>0</v>
      </c>
      <c r="EN54" s="306">
        <f t="shared" si="2"/>
        <v>288336</v>
      </c>
      <c r="EO54" s="306">
        <f t="shared" si="2"/>
        <v>26035</v>
      </c>
      <c r="EP54" s="306">
        <f t="shared" si="2"/>
        <v>0</v>
      </c>
      <c r="EQ54" s="306">
        <f t="shared" si="2"/>
        <v>0</v>
      </c>
      <c r="ER54" s="306">
        <f t="shared" si="2"/>
        <v>0</v>
      </c>
      <c r="ES54" s="306">
        <f t="shared" si="2"/>
        <v>624</v>
      </c>
      <c r="ET54" s="306">
        <f t="shared" si="2"/>
        <v>3665</v>
      </c>
      <c r="EU54" s="306">
        <f t="shared" si="2"/>
        <v>2337941.62</v>
      </c>
      <c r="EV54" s="306">
        <f t="shared" si="2"/>
        <v>398336</v>
      </c>
      <c r="EW54" s="306">
        <f t="shared" si="2"/>
        <v>2625</v>
      </c>
      <c r="EX54" s="306">
        <f t="shared" si="2"/>
        <v>40397</v>
      </c>
      <c r="EY54" s="306">
        <f t="shared" si="2"/>
        <v>321015</v>
      </c>
      <c r="EZ54" s="306">
        <f t="shared" si="2"/>
        <v>482322</v>
      </c>
      <c r="FA54" s="306">
        <f t="shared" si="2"/>
        <v>232795</v>
      </c>
      <c r="FB54" s="306">
        <f t="shared" si="2"/>
        <v>2117</v>
      </c>
      <c r="FC54" s="306">
        <f t="shared" si="2"/>
        <v>569559</v>
      </c>
      <c r="FD54" s="306">
        <f t="shared" si="2"/>
        <v>30932</v>
      </c>
      <c r="FE54" s="306">
        <f t="shared" si="2"/>
        <v>34522</v>
      </c>
      <c r="FF54" s="306">
        <f t="shared" si="2"/>
        <v>18985</v>
      </c>
      <c r="FG54" s="306">
        <f t="shared" si="2"/>
        <v>169</v>
      </c>
      <c r="FH54" s="306">
        <f t="shared" si="2"/>
        <v>0</v>
      </c>
      <c r="FI54" s="306">
        <f t="shared" si="2"/>
        <v>0</v>
      </c>
      <c r="FJ54" s="306">
        <f t="shared" si="2"/>
        <v>0</v>
      </c>
      <c r="FK54" s="306">
        <f t="shared" si="2"/>
        <v>4021</v>
      </c>
      <c r="FL54" s="306">
        <f t="shared" si="2"/>
        <v>15487</v>
      </c>
      <c r="FM54" s="306">
        <f t="shared" si="2"/>
        <v>2304</v>
      </c>
      <c r="FN54" s="306">
        <f t="shared" si="2"/>
        <v>959</v>
      </c>
      <c r="FO54" s="306">
        <f t="shared" si="2"/>
        <v>181396.62</v>
      </c>
    </row>
  </sheetData>
  <mergeCells count="171">
    <mergeCell ref="A2:A6"/>
    <mergeCell ref="FN4:FN5"/>
    <mergeCell ref="FO4:FO5"/>
    <mergeCell ref="FG4:FG5"/>
    <mergeCell ref="FH4:FH5"/>
    <mergeCell ref="FI4:FI5"/>
    <mergeCell ref="FJ4:FJ5"/>
    <mergeCell ref="FK4:FK5"/>
    <mergeCell ref="FL4:FL5"/>
    <mergeCell ref="FB4:FB5"/>
    <mergeCell ref="FC4:FC5"/>
    <mergeCell ref="FD4:FD5"/>
    <mergeCell ref="FE4:FE5"/>
    <mergeCell ref="FF4:FF5"/>
    <mergeCell ref="FM4:FM5"/>
    <mergeCell ref="EV4:EV5"/>
    <mergeCell ref="EW4:EW5"/>
    <mergeCell ref="EX4:EX5"/>
    <mergeCell ref="EY4:EY5"/>
    <mergeCell ref="EZ4:EZ5"/>
    <mergeCell ref="FA4:FA5"/>
    <mergeCell ref="EP4:EP5"/>
    <mergeCell ref="EQ4:EQ5"/>
    <mergeCell ref="ER4:ER5"/>
    <mergeCell ref="ES4:ES5"/>
    <mergeCell ref="ET4:ET5"/>
    <mergeCell ref="EU4:EU5"/>
    <mergeCell ref="EJ4:EJ5"/>
    <mergeCell ref="EK4:EK5"/>
    <mergeCell ref="EL4:EL5"/>
    <mergeCell ref="EM4:EM5"/>
    <mergeCell ref="EN4:EN5"/>
    <mergeCell ref="EO4:EO5"/>
    <mergeCell ref="ED4:ED5"/>
    <mergeCell ref="EE4:EE5"/>
    <mergeCell ref="EF4:EF5"/>
    <mergeCell ref="EG4:EG5"/>
    <mergeCell ref="EH4:EH5"/>
    <mergeCell ref="EI4:EI5"/>
    <mergeCell ref="DX4:DX5"/>
    <mergeCell ref="DY4:DY5"/>
    <mergeCell ref="DZ4:DZ5"/>
    <mergeCell ref="EA4:EA5"/>
    <mergeCell ref="EB4:EB5"/>
    <mergeCell ref="EC4:EC5"/>
    <mergeCell ref="DR4:DR5"/>
    <mergeCell ref="DS4:DS5"/>
    <mergeCell ref="DT4:DT5"/>
    <mergeCell ref="DU4:DU5"/>
    <mergeCell ref="DV4:DV5"/>
    <mergeCell ref="DW4:DW5"/>
    <mergeCell ref="DL4:DL5"/>
    <mergeCell ref="DM4:DM5"/>
    <mergeCell ref="DN4:DN5"/>
    <mergeCell ref="DO4:DO5"/>
    <mergeCell ref="DP4:DP5"/>
    <mergeCell ref="DQ4:DQ5"/>
    <mergeCell ref="DF4:DF5"/>
    <mergeCell ref="DG4:DG5"/>
    <mergeCell ref="DH4:DH5"/>
    <mergeCell ref="DI4:DI5"/>
    <mergeCell ref="DJ4:DJ5"/>
    <mergeCell ref="DK4:DK5"/>
    <mergeCell ref="CZ4:CZ5"/>
    <mergeCell ref="DA4:DA5"/>
    <mergeCell ref="DB4:DB5"/>
    <mergeCell ref="DC4:DC5"/>
    <mergeCell ref="DD4:DD5"/>
    <mergeCell ref="DE4:DE5"/>
    <mergeCell ref="CT4:CT5"/>
    <mergeCell ref="CU4:CU5"/>
    <mergeCell ref="CV4:CV5"/>
    <mergeCell ref="CW4:CW5"/>
    <mergeCell ref="CX4:CX5"/>
    <mergeCell ref="CY4:CY5"/>
    <mergeCell ref="CN4:CN5"/>
    <mergeCell ref="CO4:CO5"/>
    <mergeCell ref="CP4:CP5"/>
    <mergeCell ref="CQ4:CQ5"/>
    <mergeCell ref="CR4:CR5"/>
    <mergeCell ref="CS4:CS5"/>
    <mergeCell ref="CH4:CH5"/>
    <mergeCell ref="CI4:CI5"/>
    <mergeCell ref="CJ4:CJ5"/>
    <mergeCell ref="CK4:CK5"/>
    <mergeCell ref="CL4:CL5"/>
    <mergeCell ref="CM4:CM5"/>
    <mergeCell ref="CB4:CB5"/>
    <mergeCell ref="CC4:CC5"/>
    <mergeCell ref="CD4:CD5"/>
    <mergeCell ref="CE4:CE5"/>
    <mergeCell ref="CF4:CF5"/>
    <mergeCell ref="CG4:CG5"/>
    <mergeCell ref="BV4:BV5"/>
    <mergeCell ref="BW4:BW5"/>
    <mergeCell ref="BX4:BX5"/>
    <mergeCell ref="BY4:BY5"/>
    <mergeCell ref="BZ4:BZ5"/>
    <mergeCell ref="CA4:CA5"/>
    <mergeCell ref="BP4:BP5"/>
    <mergeCell ref="BQ4:BQ5"/>
    <mergeCell ref="BR4:BR5"/>
    <mergeCell ref="BS4:BS5"/>
    <mergeCell ref="BT4:BT5"/>
    <mergeCell ref="BU4:BU5"/>
    <mergeCell ref="BJ4:BJ5"/>
    <mergeCell ref="BK4:BK5"/>
    <mergeCell ref="BL4:BL5"/>
    <mergeCell ref="BM4:BM5"/>
    <mergeCell ref="BN4:BN5"/>
    <mergeCell ref="BO4:BO5"/>
    <mergeCell ref="BD4:BD5"/>
    <mergeCell ref="BE4:BE5"/>
    <mergeCell ref="BF4:BF5"/>
    <mergeCell ref="BG4:BG5"/>
    <mergeCell ref="BH4:BH5"/>
    <mergeCell ref="BI4:BI5"/>
    <mergeCell ref="AX4:AX5"/>
    <mergeCell ref="AY4:AY5"/>
    <mergeCell ref="AZ4:AZ5"/>
    <mergeCell ref="BA4:BA5"/>
    <mergeCell ref="BB4:BB5"/>
    <mergeCell ref="BC4:BC5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AP4:AP5"/>
    <mergeCell ref="AQ4:AQ5"/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T3:T5"/>
    <mergeCell ref="U3:U5"/>
    <mergeCell ref="V3:V5"/>
    <mergeCell ref="W3:W5"/>
    <mergeCell ref="X3:X5"/>
    <mergeCell ref="Y4:Y5"/>
    <mergeCell ref="Q3:Q5"/>
    <mergeCell ref="R3:R5"/>
    <mergeCell ref="S3:S5"/>
    <mergeCell ref="H3:H5"/>
    <mergeCell ref="I3:I5"/>
    <mergeCell ref="J3:J5"/>
    <mergeCell ref="K3:K5"/>
    <mergeCell ref="L3:L5"/>
    <mergeCell ref="M3:M5"/>
    <mergeCell ref="B2:B6"/>
    <mergeCell ref="C2:C6"/>
    <mergeCell ref="D3:D5"/>
    <mergeCell ref="E3:E5"/>
    <mergeCell ref="F3:F5"/>
    <mergeCell ref="G3:G5"/>
    <mergeCell ref="N3:N5"/>
    <mergeCell ref="O3:O5"/>
    <mergeCell ref="P3:P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&amp;L中間処理後の再生利用量の状況（令和元年度実績）</oddHeader>
  </headerFooter>
  <colBreaks count="7" manualBreakCount="7">
    <brk id="24" min="1" max="23" man="1"/>
    <brk id="45" min="1" max="23" man="1"/>
    <brk id="66" min="1" max="23" man="1"/>
    <brk id="87" min="1" max="23" man="1"/>
    <brk id="108" min="1" max="23" man="1"/>
    <brk id="129" min="1" max="23" man="1"/>
    <brk id="15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5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03" width="10" style="160" customWidth="1"/>
    <col min="104" max="16384" width="9" style="56"/>
  </cols>
  <sheetData>
    <row r="1" spans="1:103" s="135" customFormat="1" ht="17.25">
      <c r="A1" s="59" t="s">
        <v>632</v>
      </c>
      <c r="B1" s="134"/>
      <c r="C1" s="134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</row>
    <row r="2" spans="1:103" ht="25.5" customHeight="1">
      <c r="A2" s="345" t="s">
        <v>102</v>
      </c>
      <c r="B2" s="364" t="s">
        <v>1</v>
      </c>
      <c r="C2" s="321" t="s">
        <v>2</v>
      </c>
      <c r="D2" s="80" t="s">
        <v>79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P2" s="80" t="s">
        <v>80</v>
      </c>
      <c r="Q2" s="81"/>
      <c r="R2" s="81"/>
      <c r="S2" s="81"/>
      <c r="T2" s="81"/>
      <c r="U2" s="81"/>
      <c r="V2" s="81"/>
      <c r="W2" s="81"/>
      <c r="X2" s="80" t="s">
        <v>81</v>
      </c>
      <c r="Y2" s="83"/>
      <c r="Z2" s="83"/>
      <c r="AA2" s="83"/>
      <c r="AB2" s="83"/>
      <c r="AC2" s="83"/>
      <c r="AD2" s="83"/>
      <c r="AE2" s="84"/>
      <c r="AF2" s="80" t="s">
        <v>82</v>
      </c>
      <c r="AG2" s="83"/>
      <c r="AH2" s="83"/>
      <c r="AI2" s="83"/>
      <c r="AJ2" s="83"/>
      <c r="AK2" s="83"/>
      <c r="AL2" s="83"/>
      <c r="AM2" s="84"/>
      <c r="AN2" s="80" t="s">
        <v>83</v>
      </c>
      <c r="AO2" s="83"/>
      <c r="AP2" s="83"/>
      <c r="AQ2" s="83"/>
      <c r="AR2" s="83"/>
      <c r="AS2" s="83"/>
      <c r="AT2" s="83"/>
      <c r="AU2" s="84"/>
      <c r="AV2" s="80" t="s">
        <v>84</v>
      </c>
      <c r="AW2" s="83"/>
      <c r="AX2" s="83"/>
      <c r="AY2" s="83"/>
      <c r="AZ2" s="83"/>
      <c r="BA2" s="83"/>
      <c r="BB2" s="83"/>
      <c r="BC2" s="84"/>
      <c r="BD2" s="80" t="s">
        <v>85</v>
      </c>
      <c r="BE2" s="83"/>
      <c r="BF2" s="83"/>
      <c r="BG2" s="83"/>
      <c r="BH2" s="83"/>
      <c r="BI2" s="83"/>
      <c r="BJ2" s="83"/>
      <c r="BK2" s="84"/>
      <c r="BL2" s="80" t="s">
        <v>86</v>
      </c>
      <c r="BM2" s="83"/>
      <c r="BN2" s="83"/>
      <c r="BO2" s="83"/>
      <c r="BP2" s="83"/>
      <c r="BQ2" s="83"/>
      <c r="BR2" s="83"/>
      <c r="BS2" s="84"/>
      <c r="BT2" s="80" t="s">
        <v>87</v>
      </c>
      <c r="BU2" s="132"/>
      <c r="BV2" s="132"/>
      <c r="BW2" s="132"/>
      <c r="BX2" s="132"/>
      <c r="BY2" s="132"/>
      <c r="BZ2" s="132"/>
      <c r="CA2" s="133"/>
      <c r="CB2" s="366" t="s">
        <v>88</v>
      </c>
      <c r="CC2" s="367"/>
      <c r="CD2" s="367"/>
      <c r="CE2" s="367"/>
      <c r="CF2" s="367"/>
      <c r="CG2" s="367"/>
      <c r="CH2" s="367"/>
      <c r="CI2" s="367"/>
      <c r="CJ2" s="80" t="s">
        <v>89</v>
      </c>
      <c r="CK2" s="132"/>
      <c r="CL2" s="132"/>
      <c r="CM2" s="132"/>
      <c r="CN2" s="132"/>
      <c r="CO2" s="132"/>
      <c r="CP2" s="132"/>
      <c r="CQ2" s="133"/>
      <c r="CR2" s="80" t="s">
        <v>90</v>
      </c>
      <c r="CS2" s="132"/>
      <c r="CT2" s="132"/>
      <c r="CU2" s="132"/>
      <c r="CV2" s="132"/>
      <c r="CW2" s="132"/>
      <c r="CX2" s="132"/>
      <c r="CY2" s="133"/>
    </row>
    <row r="3" spans="1:103" ht="25.5" customHeight="1">
      <c r="A3" s="346"/>
      <c r="B3" s="365"/>
      <c r="C3" s="322"/>
      <c r="D3" s="368" t="s">
        <v>0</v>
      </c>
      <c r="E3" s="369" t="s">
        <v>5</v>
      </c>
      <c r="F3" s="366" t="s">
        <v>91</v>
      </c>
      <c r="G3" s="367"/>
      <c r="H3" s="367"/>
      <c r="I3" s="367"/>
      <c r="J3" s="367"/>
      <c r="K3" s="367"/>
      <c r="L3" s="367"/>
      <c r="M3" s="370"/>
      <c r="N3" s="371" t="s">
        <v>92</v>
      </c>
      <c r="O3" s="371" t="s">
        <v>93</v>
      </c>
      <c r="P3" s="368" t="s">
        <v>0</v>
      </c>
      <c r="Q3" s="369" t="s">
        <v>94</v>
      </c>
      <c r="R3" s="369" t="s">
        <v>16</v>
      </c>
      <c r="S3" s="369" t="s">
        <v>17</v>
      </c>
      <c r="T3" s="369" t="s">
        <v>18</v>
      </c>
      <c r="U3" s="369" t="s">
        <v>19</v>
      </c>
      <c r="V3" s="369" t="s">
        <v>35</v>
      </c>
      <c r="W3" s="369" t="s">
        <v>20</v>
      </c>
      <c r="X3" s="368" t="s">
        <v>0</v>
      </c>
      <c r="Y3" s="369" t="s">
        <v>94</v>
      </c>
      <c r="Z3" s="369" t="s">
        <v>16</v>
      </c>
      <c r="AA3" s="369" t="s">
        <v>17</v>
      </c>
      <c r="AB3" s="369" t="s">
        <v>18</v>
      </c>
      <c r="AC3" s="369" t="s">
        <v>19</v>
      </c>
      <c r="AD3" s="369" t="s">
        <v>35</v>
      </c>
      <c r="AE3" s="369" t="s">
        <v>20</v>
      </c>
      <c r="AF3" s="368" t="s">
        <v>0</v>
      </c>
      <c r="AG3" s="369" t="s">
        <v>94</v>
      </c>
      <c r="AH3" s="369" t="s">
        <v>16</v>
      </c>
      <c r="AI3" s="369" t="s">
        <v>17</v>
      </c>
      <c r="AJ3" s="369" t="s">
        <v>18</v>
      </c>
      <c r="AK3" s="369" t="s">
        <v>19</v>
      </c>
      <c r="AL3" s="369" t="s">
        <v>35</v>
      </c>
      <c r="AM3" s="369" t="s">
        <v>20</v>
      </c>
      <c r="AN3" s="368" t="s">
        <v>0</v>
      </c>
      <c r="AO3" s="369" t="s">
        <v>94</v>
      </c>
      <c r="AP3" s="369" t="s">
        <v>16</v>
      </c>
      <c r="AQ3" s="369" t="s">
        <v>17</v>
      </c>
      <c r="AR3" s="369" t="s">
        <v>18</v>
      </c>
      <c r="AS3" s="369" t="s">
        <v>19</v>
      </c>
      <c r="AT3" s="369" t="s">
        <v>35</v>
      </c>
      <c r="AU3" s="369" t="s">
        <v>20</v>
      </c>
      <c r="AV3" s="368" t="s">
        <v>0</v>
      </c>
      <c r="AW3" s="369" t="s">
        <v>94</v>
      </c>
      <c r="AX3" s="369" t="s">
        <v>16</v>
      </c>
      <c r="AY3" s="369" t="s">
        <v>17</v>
      </c>
      <c r="AZ3" s="369" t="s">
        <v>18</v>
      </c>
      <c r="BA3" s="369" t="s">
        <v>19</v>
      </c>
      <c r="BB3" s="369" t="s">
        <v>35</v>
      </c>
      <c r="BC3" s="369" t="s">
        <v>20</v>
      </c>
      <c r="BD3" s="368" t="s">
        <v>0</v>
      </c>
      <c r="BE3" s="369" t="s">
        <v>94</v>
      </c>
      <c r="BF3" s="369" t="s">
        <v>16</v>
      </c>
      <c r="BG3" s="369" t="s">
        <v>17</v>
      </c>
      <c r="BH3" s="369" t="s">
        <v>18</v>
      </c>
      <c r="BI3" s="369" t="s">
        <v>19</v>
      </c>
      <c r="BJ3" s="369" t="s">
        <v>35</v>
      </c>
      <c r="BK3" s="369" t="s">
        <v>20</v>
      </c>
      <c r="BL3" s="368" t="s">
        <v>0</v>
      </c>
      <c r="BM3" s="369" t="s">
        <v>94</v>
      </c>
      <c r="BN3" s="369" t="s">
        <v>16</v>
      </c>
      <c r="BO3" s="369" t="s">
        <v>17</v>
      </c>
      <c r="BP3" s="369" t="s">
        <v>18</v>
      </c>
      <c r="BQ3" s="369" t="s">
        <v>19</v>
      </c>
      <c r="BR3" s="369" t="s">
        <v>35</v>
      </c>
      <c r="BS3" s="369" t="s">
        <v>20</v>
      </c>
      <c r="BT3" s="368" t="s">
        <v>0</v>
      </c>
      <c r="BU3" s="369" t="s">
        <v>94</v>
      </c>
      <c r="BV3" s="369" t="s">
        <v>16</v>
      </c>
      <c r="BW3" s="369" t="s">
        <v>17</v>
      </c>
      <c r="BX3" s="369" t="s">
        <v>18</v>
      </c>
      <c r="BY3" s="369" t="s">
        <v>19</v>
      </c>
      <c r="BZ3" s="369" t="s">
        <v>35</v>
      </c>
      <c r="CA3" s="369" t="s">
        <v>20</v>
      </c>
      <c r="CB3" s="368" t="s">
        <v>0</v>
      </c>
      <c r="CC3" s="369" t="s">
        <v>94</v>
      </c>
      <c r="CD3" s="369" t="s">
        <v>16</v>
      </c>
      <c r="CE3" s="369" t="s">
        <v>17</v>
      </c>
      <c r="CF3" s="369" t="s">
        <v>18</v>
      </c>
      <c r="CG3" s="369" t="s">
        <v>19</v>
      </c>
      <c r="CH3" s="369" t="s">
        <v>35</v>
      </c>
      <c r="CI3" s="369" t="s">
        <v>20</v>
      </c>
      <c r="CJ3" s="368" t="s">
        <v>0</v>
      </c>
      <c r="CK3" s="369" t="s">
        <v>94</v>
      </c>
      <c r="CL3" s="369" t="s">
        <v>16</v>
      </c>
      <c r="CM3" s="369" t="s">
        <v>17</v>
      </c>
      <c r="CN3" s="369" t="s">
        <v>18</v>
      </c>
      <c r="CO3" s="369" t="s">
        <v>19</v>
      </c>
      <c r="CP3" s="369" t="s">
        <v>35</v>
      </c>
      <c r="CQ3" s="369" t="s">
        <v>20</v>
      </c>
      <c r="CR3" s="368" t="s">
        <v>0</v>
      </c>
      <c r="CS3" s="369" t="s">
        <v>94</v>
      </c>
      <c r="CT3" s="369" t="s">
        <v>16</v>
      </c>
      <c r="CU3" s="369" t="s">
        <v>17</v>
      </c>
      <c r="CV3" s="369" t="s">
        <v>18</v>
      </c>
      <c r="CW3" s="369" t="s">
        <v>19</v>
      </c>
      <c r="CX3" s="369" t="s">
        <v>35</v>
      </c>
      <c r="CY3" s="369" t="s">
        <v>20</v>
      </c>
    </row>
    <row r="4" spans="1:103" ht="25.5" customHeight="1">
      <c r="A4" s="346"/>
      <c r="B4" s="365"/>
      <c r="C4" s="322"/>
      <c r="D4" s="368"/>
      <c r="E4" s="368"/>
      <c r="F4" s="368" t="s">
        <v>0</v>
      </c>
      <c r="G4" s="371" t="s">
        <v>95</v>
      </c>
      <c r="H4" s="371" t="s">
        <v>7</v>
      </c>
      <c r="I4" s="371" t="s">
        <v>8</v>
      </c>
      <c r="J4" s="371" t="s">
        <v>9</v>
      </c>
      <c r="K4" s="371" t="s">
        <v>10</v>
      </c>
      <c r="L4" s="371" t="s">
        <v>11</v>
      </c>
      <c r="M4" s="371" t="s">
        <v>96</v>
      </c>
      <c r="N4" s="372"/>
      <c r="O4" s="372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</row>
    <row r="5" spans="1:103" ht="22.5" customHeight="1">
      <c r="A5" s="346"/>
      <c r="B5" s="365"/>
      <c r="C5" s="322"/>
      <c r="D5" s="131"/>
      <c r="E5" s="368"/>
      <c r="F5" s="368"/>
      <c r="G5" s="372"/>
      <c r="H5" s="372"/>
      <c r="I5" s="372"/>
      <c r="J5" s="372"/>
      <c r="K5" s="372"/>
      <c r="L5" s="372"/>
      <c r="M5" s="372"/>
      <c r="N5" s="372"/>
      <c r="O5" s="372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8"/>
      <c r="BL5" s="368"/>
      <c r="BM5" s="368"/>
      <c r="BN5" s="368"/>
      <c r="BO5" s="368"/>
      <c r="BP5" s="368"/>
      <c r="BQ5" s="368"/>
      <c r="BR5" s="368"/>
      <c r="BS5" s="368"/>
      <c r="BT5" s="368"/>
      <c r="BU5" s="368"/>
      <c r="BV5" s="368"/>
      <c r="BW5" s="368"/>
      <c r="BX5" s="368"/>
      <c r="BY5" s="368"/>
      <c r="BZ5" s="368"/>
      <c r="CA5" s="368"/>
      <c r="CB5" s="368"/>
      <c r="CC5" s="368"/>
      <c r="CD5" s="368"/>
      <c r="CE5" s="368"/>
      <c r="CF5" s="368"/>
      <c r="CG5" s="368"/>
      <c r="CH5" s="368"/>
      <c r="CI5" s="368"/>
      <c r="CJ5" s="368"/>
      <c r="CK5" s="368"/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</row>
    <row r="6" spans="1:103" s="57" customFormat="1" ht="13.5" customHeight="1">
      <c r="A6" s="347"/>
      <c r="B6" s="365"/>
      <c r="C6" s="322"/>
      <c r="D6" s="85" t="s">
        <v>15</v>
      </c>
      <c r="E6" s="85" t="s">
        <v>15</v>
      </c>
      <c r="F6" s="85" t="s">
        <v>15</v>
      </c>
      <c r="G6" s="85" t="s">
        <v>15</v>
      </c>
      <c r="H6" s="85" t="s">
        <v>15</v>
      </c>
      <c r="I6" s="85" t="s">
        <v>15</v>
      </c>
      <c r="J6" s="85" t="s">
        <v>15</v>
      </c>
      <c r="K6" s="85" t="s">
        <v>15</v>
      </c>
      <c r="L6" s="85" t="s">
        <v>15</v>
      </c>
      <c r="M6" s="85" t="s">
        <v>15</v>
      </c>
      <c r="N6" s="85" t="s">
        <v>15</v>
      </c>
      <c r="O6" s="85" t="s">
        <v>15</v>
      </c>
      <c r="P6" s="85" t="s">
        <v>15</v>
      </c>
      <c r="Q6" s="85" t="s">
        <v>15</v>
      </c>
      <c r="R6" s="85" t="s">
        <v>15</v>
      </c>
      <c r="S6" s="85" t="s">
        <v>15</v>
      </c>
      <c r="T6" s="85" t="s">
        <v>15</v>
      </c>
      <c r="U6" s="85" t="s">
        <v>15</v>
      </c>
      <c r="V6" s="85" t="s">
        <v>15</v>
      </c>
      <c r="W6" s="85" t="s">
        <v>15</v>
      </c>
      <c r="X6" s="85" t="s">
        <v>15</v>
      </c>
      <c r="Y6" s="85" t="s">
        <v>15</v>
      </c>
      <c r="Z6" s="85" t="s">
        <v>15</v>
      </c>
      <c r="AA6" s="85" t="s">
        <v>15</v>
      </c>
      <c r="AB6" s="85" t="s">
        <v>15</v>
      </c>
      <c r="AC6" s="85" t="s">
        <v>15</v>
      </c>
      <c r="AD6" s="85" t="s">
        <v>15</v>
      </c>
      <c r="AE6" s="85" t="s">
        <v>15</v>
      </c>
      <c r="AF6" s="85" t="s">
        <v>15</v>
      </c>
      <c r="AG6" s="85" t="s">
        <v>15</v>
      </c>
      <c r="AH6" s="85" t="s">
        <v>15</v>
      </c>
      <c r="AI6" s="85" t="s">
        <v>15</v>
      </c>
      <c r="AJ6" s="85" t="s">
        <v>15</v>
      </c>
      <c r="AK6" s="85" t="s">
        <v>15</v>
      </c>
      <c r="AL6" s="85" t="s">
        <v>15</v>
      </c>
      <c r="AM6" s="85" t="s">
        <v>15</v>
      </c>
      <c r="AN6" s="85" t="s">
        <v>15</v>
      </c>
      <c r="AO6" s="85" t="s">
        <v>15</v>
      </c>
      <c r="AP6" s="85" t="s">
        <v>15</v>
      </c>
      <c r="AQ6" s="85" t="s">
        <v>15</v>
      </c>
      <c r="AR6" s="85" t="s">
        <v>15</v>
      </c>
      <c r="AS6" s="85" t="s">
        <v>15</v>
      </c>
      <c r="AT6" s="85" t="s">
        <v>15</v>
      </c>
      <c r="AU6" s="85" t="s">
        <v>15</v>
      </c>
      <c r="AV6" s="85" t="s">
        <v>15</v>
      </c>
      <c r="AW6" s="85" t="s">
        <v>15</v>
      </c>
      <c r="AX6" s="85" t="s">
        <v>15</v>
      </c>
      <c r="AY6" s="85" t="s">
        <v>15</v>
      </c>
      <c r="AZ6" s="85" t="s">
        <v>15</v>
      </c>
      <c r="BA6" s="85" t="s">
        <v>15</v>
      </c>
      <c r="BB6" s="85" t="s">
        <v>15</v>
      </c>
      <c r="BC6" s="85" t="s">
        <v>15</v>
      </c>
      <c r="BD6" s="85" t="s">
        <v>15</v>
      </c>
      <c r="BE6" s="85" t="s">
        <v>15</v>
      </c>
      <c r="BF6" s="85" t="s">
        <v>15</v>
      </c>
      <c r="BG6" s="85" t="s">
        <v>15</v>
      </c>
      <c r="BH6" s="85" t="s">
        <v>15</v>
      </c>
      <c r="BI6" s="85" t="s">
        <v>15</v>
      </c>
      <c r="BJ6" s="85" t="s">
        <v>15</v>
      </c>
      <c r="BK6" s="85" t="s">
        <v>15</v>
      </c>
      <c r="BL6" s="85" t="s">
        <v>15</v>
      </c>
      <c r="BM6" s="85" t="s">
        <v>15</v>
      </c>
      <c r="BN6" s="85" t="s">
        <v>15</v>
      </c>
      <c r="BO6" s="85" t="s">
        <v>15</v>
      </c>
      <c r="BP6" s="85" t="s">
        <v>15</v>
      </c>
      <c r="BQ6" s="85" t="s">
        <v>15</v>
      </c>
      <c r="BR6" s="85" t="s">
        <v>15</v>
      </c>
      <c r="BS6" s="85" t="s">
        <v>15</v>
      </c>
      <c r="BT6" s="85" t="s">
        <v>15</v>
      </c>
      <c r="BU6" s="85" t="s">
        <v>15</v>
      </c>
      <c r="BV6" s="85" t="s">
        <v>15</v>
      </c>
      <c r="BW6" s="85" t="s">
        <v>15</v>
      </c>
      <c r="BX6" s="85" t="s">
        <v>15</v>
      </c>
      <c r="BY6" s="85" t="s">
        <v>15</v>
      </c>
      <c r="BZ6" s="85" t="s">
        <v>15</v>
      </c>
      <c r="CA6" s="85" t="s">
        <v>15</v>
      </c>
      <c r="CB6" s="85" t="s">
        <v>15</v>
      </c>
      <c r="CC6" s="85" t="s">
        <v>15</v>
      </c>
      <c r="CD6" s="85" t="s">
        <v>15</v>
      </c>
      <c r="CE6" s="85" t="s">
        <v>15</v>
      </c>
      <c r="CF6" s="85" t="s">
        <v>15</v>
      </c>
      <c r="CG6" s="85" t="s">
        <v>15</v>
      </c>
      <c r="CH6" s="85" t="s">
        <v>15</v>
      </c>
      <c r="CI6" s="85" t="s">
        <v>15</v>
      </c>
      <c r="CJ6" s="85" t="s">
        <v>15</v>
      </c>
      <c r="CK6" s="85" t="s">
        <v>15</v>
      </c>
      <c r="CL6" s="85" t="s">
        <v>15</v>
      </c>
      <c r="CM6" s="85" t="s">
        <v>15</v>
      </c>
      <c r="CN6" s="85" t="s">
        <v>15</v>
      </c>
      <c r="CO6" s="85" t="s">
        <v>15</v>
      </c>
      <c r="CP6" s="85" t="s">
        <v>15</v>
      </c>
      <c r="CQ6" s="85" t="s">
        <v>15</v>
      </c>
      <c r="CR6" s="85" t="s">
        <v>15</v>
      </c>
      <c r="CS6" s="85" t="s">
        <v>15</v>
      </c>
      <c r="CT6" s="85" t="s">
        <v>15</v>
      </c>
      <c r="CU6" s="85" t="s">
        <v>15</v>
      </c>
      <c r="CV6" s="85" t="s">
        <v>15</v>
      </c>
      <c r="CW6" s="85" t="s">
        <v>15</v>
      </c>
      <c r="CX6" s="85" t="s">
        <v>15</v>
      </c>
      <c r="CY6" s="85" t="s">
        <v>15</v>
      </c>
    </row>
    <row r="7" spans="1:103" ht="13.5" customHeight="1">
      <c r="A7" s="299" t="s">
        <v>637</v>
      </c>
      <c r="B7" s="300" t="s">
        <v>638</v>
      </c>
      <c r="C7" s="299" t="s">
        <v>639</v>
      </c>
      <c r="D7" s="301">
        <v>0</v>
      </c>
      <c r="E7" s="301">
        <v>0</v>
      </c>
      <c r="F7" s="301">
        <v>0</v>
      </c>
      <c r="G7" s="301">
        <v>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0</v>
      </c>
      <c r="N7" s="301">
        <v>0</v>
      </c>
      <c r="O7" s="301">
        <v>0</v>
      </c>
      <c r="P7" s="301">
        <v>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0</v>
      </c>
      <c r="W7" s="301">
        <v>0</v>
      </c>
      <c r="X7" s="301">
        <v>0</v>
      </c>
      <c r="Y7" s="301">
        <v>0</v>
      </c>
      <c r="Z7" s="301">
        <v>0</v>
      </c>
      <c r="AA7" s="301">
        <v>0</v>
      </c>
      <c r="AB7" s="301">
        <v>0</v>
      </c>
      <c r="AC7" s="301">
        <v>0</v>
      </c>
      <c r="AD7" s="301">
        <v>0</v>
      </c>
      <c r="AE7" s="301">
        <v>0</v>
      </c>
      <c r="AF7" s="301">
        <v>0</v>
      </c>
      <c r="AG7" s="301">
        <v>0</v>
      </c>
      <c r="AH7" s="301">
        <v>0</v>
      </c>
      <c r="AI7" s="301">
        <v>0</v>
      </c>
      <c r="AJ7" s="301">
        <v>0</v>
      </c>
      <c r="AK7" s="301">
        <v>0</v>
      </c>
      <c r="AL7" s="301">
        <v>0</v>
      </c>
      <c r="AM7" s="301">
        <v>0</v>
      </c>
      <c r="AN7" s="301">
        <v>0</v>
      </c>
      <c r="AO7" s="301">
        <v>0</v>
      </c>
      <c r="AP7" s="301">
        <v>0</v>
      </c>
      <c r="AQ7" s="301">
        <v>0</v>
      </c>
      <c r="AR7" s="301">
        <v>0</v>
      </c>
      <c r="AS7" s="301">
        <v>0</v>
      </c>
      <c r="AT7" s="301">
        <v>0</v>
      </c>
      <c r="AU7" s="301">
        <v>0</v>
      </c>
      <c r="AV7" s="301">
        <v>0</v>
      </c>
      <c r="AW7" s="301">
        <v>0</v>
      </c>
      <c r="AX7" s="301">
        <v>0</v>
      </c>
      <c r="AY7" s="301">
        <v>0</v>
      </c>
      <c r="AZ7" s="301">
        <v>0</v>
      </c>
      <c r="BA7" s="301">
        <v>0</v>
      </c>
      <c r="BB7" s="301">
        <v>0</v>
      </c>
      <c r="BC7" s="301">
        <v>0</v>
      </c>
      <c r="BD7" s="301">
        <v>0</v>
      </c>
      <c r="BE7" s="301">
        <v>0</v>
      </c>
      <c r="BF7" s="301">
        <v>0</v>
      </c>
      <c r="BG7" s="301">
        <v>0</v>
      </c>
      <c r="BH7" s="301">
        <v>0</v>
      </c>
      <c r="BI7" s="301">
        <v>0</v>
      </c>
      <c r="BJ7" s="301">
        <v>0</v>
      </c>
      <c r="BK7" s="301">
        <v>0</v>
      </c>
      <c r="BL7" s="301">
        <v>0</v>
      </c>
      <c r="BM7" s="301">
        <v>0</v>
      </c>
      <c r="BN7" s="301">
        <v>0</v>
      </c>
      <c r="BO7" s="301">
        <v>0</v>
      </c>
      <c r="BP7" s="301">
        <v>0</v>
      </c>
      <c r="BQ7" s="301">
        <v>0</v>
      </c>
      <c r="BR7" s="301">
        <v>0</v>
      </c>
      <c r="BS7" s="301">
        <v>0</v>
      </c>
      <c r="BT7" s="301">
        <v>0</v>
      </c>
      <c r="BU7" s="301">
        <v>0</v>
      </c>
      <c r="BV7" s="301">
        <v>0</v>
      </c>
      <c r="BW7" s="301">
        <v>0</v>
      </c>
      <c r="BX7" s="301">
        <v>0</v>
      </c>
      <c r="BY7" s="301">
        <v>0</v>
      </c>
      <c r="BZ7" s="301">
        <v>0</v>
      </c>
      <c r="CA7" s="301">
        <v>0</v>
      </c>
      <c r="CB7" s="301">
        <v>0</v>
      </c>
      <c r="CC7" s="301">
        <v>0</v>
      </c>
      <c r="CD7" s="301">
        <v>0</v>
      </c>
      <c r="CE7" s="301">
        <v>0</v>
      </c>
      <c r="CF7" s="301">
        <v>0</v>
      </c>
      <c r="CG7" s="301">
        <v>0</v>
      </c>
      <c r="CH7" s="301">
        <v>0</v>
      </c>
      <c r="CI7" s="301">
        <v>0</v>
      </c>
      <c r="CJ7" s="301">
        <v>0</v>
      </c>
      <c r="CK7" s="301">
        <v>0</v>
      </c>
      <c r="CL7" s="301">
        <v>0</v>
      </c>
      <c r="CM7" s="301">
        <v>0</v>
      </c>
      <c r="CN7" s="301">
        <v>0</v>
      </c>
      <c r="CO7" s="301">
        <v>0</v>
      </c>
      <c r="CP7" s="301">
        <v>0</v>
      </c>
      <c r="CQ7" s="301">
        <v>0</v>
      </c>
      <c r="CR7" s="301">
        <v>0</v>
      </c>
      <c r="CS7" s="301">
        <v>0</v>
      </c>
      <c r="CT7" s="301">
        <v>0</v>
      </c>
      <c r="CU7" s="301">
        <v>0</v>
      </c>
      <c r="CV7" s="301">
        <v>0</v>
      </c>
      <c r="CW7" s="301">
        <v>0</v>
      </c>
      <c r="CX7" s="301">
        <v>0</v>
      </c>
      <c r="CY7" s="301">
        <v>0</v>
      </c>
    </row>
    <row r="8" spans="1:103" ht="13.5" customHeight="1">
      <c r="A8" s="299" t="s">
        <v>641</v>
      </c>
      <c r="B8" s="300" t="s">
        <v>642</v>
      </c>
      <c r="C8" s="299" t="s">
        <v>639</v>
      </c>
      <c r="D8" s="301">
        <v>0</v>
      </c>
      <c r="E8" s="301">
        <v>0</v>
      </c>
      <c r="F8" s="301">
        <v>0</v>
      </c>
      <c r="G8" s="301">
        <v>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0</v>
      </c>
      <c r="W8" s="301">
        <v>0</v>
      </c>
      <c r="X8" s="301">
        <v>0</v>
      </c>
      <c r="Y8" s="301">
        <v>0</v>
      </c>
      <c r="Z8" s="301">
        <v>0</v>
      </c>
      <c r="AA8" s="301">
        <v>0</v>
      </c>
      <c r="AB8" s="301">
        <v>0</v>
      </c>
      <c r="AC8" s="301">
        <v>0</v>
      </c>
      <c r="AD8" s="301">
        <v>0</v>
      </c>
      <c r="AE8" s="301">
        <v>0</v>
      </c>
      <c r="AF8" s="301">
        <v>0</v>
      </c>
      <c r="AG8" s="301">
        <v>0</v>
      </c>
      <c r="AH8" s="301">
        <v>0</v>
      </c>
      <c r="AI8" s="301">
        <v>0</v>
      </c>
      <c r="AJ8" s="301">
        <v>0</v>
      </c>
      <c r="AK8" s="301">
        <v>0</v>
      </c>
      <c r="AL8" s="301">
        <v>0</v>
      </c>
      <c r="AM8" s="301">
        <v>0</v>
      </c>
      <c r="AN8" s="301">
        <v>0</v>
      </c>
      <c r="AO8" s="301">
        <v>0</v>
      </c>
      <c r="AP8" s="301">
        <v>0</v>
      </c>
      <c r="AQ8" s="301">
        <v>0</v>
      </c>
      <c r="AR8" s="301">
        <v>0</v>
      </c>
      <c r="AS8" s="301">
        <v>0</v>
      </c>
      <c r="AT8" s="301">
        <v>0</v>
      </c>
      <c r="AU8" s="301">
        <v>0</v>
      </c>
      <c r="AV8" s="301">
        <v>0</v>
      </c>
      <c r="AW8" s="301">
        <v>0</v>
      </c>
      <c r="AX8" s="301">
        <v>0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>
        <v>0</v>
      </c>
      <c r="BF8" s="301">
        <v>0</v>
      </c>
      <c r="BG8" s="301">
        <v>0</v>
      </c>
      <c r="BH8" s="301">
        <v>0</v>
      </c>
      <c r="BI8" s="301">
        <v>0</v>
      </c>
      <c r="BJ8" s="301">
        <v>0</v>
      </c>
      <c r="BK8" s="301">
        <v>0</v>
      </c>
      <c r="BL8" s="301">
        <v>0</v>
      </c>
      <c r="BM8" s="301">
        <v>0</v>
      </c>
      <c r="BN8" s="301">
        <v>0</v>
      </c>
      <c r="BO8" s="301">
        <v>0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0</v>
      </c>
      <c r="CA8" s="301">
        <v>0</v>
      </c>
      <c r="CB8" s="301">
        <v>0</v>
      </c>
      <c r="CC8" s="301">
        <v>0</v>
      </c>
      <c r="CD8" s="301">
        <v>0</v>
      </c>
      <c r="CE8" s="301">
        <v>0</v>
      </c>
      <c r="CF8" s="301">
        <v>0</v>
      </c>
      <c r="CG8" s="301">
        <v>0</v>
      </c>
      <c r="CH8" s="301">
        <v>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0</v>
      </c>
      <c r="CR8" s="301">
        <v>0</v>
      </c>
      <c r="CS8" s="301">
        <v>0</v>
      </c>
      <c r="CT8" s="301">
        <v>0</v>
      </c>
      <c r="CU8" s="301">
        <v>0</v>
      </c>
      <c r="CV8" s="301">
        <v>0</v>
      </c>
      <c r="CW8" s="301">
        <v>0</v>
      </c>
      <c r="CX8" s="301">
        <v>0</v>
      </c>
      <c r="CY8" s="301">
        <v>0</v>
      </c>
    </row>
    <row r="9" spans="1:103" ht="13.5" customHeight="1">
      <c r="A9" s="299" t="s">
        <v>643</v>
      </c>
      <c r="B9" s="300" t="s">
        <v>644</v>
      </c>
      <c r="C9" s="299" t="s">
        <v>639</v>
      </c>
      <c r="D9" s="301">
        <v>0</v>
      </c>
      <c r="E9" s="301">
        <v>0</v>
      </c>
      <c r="F9" s="301">
        <v>0</v>
      </c>
      <c r="G9" s="301">
        <v>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0</v>
      </c>
      <c r="N9" s="301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0</v>
      </c>
      <c r="W9" s="301">
        <v>0</v>
      </c>
      <c r="X9" s="301">
        <v>0</v>
      </c>
      <c r="Y9" s="301">
        <v>0</v>
      </c>
      <c r="Z9" s="301">
        <v>0</v>
      </c>
      <c r="AA9" s="301">
        <v>0</v>
      </c>
      <c r="AB9" s="301">
        <v>0</v>
      </c>
      <c r="AC9" s="301">
        <v>0</v>
      </c>
      <c r="AD9" s="301">
        <v>0</v>
      </c>
      <c r="AE9" s="301">
        <v>0</v>
      </c>
      <c r="AF9" s="301">
        <v>0</v>
      </c>
      <c r="AG9" s="301">
        <v>0</v>
      </c>
      <c r="AH9" s="301">
        <v>0</v>
      </c>
      <c r="AI9" s="301">
        <v>0</v>
      </c>
      <c r="AJ9" s="301">
        <v>0</v>
      </c>
      <c r="AK9" s="301">
        <v>0</v>
      </c>
      <c r="AL9" s="301">
        <v>0</v>
      </c>
      <c r="AM9" s="301">
        <v>0</v>
      </c>
      <c r="AN9" s="301">
        <v>0</v>
      </c>
      <c r="AO9" s="301">
        <v>0</v>
      </c>
      <c r="AP9" s="301">
        <v>0</v>
      </c>
      <c r="AQ9" s="301">
        <v>0</v>
      </c>
      <c r="AR9" s="301">
        <v>0</v>
      </c>
      <c r="AS9" s="301">
        <v>0</v>
      </c>
      <c r="AT9" s="301">
        <v>0</v>
      </c>
      <c r="AU9" s="301">
        <v>0</v>
      </c>
      <c r="AV9" s="301">
        <v>0</v>
      </c>
      <c r="AW9" s="301">
        <v>0</v>
      </c>
      <c r="AX9" s="301">
        <v>0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>
        <v>0</v>
      </c>
      <c r="BF9" s="301">
        <v>0</v>
      </c>
      <c r="BG9" s="301">
        <v>0</v>
      </c>
      <c r="BH9" s="301">
        <v>0</v>
      </c>
      <c r="BI9" s="301">
        <v>0</v>
      </c>
      <c r="BJ9" s="301">
        <v>0</v>
      </c>
      <c r="BK9" s="301">
        <v>0</v>
      </c>
      <c r="BL9" s="301">
        <v>0</v>
      </c>
      <c r="BM9" s="301">
        <v>0</v>
      </c>
      <c r="BN9" s="301">
        <v>0</v>
      </c>
      <c r="BO9" s="301">
        <v>0</v>
      </c>
      <c r="BP9" s="301">
        <v>0</v>
      </c>
      <c r="BQ9" s="301">
        <v>0</v>
      </c>
      <c r="BR9" s="301">
        <v>0</v>
      </c>
      <c r="BS9" s="301">
        <v>0</v>
      </c>
      <c r="BT9" s="301">
        <v>0</v>
      </c>
      <c r="BU9" s="301">
        <v>0</v>
      </c>
      <c r="BV9" s="301">
        <v>0</v>
      </c>
      <c r="BW9" s="301">
        <v>0</v>
      </c>
      <c r="BX9" s="301">
        <v>0</v>
      </c>
      <c r="BY9" s="301">
        <v>0</v>
      </c>
      <c r="BZ9" s="301">
        <v>0</v>
      </c>
      <c r="CA9" s="301">
        <v>0</v>
      </c>
      <c r="CB9" s="301">
        <v>0</v>
      </c>
      <c r="CC9" s="301">
        <v>0</v>
      </c>
      <c r="CD9" s="301">
        <v>0</v>
      </c>
      <c r="CE9" s="301">
        <v>0</v>
      </c>
      <c r="CF9" s="301">
        <v>0</v>
      </c>
      <c r="CG9" s="301">
        <v>0</v>
      </c>
      <c r="CH9" s="301">
        <v>0</v>
      </c>
      <c r="CI9" s="301">
        <v>0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0</v>
      </c>
      <c r="CR9" s="301">
        <v>0</v>
      </c>
      <c r="CS9" s="301">
        <v>0</v>
      </c>
      <c r="CT9" s="301">
        <v>0</v>
      </c>
      <c r="CU9" s="301">
        <v>0</v>
      </c>
      <c r="CV9" s="301">
        <v>0</v>
      </c>
      <c r="CW9" s="301">
        <v>0</v>
      </c>
      <c r="CX9" s="301">
        <v>0</v>
      </c>
      <c r="CY9" s="301">
        <v>0</v>
      </c>
    </row>
    <row r="10" spans="1:103" ht="13.5" customHeight="1">
      <c r="A10" s="299" t="s">
        <v>645</v>
      </c>
      <c r="B10" s="300" t="s">
        <v>646</v>
      </c>
      <c r="C10" s="299" t="s">
        <v>639</v>
      </c>
      <c r="D10" s="301">
        <v>0</v>
      </c>
      <c r="E10" s="301">
        <v>0</v>
      </c>
      <c r="F10" s="301">
        <v>0</v>
      </c>
      <c r="G10" s="301">
        <v>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0</v>
      </c>
      <c r="AE10" s="301">
        <v>0</v>
      </c>
      <c r="AF10" s="301">
        <v>0</v>
      </c>
      <c r="AG10" s="301">
        <v>0</v>
      </c>
      <c r="AH10" s="301">
        <v>0</v>
      </c>
      <c r="AI10" s="301">
        <v>0</v>
      </c>
      <c r="AJ10" s="301">
        <v>0</v>
      </c>
      <c r="AK10" s="301">
        <v>0</v>
      </c>
      <c r="AL10" s="301">
        <v>0</v>
      </c>
      <c r="AM10" s="301">
        <v>0</v>
      </c>
      <c r="AN10" s="301">
        <v>0</v>
      </c>
      <c r="AO10" s="301">
        <v>0</v>
      </c>
      <c r="AP10" s="301">
        <v>0</v>
      </c>
      <c r="AQ10" s="301">
        <v>0</v>
      </c>
      <c r="AR10" s="301">
        <v>0</v>
      </c>
      <c r="AS10" s="301">
        <v>0</v>
      </c>
      <c r="AT10" s="301">
        <v>0</v>
      </c>
      <c r="AU10" s="301">
        <v>0</v>
      </c>
      <c r="AV10" s="301">
        <v>0</v>
      </c>
      <c r="AW10" s="301">
        <v>0</v>
      </c>
      <c r="AX10" s="301">
        <v>0</v>
      </c>
      <c r="AY10" s="301">
        <v>0</v>
      </c>
      <c r="AZ10" s="301">
        <v>0</v>
      </c>
      <c r="BA10" s="301">
        <v>0</v>
      </c>
      <c r="BB10" s="301">
        <v>0</v>
      </c>
      <c r="BC10" s="301">
        <v>0</v>
      </c>
      <c r="BD10" s="301">
        <v>0</v>
      </c>
      <c r="BE10" s="301">
        <v>0</v>
      </c>
      <c r="BF10" s="301">
        <v>0</v>
      </c>
      <c r="BG10" s="301">
        <v>0</v>
      </c>
      <c r="BH10" s="301">
        <v>0</v>
      </c>
      <c r="BI10" s="301">
        <v>0</v>
      </c>
      <c r="BJ10" s="301">
        <v>0</v>
      </c>
      <c r="BK10" s="301">
        <v>0</v>
      </c>
      <c r="BL10" s="301">
        <v>0</v>
      </c>
      <c r="BM10" s="301">
        <v>0</v>
      </c>
      <c r="BN10" s="301">
        <v>0</v>
      </c>
      <c r="BO10" s="301">
        <v>0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0</v>
      </c>
      <c r="CA10" s="301">
        <v>0</v>
      </c>
      <c r="CB10" s="301">
        <v>0</v>
      </c>
      <c r="CC10" s="301">
        <v>0</v>
      </c>
      <c r="CD10" s="301">
        <v>0</v>
      </c>
      <c r="CE10" s="301">
        <v>0</v>
      </c>
      <c r="CF10" s="301">
        <v>0</v>
      </c>
      <c r="CG10" s="301">
        <v>0</v>
      </c>
      <c r="CH10" s="301">
        <v>0</v>
      </c>
      <c r="CI10" s="301">
        <v>0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0</v>
      </c>
      <c r="CR10" s="301">
        <v>0</v>
      </c>
      <c r="CS10" s="301">
        <v>0</v>
      </c>
      <c r="CT10" s="301">
        <v>0</v>
      </c>
      <c r="CU10" s="301">
        <v>0</v>
      </c>
      <c r="CV10" s="301">
        <v>0</v>
      </c>
      <c r="CW10" s="301">
        <v>0</v>
      </c>
      <c r="CX10" s="301">
        <v>0</v>
      </c>
      <c r="CY10" s="301">
        <v>0</v>
      </c>
    </row>
    <row r="11" spans="1:103" ht="13.5" customHeight="1">
      <c r="A11" s="299" t="s">
        <v>647</v>
      </c>
      <c r="B11" s="300" t="s">
        <v>648</v>
      </c>
      <c r="C11" s="299" t="s">
        <v>639</v>
      </c>
      <c r="D11" s="301">
        <v>0</v>
      </c>
      <c r="E11" s="301">
        <v>0</v>
      </c>
      <c r="F11" s="301">
        <v>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0</v>
      </c>
      <c r="AH11" s="301">
        <v>0</v>
      </c>
      <c r="AI11" s="301">
        <v>0</v>
      </c>
      <c r="AJ11" s="301">
        <v>0</v>
      </c>
      <c r="AK11" s="301">
        <v>0</v>
      </c>
      <c r="AL11" s="301">
        <v>0</v>
      </c>
      <c r="AM11" s="301">
        <v>0</v>
      </c>
      <c r="AN11" s="301">
        <v>0</v>
      </c>
      <c r="AO11" s="301">
        <v>0</v>
      </c>
      <c r="AP11" s="301">
        <v>0</v>
      </c>
      <c r="AQ11" s="301">
        <v>0</v>
      </c>
      <c r="AR11" s="301">
        <v>0</v>
      </c>
      <c r="AS11" s="301">
        <v>0</v>
      </c>
      <c r="AT11" s="301">
        <v>0</v>
      </c>
      <c r="AU11" s="301">
        <v>0</v>
      </c>
      <c r="AV11" s="301">
        <v>0</v>
      </c>
      <c r="AW11" s="301">
        <v>0</v>
      </c>
      <c r="AX11" s="301">
        <v>0</v>
      </c>
      <c r="AY11" s="301">
        <v>0</v>
      </c>
      <c r="AZ11" s="301">
        <v>0</v>
      </c>
      <c r="BA11" s="301">
        <v>0</v>
      </c>
      <c r="BB11" s="301">
        <v>0</v>
      </c>
      <c r="BC11" s="301">
        <v>0</v>
      </c>
      <c r="BD11" s="301">
        <v>0</v>
      </c>
      <c r="BE11" s="301">
        <v>0</v>
      </c>
      <c r="BF11" s="301">
        <v>0</v>
      </c>
      <c r="BG11" s="301">
        <v>0</v>
      </c>
      <c r="BH11" s="301">
        <v>0</v>
      </c>
      <c r="BI11" s="301">
        <v>0</v>
      </c>
      <c r="BJ11" s="301">
        <v>0</v>
      </c>
      <c r="BK11" s="301">
        <v>0</v>
      </c>
      <c r="BL11" s="301">
        <v>0</v>
      </c>
      <c r="BM11" s="301">
        <v>0</v>
      </c>
      <c r="BN11" s="301">
        <v>0</v>
      </c>
      <c r="BO11" s="301">
        <v>0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0</v>
      </c>
      <c r="CA11" s="301">
        <v>0</v>
      </c>
      <c r="CB11" s="301">
        <v>0</v>
      </c>
      <c r="CC11" s="301">
        <v>0</v>
      </c>
      <c r="CD11" s="301">
        <v>0</v>
      </c>
      <c r="CE11" s="301">
        <v>0</v>
      </c>
      <c r="CF11" s="301">
        <v>0</v>
      </c>
      <c r="CG11" s="301">
        <v>0</v>
      </c>
      <c r="CH11" s="301">
        <v>0</v>
      </c>
      <c r="CI11" s="301">
        <v>0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0</v>
      </c>
      <c r="CR11" s="301">
        <v>0</v>
      </c>
      <c r="CS11" s="301">
        <v>0</v>
      </c>
      <c r="CT11" s="301">
        <v>0</v>
      </c>
      <c r="CU11" s="301">
        <v>0</v>
      </c>
      <c r="CV11" s="301">
        <v>0</v>
      </c>
      <c r="CW11" s="301">
        <v>0</v>
      </c>
      <c r="CX11" s="301">
        <v>0</v>
      </c>
      <c r="CY11" s="301">
        <v>0</v>
      </c>
    </row>
    <row r="12" spans="1:103" ht="13.5" customHeight="1">
      <c r="A12" s="299" t="s">
        <v>649</v>
      </c>
      <c r="B12" s="300" t="s">
        <v>650</v>
      </c>
      <c r="C12" s="299" t="s">
        <v>639</v>
      </c>
      <c r="D12" s="301">
        <v>0</v>
      </c>
      <c r="E12" s="301">
        <v>0</v>
      </c>
      <c r="F12" s="301">
        <v>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0</v>
      </c>
      <c r="AH12" s="301">
        <v>0</v>
      </c>
      <c r="AI12" s="301">
        <v>0</v>
      </c>
      <c r="AJ12" s="301">
        <v>0</v>
      </c>
      <c r="AK12" s="301">
        <v>0</v>
      </c>
      <c r="AL12" s="301">
        <v>0</v>
      </c>
      <c r="AM12" s="301">
        <v>0</v>
      </c>
      <c r="AN12" s="301">
        <v>0</v>
      </c>
      <c r="AO12" s="301">
        <v>0</v>
      </c>
      <c r="AP12" s="301">
        <v>0</v>
      </c>
      <c r="AQ12" s="301">
        <v>0</v>
      </c>
      <c r="AR12" s="301">
        <v>0</v>
      </c>
      <c r="AS12" s="301">
        <v>0</v>
      </c>
      <c r="AT12" s="301">
        <v>0</v>
      </c>
      <c r="AU12" s="301">
        <v>0</v>
      </c>
      <c r="AV12" s="301">
        <v>0</v>
      </c>
      <c r="AW12" s="301">
        <v>0</v>
      </c>
      <c r="AX12" s="301">
        <v>0</v>
      </c>
      <c r="AY12" s="301">
        <v>0</v>
      </c>
      <c r="AZ12" s="301">
        <v>0</v>
      </c>
      <c r="BA12" s="301">
        <v>0</v>
      </c>
      <c r="BB12" s="301">
        <v>0</v>
      </c>
      <c r="BC12" s="301">
        <v>0</v>
      </c>
      <c r="BD12" s="301">
        <v>0</v>
      </c>
      <c r="BE12" s="301">
        <v>0</v>
      </c>
      <c r="BF12" s="301">
        <v>0</v>
      </c>
      <c r="BG12" s="301">
        <v>0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0</v>
      </c>
      <c r="BN12" s="301">
        <v>0</v>
      </c>
      <c r="BO12" s="301">
        <v>0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0</v>
      </c>
      <c r="CA12" s="301">
        <v>0</v>
      </c>
      <c r="CB12" s="301">
        <v>0</v>
      </c>
      <c r="CC12" s="301">
        <v>0</v>
      </c>
      <c r="CD12" s="301">
        <v>0</v>
      </c>
      <c r="CE12" s="301">
        <v>0</v>
      </c>
      <c r="CF12" s="301">
        <v>0</v>
      </c>
      <c r="CG12" s="301">
        <v>0</v>
      </c>
      <c r="CH12" s="301">
        <v>0</v>
      </c>
      <c r="CI12" s="301">
        <v>0</v>
      </c>
      <c r="CJ12" s="301">
        <v>0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0</v>
      </c>
      <c r="CR12" s="301">
        <v>0</v>
      </c>
      <c r="CS12" s="301">
        <v>0</v>
      </c>
      <c r="CT12" s="301">
        <v>0</v>
      </c>
      <c r="CU12" s="301">
        <v>0</v>
      </c>
      <c r="CV12" s="301">
        <v>0</v>
      </c>
      <c r="CW12" s="301">
        <v>0</v>
      </c>
      <c r="CX12" s="301">
        <v>0</v>
      </c>
      <c r="CY12" s="301">
        <v>0</v>
      </c>
    </row>
    <row r="13" spans="1:103" ht="13.5" customHeight="1">
      <c r="A13" s="299" t="s">
        <v>651</v>
      </c>
      <c r="B13" s="300" t="s">
        <v>652</v>
      </c>
      <c r="C13" s="299" t="s">
        <v>639</v>
      </c>
      <c r="D13" s="301">
        <v>0</v>
      </c>
      <c r="E13" s="301">
        <v>0</v>
      </c>
      <c r="F13" s="301">
        <v>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0</v>
      </c>
      <c r="X13" s="301">
        <v>0</v>
      </c>
      <c r="Y13" s="301">
        <v>0</v>
      </c>
      <c r="Z13" s="301">
        <v>0</v>
      </c>
      <c r="AA13" s="301">
        <v>0</v>
      </c>
      <c r="AB13" s="301">
        <v>0</v>
      </c>
      <c r="AC13" s="301">
        <v>0</v>
      </c>
      <c r="AD13" s="301">
        <v>0</v>
      </c>
      <c r="AE13" s="301">
        <v>0</v>
      </c>
      <c r="AF13" s="301">
        <v>0</v>
      </c>
      <c r="AG13" s="301">
        <v>0</v>
      </c>
      <c r="AH13" s="301">
        <v>0</v>
      </c>
      <c r="AI13" s="301">
        <v>0</v>
      </c>
      <c r="AJ13" s="301">
        <v>0</v>
      </c>
      <c r="AK13" s="301">
        <v>0</v>
      </c>
      <c r="AL13" s="301">
        <v>0</v>
      </c>
      <c r="AM13" s="301">
        <v>0</v>
      </c>
      <c r="AN13" s="301">
        <v>0</v>
      </c>
      <c r="AO13" s="301">
        <v>0</v>
      </c>
      <c r="AP13" s="301">
        <v>0</v>
      </c>
      <c r="AQ13" s="301">
        <v>0</v>
      </c>
      <c r="AR13" s="301">
        <v>0</v>
      </c>
      <c r="AS13" s="301">
        <v>0</v>
      </c>
      <c r="AT13" s="301">
        <v>0</v>
      </c>
      <c r="AU13" s="301">
        <v>0</v>
      </c>
      <c r="AV13" s="301">
        <v>0</v>
      </c>
      <c r="AW13" s="301">
        <v>0</v>
      </c>
      <c r="AX13" s="301">
        <v>0</v>
      </c>
      <c r="AY13" s="301">
        <v>0</v>
      </c>
      <c r="AZ13" s="301">
        <v>0</v>
      </c>
      <c r="BA13" s="301">
        <v>0</v>
      </c>
      <c r="BB13" s="301">
        <v>0</v>
      </c>
      <c r="BC13" s="301">
        <v>0</v>
      </c>
      <c r="BD13" s="301">
        <v>0</v>
      </c>
      <c r="BE13" s="301">
        <v>0</v>
      </c>
      <c r="BF13" s="301">
        <v>0</v>
      </c>
      <c r="BG13" s="301">
        <v>0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0</v>
      </c>
      <c r="BN13" s="301">
        <v>0</v>
      </c>
      <c r="BO13" s="301">
        <v>0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1">
        <v>0</v>
      </c>
      <c r="CC13" s="301">
        <v>0</v>
      </c>
      <c r="CD13" s="301">
        <v>0</v>
      </c>
      <c r="CE13" s="301">
        <v>0</v>
      </c>
      <c r="CF13" s="301">
        <v>0</v>
      </c>
      <c r="CG13" s="301">
        <v>0</v>
      </c>
      <c r="CH13" s="301">
        <v>0</v>
      </c>
      <c r="CI13" s="301">
        <v>0</v>
      </c>
      <c r="CJ13" s="301">
        <v>0</v>
      </c>
      <c r="CK13" s="301">
        <v>0</v>
      </c>
      <c r="CL13" s="301">
        <v>0</v>
      </c>
      <c r="CM13" s="301">
        <v>0</v>
      </c>
      <c r="CN13" s="301">
        <v>0</v>
      </c>
      <c r="CO13" s="301">
        <v>0</v>
      </c>
      <c r="CP13" s="301">
        <v>0</v>
      </c>
      <c r="CQ13" s="301">
        <v>0</v>
      </c>
      <c r="CR13" s="301">
        <v>0</v>
      </c>
      <c r="CS13" s="301">
        <v>0</v>
      </c>
      <c r="CT13" s="301">
        <v>0</v>
      </c>
      <c r="CU13" s="301">
        <v>0</v>
      </c>
      <c r="CV13" s="301">
        <v>0</v>
      </c>
      <c r="CW13" s="301">
        <v>0</v>
      </c>
      <c r="CX13" s="301">
        <v>0</v>
      </c>
      <c r="CY13" s="301">
        <v>0</v>
      </c>
    </row>
    <row r="14" spans="1:103" ht="13.5" customHeight="1">
      <c r="A14" s="299" t="s">
        <v>653</v>
      </c>
      <c r="B14" s="300" t="s">
        <v>654</v>
      </c>
      <c r="C14" s="299" t="s">
        <v>639</v>
      </c>
      <c r="D14" s="301">
        <v>0</v>
      </c>
      <c r="E14" s="301">
        <v>0</v>
      </c>
      <c r="F14" s="301">
        <v>0</v>
      </c>
      <c r="G14" s="301">
        <v>0</v>
      </c>
      <c r="H14" s="301">
        <v>0</v>
      </c>
      <c r="I14" s="301">
        <v>0</v>
      </c>
      <c r="J14" s="301">
        <v>0</v>
      </c>
      <c r="K14" s="301">
        <v>0</v>
      </c>
      <c r="L14" s="301">
        <v>0</v>
      </c>
      <c r="M14" s="301">
        <v>0</v>
      </c>
      <c r="N14" s="301">
        <v>0</v>
      </c>
      <c r="O14" s="301">
        <v>0</v>
      </c>
      <c r="P14" s="301">
        <v>0</v>
      </c>
      <c r="Q14" s="301">
        <v>0</v>
      </c>
      <c r="R14" s="301">
        <v>0</v>
      </c>
      <c r="S14" s="301">
        <v>0</v>
      </c>
      <c r="T14" s="301">
        <v>0</v>
      </c>
      <c r="U14" s="301">
        <v>0</v>
      </c>
      <c r="V14" s="301">
        <v>0</v>
      </c>
      <c r="W14" s="301">
        <v>0</v>
      </c>
      <c r="X14" s="301">
        <v>0</v>
      </c>
      <c r="Y14" s="301">
        <v>0</v>
      </c>
      <c r="Z14" s="301">
        <v>0</v>
      </c>
      <c r="AA14" s="301">
        <v>0</v>
      </c>
      <c r="AB14" s="301">
        <v>0</v>
      </c>
      <c r="AC14" s="301">
        <v>0</v>
      </c>
      <c r="AD14" s="301">
        <v>0</v>
      </c>
      <c r="AE14" s="301">
        <v>0</v>
      </c>
      <c r="AF14" s="301">
        <v>0</v>
      </c>
      <c r="AG14" s="301">
        <v>0</v>
      </c>
      <c r="AH14" s="301">
        <v>0</v>
      </c>
      <c r="AI14" s="301">
        <v>0</v>
      </c>
      <c r="AJ14" s="301">
        <v>0</v>
      </c>
      <c r="AK14" s="301">
        <v>0</v>
      </c>
      <c r="AL14" s="301">
        <v>0</v>
      </c>
      <c r="AM14" s="301">
        <v>0</v>
      </c>
      <c r="AN14" s="301">
        <v>0</v>
      </c>
      <c r="AO14" s="301">
        <v>0</v>
      </c>
      <c r="AP14" s="301">
        <v>0</v>
      </c>
      <c r="AQ14" s="301">
        <v>0</v>
      </c>
      <c r="AR14" s="301">
        <v>0</v>
      </c>
      <c r="AS14" s="301">
        <v>0</v>
      </c>
      <c r="AT14" s="301">
        <v>0</v>
      </c>
      <c r="AU14" s="301">
        <v>0</v>
      </c>
      <c r="AV14" s="301">
        <v>0</v>
      </c>
      <c r="AW14" s="301">
        <v>0</v>
      </c>
      <c r="AX14" s="301">
        <v>0</v>
      </c>
      <c r="AY14" s="301">
        <v>0</v>
      </c>
      <c r="AZ14" s="301">
        <v>0</v>
      </c>
      <c r="BA14" s="301">
        <v>0</v>
      </c>
      <c r="BB14" s="301">
        <v>0</v>
      </c>
      <c r="BC14" s="301">
        <v>0</v>
      </c>
      <c r="BD14" s="301">
        <v>0</v>
      </c>
      <c r="BE14" s="301">
        <v>0</v>
      </c>
      <c r="BF14" s="301">
        <v>0</v>
      </c>
      <c r="BG14" s="301">
        <v>0</v>
      </c>
      <c r="BH14" s="301">
        <v>0</v>
      </c>
      <c r="BI14" s="301">
        <v>0</v>
      </c>
      <c r="BJ14" s="301">
        <v>0</v>
      </c>
      <c r="BK14" s="301">
        <v>0</v>
      </c>
      <c r="BL14" s="301">
        <v>0</v>
      </c>
      <c r="BM14" s="301">
        <v>0</v>
      </c>
      <c r="BN14" s="301">
        <v>0</v>
      </c>
      <c r="BO14" s="301">
        <v>0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0</v>
      </c>
      <c r="CA14" s="301">
        <v>0</v>
      </c>
      <c r="CB14" s="301">
        <v>0</v>
      </c>
      <c r="CC14" s="301">
        <v>0</v>
      </c>
      <c r="CD14" s="301">
        <v>0</v>
      </c>
      <c r="CE14" s="301">
        <v>0</v>
      </c>
      <c r="CF14" s="301">
        <v>0</v>
      </c>
      <c r="CG14" s="301">
        <v>0</v>
      </c>
      <c r="CH14" s="301">
        <v>0</v>
      </c>
      <c r="CI14" s="301">
        <v>0</v>
      </c>
      <c r="CJ14" s="301">
        <v>0</v>
      </c>
      <c r="CK14" s="301">
        <v>0</v>
      </c>
      <c r="CL14" s="301">
        <v>0</v>
      </c>
      <c r="CM14" s="301">
        <v>0</v>
      </c>
      <c r="CN14" s="301">
        <v>0</v>
      </c>
      <c r="CO14" s="301">
        <v>0</v>
      </c>
      <c r="CP14" s="301">
        <v>0</v>
      </c>
      <c r="CQ14" s="301">
        <v>0</v>
      </c>
      <c r="CR14" s="301">
        <v>0</v>
      </c>
      <c r="CS14" s="301">
        <v>0</v>
      </c>
      <c r="CT14" s="301">
        <v>0</v>
      </c>
      <c r="CU14" s="301">
        <v>0</v>
      </c>
      <c r="CV14" s="301">
        <v>0</v>
      </c>
      <c r="CW14" s="301">
        <v>0</v>
      </c>
      <c r="CX14" s="301">
        <v>0</v>
      </c>
      <c r="CY14" s="301">
        <v>0</v>
      </c>
    </row>
    <row r="15" spans="1:103" ht="13.5" customHeight="1">
      <c r="A15" s="299" t="s">
        <v>655</v>
      </c>
      <c r="B15" s="300" t="s">
        <v>656</v>
      </c>
      <c r="C15" s="299" t="s">
        <v>639</v>
      </c>
      <c r="D15" s="301">
        <v>0</v>
      </c>
      <c r="E15" s="301">
        <v>0</v>
      </c>
      <c r="F15" s="301">
        <v>0</v>
      </c>
      <c r="G15" s="301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301">
        <v>0</v>
      </c>
      <c r="Q15" s="301">
        <v>0</v>
      </c>
      <c r="R15" s="301">
        <v>0</v>
      </c>
      <c r="S15" s="301">
        <v>0</v>
      </c>
      <c r="T15" s="301">
        <v>0</v>
      </c>
      <c r="U15" s="301">
        <v>0</v>
      </c>
      <c r="V15" s="301">
        <v>0</v>
      </c>
      <c r="W15" s="301">
        <v>0</v>
      </c>
      <c r="X15" s="301">
        <v>0</v>
      </c>
      <c r="Y15" s="301">
        <v>0</v>
      </c>
      <c r="Z15" s="301">
        <v>0</v>
      </c>
      <c r="AA15" s="301">
        <v>0</v>
      </c>
      <c r="AB15" s="301">
        <v>0</v>
      </c>
      <c r="AC15" s="301">
        <v>0</v>
      </c>
      <c r="AD15" s="301">
        <v>0</v>
      </c>
      <c r="AE15" s="301">
        <v>0</v>
      </c>
      <c r="AF15" s="301">
        <v>0</v>
      </c>
      <c r="AG15" s="301">
        <v>0</v>
      </c>
      <c r="AH15" s="301">
        <v>0</v>
      </c>
      <c r="AI15" s="301">
        <v>0</v>
      </c>
      <c r="AJ15" s="301">
        <v>0</v>
      </c>
      <c r="AK15" s="301">
        <v>0</v>
      </c>
      <c r="AL15" s="301">
        <v>0</v>
      </c>
      <c r="AM15" s="301">
        <v>0</v>
      </c>
      <c r="AN15" s="301">
        <v>0</v>
      </c>
      <c r="AO15" s="301">
        <v>0</v>
      </c>
      <c r="AP15" s="301">
        <v>0</v>
      </c>
      <c r="AQ15" s="301">
        <v>0</v>
      </c>
      <c r="AR15" s="301">
        <v>0</v>
      </c>
      <c r="AS15" s="301">
        <v>0</v>
      </c>
      <c r="AT15" s="301">
        <v>0</v>
      </c>
      <c r="AU15" s="301">
        <v>0</v>
      </c>
      <c r="AV15" s="301">
        <v>0</v>
      </c>
      <c r="AW15" s="301">
        <v>0</v>
      </c>
      <c r="AX15" s="301">
        <v>0</v>
      </c>
      <c r="AY15" s="301">
        <v>0</v>
      </c>
      <c r="AZ15" s="301">
        <v>0</v>
      </c>
      <c r="BA15" s="301">
        <v>0</v>
      </c>
      <c r="BB15" s="301">
        <v>0</v>
      </c>
      <c r="BC15" s="301">
        <v>0</v>
      </c>
      <c r="BD15" s="301">
        <v>0</v>
      </c>
      <c r="BE15" s="301">
        <v>0</v>
      </c>
      <c r="BF15" s="301">
        <v>0</v>
      </c>
      <c r="BG15" s="301">
        <v>0</v>
      </c>
      <c r="BH15" s="301">
        <v>0</v>
      </c>
      <c r="BI15" s="301">
        <v>0</v>
      </c>
      <c r="BJ15" s="301">
        <v>0</v>
      </c>
      <c r="BK15" s="301">
        <v>0</v>
      </c>
      <c r="BL15" s="301">
        <v>0</v>
      </c>
      <c r="BM15" s="301">
        <v>0</v>
      </c>
      <c r="BN15" s="301">
        <v>0</v>
      </c>
      <c r="BO15" s="301">
        <v>0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0</v>
      </c>
      <c r="CA15" s="301">
        <v>0</v>
      </c>
      <c r="CB15" s="301">
        <v>0</v>
      </c>
      <c r="CC15" s="301">
        <v>0</v>
      </c>
      <c r="CD15" s="301">
        <v>0</v>
      </c>
      <c r="CE15" s="301">
        <v>0</v>
      </c>
      <c r="CF15" s="301">
        <v>0</v>
      </c>
      <c r="CG15" s="301">
        <v>0</v>
      </c>
      <c r="CH15" s="301">
        <v>0</v>
      </c>
      <c r="CI15" s="301">
        <v>0</v>
      </c>
      <c r="CJ15" s="301">
        <v>0</v>
      </c>
      <c r="CK15" s="301">
        <v>0</v>
      </c>
      <c r="CL15" s="301">
        <v>0</v>
      </c>
      <c r="CM15" s="301">
        <v>0</v>
      </c>
      <c r="CN15" s="301">
        <v>0</v>
      </c>
      <c r="CO15" s="301">
        <v>0</v>
      </c>
      <c r="CP15" s="301">
        <v>0</v>
      </c>
      <c r="CQ15" s="301">
        <v>0</v>
      </c>
      <c r="CR15" s="301">
        <v>0</v>
      </c>
      <c r="CS15" s="301">
        <v>0</v>
      </c>
      <c r="CT15" s="301">
        <v>0</v>
      </c>
      <c r="CU15" s="301">
        <v>0</v>
      </c>
      <c r="CV15" s="301">
        <v>0</v>
      </c>
      <c r="CW15" s="301">
        <v>0</v>
      </c>
      <c r="CX15" s="301">
        <v>0</v>
      </c>
      <c r="CY15" s="301">
        <v>0</v>
      </c>
    </row>
    <row r="16" spans="1:103" ht="13.5" customHeight="1">
      <c r="A16" s="299" t="s">
        <v>657</v>
      </c>
      <c r="B16" s="300" t="s">
        <v>658</v>
      </c>
      <c r="C16" s="299" t="s">
        <v>639</v>
      </c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  <c r="U16" s="301">
        <v>0</v>
      </c>
      <c r="V16" s="301">
        <v>0</v>
      </c>
      <c r="W16" s="301">
        <v>0</v>
      </c>
      <c r="X16" s="301">
        <v>0</v>
      </c>
      <c r="Y16" s="301">
        <v>0</v>
      </c>
      <c r="Z16" s="301">
        <v>0</v>
      </c>
      <c r="AA16" s="301">
        <v>0</v>
      </c>
      <c r="AB16" s="301">
        <v>0</v>
      </c>
      <c r="AC16" s="301">
        <v>0</v>
      </c>
      <c r="AD16" s="301">
        <v>0</v>
      </c>
      <c r="AE16" s="301">
        <v>0</v>
      </c>
      <c r="AF16" s="301">
        <v>0</v>
      </c>
      <c r="AG16" s="301">
        <v>0</v>
      </c>
      <c r="AH16" s="301">
        <v>0</v>
      </c>
      <c r="AI16" s="301">
        <v>0</v>
      </c>
      <c r="AJ16" s="301">
        <v>0</v>
      </c>
      <c r="AK16" s="301">
        <v>0</v>
      </c>
      <c r="AL16" s="301">
        <v>0</v>
      </c>
      <c r="AM16" s="301">
        <v>0</v>
      </c>
      <c r="AN16" s="301">
        <v>0</v>
      </c>
      <c r="AO16" s="301">
        <v>0</v>
      </c>
      <c r="AP16" s="301">
        <v>0</v>
      </c>
      <c r="AQ16" s="301">
        <v>0</v>
      </c>
      <c r="AR16" s="301">
        <v>0</v>
      </c>
      <c r="AS16" s="301">
        <v>0</v>
      </c>
      <c r="AT16" s="301">
        <v>0</v>
      </c>
      <c r="AU16" s="301">
        <v>0</v>
      </c>
      <c r="AV16" s="301">
        <v>0</v>
      </c>
      <c r="AW16" s="301">
        <v>0</v>
      </c>
      <c r="AX16" s="301">
        <v>0</v>
      </c>
      <c r="AY16" s="301">
        <v>0</v>
      </c>
      <c r="AZ16" s="301">
        <v>0</v>
      </c>
      <c r="BA16" s="301">
        <v>0</v>
      </c>
      <c r="BB16" s="301">
        <v>0</v>
      </c>
      <c r="BC16" s="301">
        <v>0</v>
      </c>
      <c r="BD16" s="301">
        <v>0</v>
      </c>
      <c r="BE16" s="301">
        <v>0</v>
      </c>
      <c r="BF16" s="301">
        <v>0</v>
      </c>
      <c r="BG16" s="301">
        <v>0</v>
      </c>
      <c r="BH16" s="301">
        <v>0</v>
      </c>
      <c r="BI16" s="301">
        <v>0</v>
      </c>
      <c r="BJ16" s="301">
        <v>0</v>
      </c>
      <c r="BK16" s="301">
        <v>0</v>
      </c>
      <c r="BL16" s="301">
        <v>0</v>
      </c>
      <c r="BM16" s="301">
        <v>0</v>
      </c>
      <c r="BN16" s="301">
        <v>0</v>
      </c>
      <c r="BO16" s="301">
        <v>0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0</v>
      </c>
      <c r="CA16" s="301">
        <v>0</v>
      </c>
      <c r="CB16" s="301">
        <v>0</v>
      </c>
      <c r="CC16" s="301">
        <v>0</v>
      </c>
      <c r="CD16" s="301">
        <v>0</v>
      </c>
      <c r="CE16" s="301">
        <v>0</v>
      </c>
      <c r="CF16" s="301">
        <v>0</v>
      </c>
      <c r="CG16" s="301">
        <v>0</v>
      </c>
      <c r="CH16" s="301">
        <v>0</v>
      </c>
      <c r="CI16" s="301">
        <v>0</v>
      </c>
      <c r="CJ16" s="301">
        <v>0</v>
      </c>
      <c r="CK16" s="301">
        <v>0</v>
      </c>
      <c r="CL16" s="301">
        <v>0</v>
      </c>
      <c r="CM16" s="301">
        <v>0</v>
      </c>
      <c r="CN16" s="301">
        <v>0</v>
      </c>
      <c r="CO16" s="301">
        <v>0</v>
      </c>
      <c r="CP16" s="301">
        <v>0</v>
      </c>
      <c r="CQ16" s="301">
        <v>0</v>
      </c>
      <c r="CR16" s="301">
        <v>0</v>
      </c>
      <c r="CS16" s="301">
        <v>0</v>
      </c>
      <c r="CT16" s="301">
        <v>0</v>
      </c>
      <c r="CU16" s="301">
        <v>0</v>
      </c>
      <c r="CV16" s="301">
        <v>0</v>
      </c>
      <c r="CW16" s="301">
        <v>0</v>
      </c>
      <c r="CX16" s="301">
        <v>0</v>
      </c>
      <c r="CY16" s="301">
        <v>0</v>
      </c>
    </row>
    <row r="17" spans="1:103" ht="13.5" customHeight="1">
      <c r="A17" s="299" t="s">
        <v>659</v>
      </c>
      <c r="B17" s="300" t="s">
        <v>660</v>
      </c>
      <c r="C17" s="299" t="s">
        <v>639</v>
      </c>
      <c r="D17" s="301">
        <v>0</v>
      </c>
      <c r="E17" s="301">
        <v>0</v>
      </c>
      <c r="F17" s="301">
        <v>0</v>
      </c>
      <c r="G17" s="301">
        <v>0</v>
      </c>
      <c r="H17" s="301">
        <v>0</v>
      </c>
      <c r="I17" s="301">
        <v>0</v>
      </c>
      <c r="J17" s="301">
        <v>0</v>
      </c>
      <c r="K17" s="301">
        <v>0</v>
      </c>
      <c r="L17" s="301">
        <v>0</v>
      </c>
      <c r="M17" s="301">
        <v>0</v>
      </c>
      <c r="N17" s="301">
        <v>0</v>
      </c>
      <c r="O17" s="301">
        <v>0</v>
      </c>
      <c r="P17" s="301">
        <v>0</v>
      </c>
      <c r="Q17" s="301">
        <v>0</v>
      </c>
      <c r="R17" s="301">
        <v>0</v>
      </c>
      <c r="S17" s="301">
        <v>0</v>
      </c>
      <c r="T17" s="301">
        <v>0</v>
      </c>
      <c r="U17" s="301">
        <v>0</v>
      </c>
      <c r="V17" s="301">
        <v>0</v>
      </c>
      <c r="W17" s="301">
        <v>0</v>
      </c>
      <c r="X17" s="301">
        <v>0</v>
      </c>
      <c r="Y17" s="301">
        <v>0</v>
      </c>
      <c r="Z17" s="301">
        <v>0</v>
      </c>
      <c r="AA17" s="301">
        <v>0</v>
      </c>
      <c r="AB17" s="301">
        <v>0</v>
      </c>
      <c r="AC17" s="301">
        <v>0</v>
      </c>
      <c r="AD17" s="301">
        <v>0</v>
      </c>
      <c r="AE17" s="301">
        <v>0</v>
      </c>
      <c r="AF17" s="301">
        <v>0</v>
      </c>
      <c r="AG17" s="301">
        <v>0</v>
      </c>
      <c r="AH17" s="301">
        <v>0</v>
      </c>
      <c r="AI17" s="301">
        <v>0</v>
      </c>
      <c r="AJ17" s="301">
        <v>0</v>
      </c>
      <c r="AK17" s="301">
        <v>0</v>
      </c>
      <c r="AL17" s="301">
        <v>0</v>
      </c>
      <c r="AM17" s="301">
        <v>0</v>
      </c>
      <c r="AN17" s="301">
        <v>0</v>
      </c>
      <c r="AO17" s="301">
        <v>0</v>
      </c>
      <c r="AP17" s="301">
        <v>0</v>
      </c>
      <c r="AQ17" s="301">
        <v>0</v>
      </c>
      <c r="AR17" s="301">
        <v>0</v>
      </c>
      <c r="AS17" s="301">
        <v>0</v>
      </c>
      <c r="AT17" s="301">
        <v>0</v>
      </c>
      <c r="AU17" s="301">
        <v>0</v>
      </c>
      <c r="AV17" s="301">
        <v>0</v>
      </c>
      <c r="AW17" s="301">
        <v>0</v>
      </c>
      <c r="AX17" s="301">
        <v>0</v>
      </c>
      <c r="AY17" s="301">
        <v>0</v>
      </c>
      <c r="AZ17" s="301">
        <v>0</v>
      </c>
      <c r="BA17" s="301">
        <v>0</v>
      </c>
      <c r="BB17" s="301">
        <v>0</v>
      </c>
      <c r="BC17" s="301">
        <v>0</v>
      </c>
      <c r="BD17" s="301">
        <v>0</v>
      </c>
      <c r="BE17" s="301">
        <v>0</v>
      </c>
      <c r="BF17" s="301">
        <v>0</v>
      </c>
      <c r="BG17" s="301">
        <v>0</v>
      </c>
      <c r="BH17" s="301">
        <v>0</v>
      </c>
      <c r="BI17" s="301">
        <v>0</v>
      </c>
      <c r="BJ17" s="301">
        <v>0</v>
      </c>
      <c r="BK17" s="301">
        <v>0</v>
      </c>
      <c r="BL17" s="301">
        <v>0</v>
      </c>
      <c r="BM17" s="301">
        <v>0</v>
      </c>
      <c r="BN17" s="301">
        <v>0</v>
      </c>
      <c r="BO17" s="301">
        <v>0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0</v>
      </c>
      <c r="CA17" s="301">
        <v>0</v>
      </c>
      <c r="CB17" s="301">
        <v>0</v>
      </c>
      <c r="CC17" s="301">
        <v>0</v>
      </c>
      <c r="CD17" s="301">
        <v>0</v>
      </c>
      <c r="CE17" s="301">
        <v>0</v>
      </c>
      <c r="CF17" s="301">
        <v>0</v>
      </c>
      <c r="CG17" s="301">
        <v>0</v>
      </c>
      <c r="CH17" s="301">
        <v>0</v>
      </c>
      <c r="CI17" s="301">
        <v>0</v>
      </c>
      <c r="CJ17" s="301">
        <v>0</v>
      </c>
      <c r="CK17" s="301">
        <v>0</v>
      </c>
      <c r="CL17" s="301">
        <v>0</v>
      </c>
      <c r="CM17" s="301">
        <v>0</v>
      </c>
      <c r="CN17" s="301">
        <v>0</v>
      </c>
      <c r="CO17" s="301">
        <v>0</v>
      </c>
      <c r="CP17" s="301">
        <v>0</v>
      </c>
      <c r="CQ17" s="301">
        <v>0</v>
      </c>
      <c r="CR17" s="301">
        <v>0</v>
      </c>
      <c r="CS17" s="301">
        <v>0</v>
      </c>
      <c r="CT17" s="301">
        <v>0</v>
      </c>
      <c r="CU17" s="301">
        <v>0</v>
      </c>
      <c r="CV17" s="301">
        <v>0</v>
      </c>
      <c r="CW17" s="301">
        <v>0</v>
      </c>
      <c r="CX17" s="301">
        <v>0</v>
      </c>
      <c r="CY17" s="301">
        <v>0</v>
      </c>
    </row>
    <row r="18" spans="1:103" ht="13.5" customHeight="1">
      <c r="A18" s="299" t="s">
        <v>661</v>
      </c>
      <c r="B18" s="300" t="s">
        <v>662</v>
      </c>
      <c r="C18" s="299" t="s">
        <v>639</v>
      </c>
      <c r="D18" s="301">
        <v>0</v>
      </c>
      <c r="E18" s="301">
        <v>0</v>
      </c>
      <c r="F18" s="301">
        <v>0</v>
      </c>
      <c r="G18" s="301">
        <v>0</v>
      </c>
      <c r="H18" s="301">
        <v>0</v>
      </c>
      <c r="I18" s="301">
        <v>0</v>
      </c>
      <c r="J18" s="301">
        <v>0</v>
      </c>
      <c r="K18" s="301">
        <v>0</v>
      </c>
      <c r="L18" s="301">
        <v>0</v>
      </c>
      <c r="M18" s="301">
        <v>0</v>
      </c>
      <c r="N18" s="301">
        <v>0</v>
      </c>
      <c r="O18" s="301">
        <v>0</v>
      </c>
      <c r="P18" s="301">
        <v>0</v>
      </c>
      <c r="Q18" s="301">
        <v>0</v>
      </c>
      <c r="R18" s="301">
        <v>0</v>
      </c>
      <c r="S18" s="301">
        <v>0</v>
      </c>
      <c r="T18" s="301">
        <v>0</v>
      </c>
      <c r="U18" s="301">
        <v>0</v>
      </c>
      <c r="V18" s="301">
        <v>0</v>
      </c>
      <c r="W18" s="301">
        <v>0</v>
      </c>
      <c r="X18" s="301">
        <v>0</v>
      </c>
      <c r="Y18" s="301">
        <v>0</v>
      </c>
      <c r="Z18" s="301">
        <v>0</v>
      </c>
      <c r="AA18" s="301">
        <v>0</v>
      </c>
      <c r="AB18" s="301">
        <v>0</v>
      </c>
      <c r="AC18" s="301">
        <v>0</v>
      </c>
      <c r="AD18" s="301">
        <v>0</v>
      </c>
      <c r="AE18" s="301">
        <v>0</v>
      </c>
      <c r="AF18" s="301">
        <v>0</v>
      </c>
      <c r="AG18" s="301">
        <v>0</v>
      </c>
      <c r="AH18" s="301">
        <v>0</v>
      </c>
      <c r="AI18" s="301">
        <v>0</v>
      </c>
      <c r="AJ18" s="301">
        <v>0</v>
      </c>
      <c r="AK18" s="301">
        <v>0</v>
      </c>
      <c r="AL18" s="301">
        <v>0</v>
      </c>
      <c r="AM18" s="301">
        <v>0</v>
      </c>
      <c r="AN18" s="301">
        <v>0</v>
      </c>
      <c r="AO18" s="301">
        <v>0</v>
      </c>
      <c r="AP18" s="301">
        <v>0</v>
      </c>
      <c r="AQ18" s="301">
        <v>0</v>
      </c>
      <c r="AR18" s="301">
        <v>0</v>
      </c>
      <c r="AS18" s="301">
        <v>0</v>
      </c>
      <c r="AT18" s="301">
        <v>0</v>
      </c>
      <c r="AU18" s="301">
        <v>0</v>
      </c>
      <c r="AV18" s="301">
        <v>0</v>
      </c>
      <c r="AW18" s="301">
        <v>0</v>
      </c>
      <c r="AX18" s="301">
        <v>0</v>
      </c>
      <c r="AY18" s="301">
        <v>0</v>
      </c>
      <c r="AZ18" s="301">
        <v>0</v>
      </c>
      <c r="BA18" s="301">
        <v>0</v>
      </c>
      <c r="BB18" s="301">
        <v>0</v>
      </c>
      <c r="BC18" s="301">
        <v>0</v>
      </c>
      <c r="BD18" s="301">
        <v>0</v>
      </c>
      <c r="BE18" s="301">
        <v>0</v>
      </c>
      <c r="BF18" s="301">
        <v>0</v>
      </c>
      <c r="BG18" s="301">
        <v>0</v>
      </c>
      <c r="BH18" s="301">
        <v>0</v>
      </c>
      <c r="BI18" s="301">
        <v>0</v>
      </c>
      <c r="BJ18" s="301">
        <v>0</v>
      </c>
      <c r="BK18" s="301">
        <v>0</v>
      </c>
      <c r="BL18" s="301">
        <v>0</v>
      </c>
      <c r="BM18" s="301">
        <v>0</v>
      </c>
      <c r="BN18" s="301">
        <v>0</v>
      </c>
      <c r="BO18" s="301">
        <v>0</v>
      </c>
      <c r="BP18" s="301">
        <v>0</v>
      </c>
      <c r="BQ18" s="301">
        <v>0</v>
      </c>
      <c r="BR18" s="301">
        <v>0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0</v>
      </c>
      <c r="CA18" s="301">
        <v>0</v>
      </c>
      <c r="CB18" s="301">
        <v>0</v>
      </c>
      <c r="CC18" s="301">
        <v>0</v>
      </c>
      <c r="CD18" s="301">
        <v>0</v>
      </c>
      <c r="CE18" s="301">
        <v>0</v>
      </c>
      <c r="CF18" s="301">
        <v>0</v>
      </c>
      <c r="CG18" s="301">
        <v>0</v>
      </c>
      <c r="CH18" s="301">
        <v>0</v>
      </c>
      <c r="CI18" s="301">
        <v>0</v>
      </c>
      <c r="CJ18" s="301">
        <v>0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0</v>
      </c>
      <c r="CQ18" s="301">
        <v>0</v>
      </c>
      <c r="CR18" s="301">
        <v>0</v>
      </c>
      <c r="CS18" s="301">
        <v>0</v>
      </c>
      <c r="CT18" s="301">
        <v>0</v>
      </c>
      <c r="CU18" s="301">
        <v>0</v>
      </c>
      <c r="CV18" s="301">
        <v>0</v>
      </c>
      <c r="CW18" s="301">
        <v>0</v>
      </c>
      <c r="CX18" s="301">
        <v>0</v>
      </c>
      <c r="CY18" s="301">
        <v>0</v>
      </c>
    </row>
    <row r="19" spans="1:103" ht="13.5" customHeight="1">
      <c r="A19" s="299" t="s">
        <v>663</v>
      </c>
      <c r="B19" s="300" t="s">
        <v>664</v>
      </c>
      <c r="C19" s="299" t="s">
        <v>639</v>
      </c>
      <c r="D19" s="301">
        <v>0</v>
      </c>
      <c r="E19" s="301">
        <v>0</v>
      </c>
      <c r="F19" s="301">
        <v>0</v>
      </c>
      <c r="G19" s="301">
        <v>0</v>
      </c>
      <c r="H19" s="301">
        <v>0</v>
      </c>
      <c r="I19" s="301">
        <v>0</v>
      </c>
      <c r="J19" s="301">
        <v>0</v>
      </c>
      <c r="K19" s="301">
        <v>0</v>
      </c>
      <c r="L19" s="301">
        <v>0</v>
      </c>
      <c r="M19" s="301">
        <v>0</v>
      </c>
      <c r="N19" s="301">
        <v>0</v>
      </c>
      <c r="O19" s="301">
        <v>0</v>
      </c>
      <c r="P19" s="301">
        <v>0</v>
      </c>
      <c r="Q19" s="301">
        <v>0</v>
      </c>
      <c r="R19" s="301">
        <v>0</v>
      </c>
      <c r="S19" s="301">
        <v>0</v>
      </c>
      <c r="T19" s="301">
        <v>0</v>
      </c>
      <c r="U19" s="301">
        <v>0</v>
      </c>
      <c r="V19" s="301">
        <v>0</v>
      </c>
      <c r="W19" s="301">
        <v>0</v>
      </c>
      <c r="X19" s="301">
        <v>0</v>
      </c>
      <c r="Y19" s="301">
        <v>0</v>
      </c>
      <c r="Z19" s="301">
        <v>0</v>
      </c>
      <c r="AA19" s="301">
        <v>0</v>
      </c>
      <c r="AB19" s="301">
        <v>0</v>
      </c>
      <c r="AC19" s="301">
        <v>0</v>
      </c>
      <c r="AD19" s="301">
        <v>0</v>
      </c>
      <c r="AE19" s="301">
        <v>0</v>
      </c>
      <c r="AF19" s="301">
        <v>0</v>
      </c>
      <c r="AG19" s="301">
        <v>0</v>
      </c>
      <c r="AH19" s="301">
        <v>0</v>
      </c>
      <c r="AI19" s="301">
        <v>0</v>
      </c>
      <c r="AJ19" s="301">
        <v>0</v>
      </c>
      <c r="AK19" s="301">
        <v>0</v>
      </c>
      <c r="AL19" s="301">
        <v>0</v>
      </c>
      <c r="AM19" s="301">
        <v>0</v>
      </c>
      <c r="AN19" s="301">
        <v>0</v>
      </c>
      <c r="AO19" s="301">
        <v>0</v>
      </c>
      <c r="AP19" s="301">
        <v>0</v>
      </c>
      <c r="AQ19" s="301">
        <v>0</v>
      </c>
      <c r="AR19" s="301">
        <v>0</v>
      </c>
      <c r="AS19" s="301">
        <v>0</v>
      </c>
      <c r="AT19" s="301">
        <v>0</v>
      </c>
      <c r="AU19" s="301">
        <v>0</v>
      </c>
      <c r="AV19" s="301">
        <v>0</v>
      </c>
      <c r="AW19" s="301">
        <v>0</v>
      </c>
      <c r="AX19" s="301">
        <v>0</v>
      </c>
      <c r="AY19" s="301">
        <v>0</v>
      </c>
      <c r="AZ19" s="301">
        <v>0</v>
      </c>
      <c r="BA19" s="301">
        <v>0</v>
      </c>
      <c r="BB19" s="301">
        <v>0</v>
      </c>
      <c r="BC19" s="301">
        <v>0</v>
      </c>
      <c r="BD19" s="301">
        <v>0</v>
      </c>
      <c r="BE19" s="301">
        <v>0</v>
      </c>
      <c r="BF19" s="301">
        <v>0</v>
      </c>
      <c r="BG19" s="301">
        <v>0</v>
      </c>
      <c r="BH19" s="301">
        <v>0</v>
      </c>
      <c r="BI19" s="301">
        <v>0</v>
      </c>
      <c r="BJ19" s="301">
        <v>0</v>
      </c>
      <c r="BK19" s="301">
        <v>0</v>
      </c>
      <c r="BL19" s="301">
        <v>0</v>
      </c>
      <c r="BM19" s="301">
        <v>0</v>
      </c>
      <c r="BN19" s="301">
        <v>0</v>
      </c>
      <c r="BO19" s="301">
        <v>0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0</v>
      </c>
      <c r="CA19" s="301">
        <v>0</v>
      </c>
      <c r="CB19" s="301">
        <v>0</v>
      </c>
      <c r="CC19" s="301">
        <v>0</v>
      </c>
      <c r="CD19" s="301">
        <v>0</v>
      </c>
      <c r="CE19" s="301">
        <v>0</v>
      </c>
      <c r="CF19" s="301">
        <v>0</v>
      </c>
      <c r="CG19" s="301">
        <v>0</v>
      </c>
      <c r="CH19" s="301">
        <v>0</v>
      </c>
      <c r="CI19" s="301">
        <v>0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0</v>
      </c>
      <c r="CR19" s="301">
        <v>0</v>
      </c>
      <c r="CS19" s="301">
        <v>0</v>
      </c>
      <c r="CT19" s="301">
        <v>0</v>
      </c>
      <c r="CU19" s="301">
        <v>0</v>
      </c>
      <c r="CV19" s="301">
        <v>0</v>
      </c>
      <c r="CW19" s="301">
        <v>0</v>
      </c>
      <c r="CX19" s="301">
        <v>0</v>
      </c>
      <c r="CY19" s="301">
        <v>0</v>
      </c>
    </row>
    <row r="20" spans="1:103" ht="13.5" customHeight="1">
      <c r="A20" s="299" t="s">
        <v>665</v>
      </c>
      <c r="B20" s="300" t="s">
        <v>666</v>
      </c>
      <c r="C20" s="299" t="s">
        <v>639</v>
      </c>
      <c r="D20" s="301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301">
        <v>0</v>
      </c>
      <c r="N20" s="301">
        <v>0</v>
      </c>
      <c r="O20" s="301">
        <v>0</v>
      </c>
      <c r="P20" s="301">
        <v>0</v>
      </c>
      <c r="Q20" s="301">
        <v>0</v>
      </c>
      <c r="R20" s="301">
        <v>0</v>
      </c>
      <c r="S20" s="301">
        <v>0</v>
      </c>
      <c r="T20" s="301">
        <v>0</v>
      </c>
      <c r="U20" s="301">
        <v>0</v>
      </c>
      <c r="V20" s="301">
        <v>0</v>
      </c>
      <c r="W20" s="301">
        <v>0</v>
      </c>
      <c r="X20" s="301">
        <v>0</v>
      </c>
      <c r="Y20" s="301">
        <v>0</v>
      </c>
      <c r="Z20" s="301">
        <v>0</v>
      </c>
      <c r="AA20" s="301">
        <v>0</v>
      </c>
      <c r="AB20" s="301">
        <v>0</v>
      </c>
      <c r="AC20" s="301">
        <v>0</v>
      </c>
      <c r="AD20" s="301">
        <v>0</v>
      </c>
      <c r="AE20" s="301">
        <v>0</v>
      </c>
      <c r="AF20" s="301">
        <v>0</v>
      </c>
      <c r="AG20" s="301">
        <v>0</v>
      </c>
      <c r="AH20" s="301">
        <v>0</v>
      </c>
      <c r="AI20" s="301">
        <v>0</v>
      </c>
      <c r="AJ20" s="301">
        <v>0</v>
      </c>
      <c r="AK20" s="301">
        <v>0</v>
      </c>
      <c r="AL20" s="301">
        <v>0</v>
      </c>
      <c r="AM20" s="301">
        <v>0</v>
      </c>
      <c r="AN20" s="301">
        <v>0</v>
      </c>
      <c r="AO20" s="301">
        <v>0</v>
      </c>
      <c r="AP20" s="301">
        <v>0</v>
      </c>
      <c r="AQ20" s="301">
        <v>0</v>
      </c>
      <c r="AR20" s="301">
        <v>0</v>
      </c>
      <c r="AS20" s="301">
        <v>0</v>
      </c>
      <c r="AT20" s="301">
        <v>0</v>
      </c>
      <c r="AU20" s="301">
        <v>0</v>
      </c>
      <c r="AV20" s="301">
        <v>0</v>
      </c>
      <c r="AW20" s="301">
        <v>0</v>
      </c>
      <c r="AX20" s="301">
        <v>0</v>
      </c>
      <c r="AY20" s="301">
        <v>0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>
        <v>0</v>
      </c>
      <c r="BF20" s="301">
        <v>0</v>
      </c>
      <c r="BG20" s="301">
        <v>0</v>
      </c>
      <c r="BH20" s="301">
        <v>0</v>
      </c>
      <c r="BI20" s="301">
        <v>0</v>
      </c>
      <c r="BJ20" s="301">
        <v>0</v>
      </c>
      <c r="BK20" s="301">
        <v>0</v>
      </c>
      <c r="BL20" s="301">
        <v>0</v>
      </c>
      <c r="BM20" s="301">
        <v>0</v>
      </c>
      <c r="BN20" s="301">
        <v>0</v>
      </c>
      <c r="BO20" s="301">
        <v>0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0</v>
      </c>
      <c r="CA20" s="301">
        <v>0</v>
      </c>
      <c r="CB20" s="301">
        <v>0</v>
      </c>
      <c r="CC20" s="301">
        <v>0</v>
      </c>
      <c r="CD20" s="301">
        <v>0</v>
      </c>
      <c r="CE20" s="301">
        <v>0</v>
      </c>
      <c r="CF20" s="301">
        <v>0</v>
      </c>
      <c r="CG20" s="301">
        <v>0</v>
      </c>
      <c r="CH20" s="301">
        <v>0</v>
      </c>
      <c r="CI20" s="301">
        <v>0</v>
      </c>
      <c r="CJ20" s="301">
        <v>0</v>
      </c>
      <c r="CK20" s="301">
        <v>0</v>
      </c>
      <c r="CL20" s="301">
        <v>0</v>
      </c>
      <c r="CM20" s="301">
        <v>0</v>
      </c>
      <c r="CN20" s="301">
        <v>0</v>
      </c>
      <c r="CO20" s="301">
        <v>0</v>
      </c>
      <c r="CP20" s="301">
        <v>0</v>
      </c>
      <c r="CQ20" s="301">
        <v>0</v>
      </c>
      <c r="CR20" s="301">
        <v>0</v>
      </c>
      <c r="CS20" s="301">
        <v>0</v>
      </c>
      <c r="CT20" s="301">
        <v>0</v>
      </c>
      <c r="CU20" s="301">
        <v>0</v>
      </c>
      <c r="CV20" s="301">
        <v>0</v>
      </c>
      <c r="CW20" s="301">
        <v>0</v>
      </c>
      <c r="CX20" s="301">
        <v>0</v>
      </c>
      <c r="CY20" s="301">
        <v>0</v>
      </c>
    </row>
    <row r="21" spans="1:103" ht="13.5" customHeight="1">
      <c r="A21" s="299" t="s">
        <v>667</v>
      </c>
      <c r="B21" s="300" t="s">
        <v>668</v>
      </c>
      <c r="C21" s="299" t="s">
        <v>639</v>
      </c>
      <c r="D21" s="301">
        <v>0</v>
      </c>
      <c r="E21" s="301">
        <v>0</v>
      </c>
      <c r="F21" s="301">
        <v>0</v>
      </c>
      <c r="G21" s="301">
        <v>0</v>
      </c>
      <c r="H21" s="301">
        <v>0</v>
      </c>
      <c r="I21" s="301">
        <v>0</v>
      </c>
      <c r="J21" s="301">
        <v>0</v>
      </c>
      <c r="K21" s="301">
        <v>0</v>
      </c>
      <c r="L21" s="301">
        <v>0</v>
      </c>
      <c r="M21" s="301">
        <v>0</v>
      </c>
      <c r="N21" s="301">
        <v>0</v>
      </c>
      <c r="O21" s="301">
        <v>0</v>
      </c>
      <c r="P21" s="301">
        <v>0</v>
      </c>
      <c r="Q21" s="301">
        <v>0</v>
      </c>
      <c r="R21" s="301">
        <v>0</v>
      </c>
      <c r="S21" s="301">
        <v>0</v>
      </c>
      <c r="T21" s="301">
        <v>0</v>
      </c>
      <c r="U21" s="301">
        <v>0</v>
      </c>
      <c r="V21" s="301">
        <v>0</v>
      </c>
      <c r="W21" s="301">
        <v>0</v>
      </c>
      <c r="X21" s="301">
        <v>0</v>
      </c>
      <c r="Y21" s="301">
        <v>0</v>
      </c>
      <c r="Z21" s="301">
        <v>0</v>
      </c>
      <c r="AA21" s="301">
        <v>0</v>
      </c>
      <c r="AB21" s="301">
        <v>0</v>
      </c>
      <c r="AC21" s="301">
        <v>0</v>
      </c>
      <c r="AD21" s="301">
        <v>0</v>
      </c>
      <c r="AE21" s="301">
        <v>0</v>
      </c>
      <c r="AF21" s="301">
        <v>0</v>
      </c>
      <c r="AG21" s="301">
        <v>0</v>
      </c>
      <c r="AH21" s="301">
        <v>0</v>
      </c>
      <c r="AI21" s="301">
        <v>0</v>
      </c>
      <c r="AJ21" s="301">
        <v>0</v>
      </c>
      <c r="AK21" s="301">
        <v>0</v>
      </c>
      <c r="AL21" s="301">
        <v>0</v>
      </c>
      <c r="AM21" s="301">
        <v>0</v>
      </c>
      <c r="AN21" s="301">
        <v>0</v>
      </c>
      <c r="AO21" s="301">
        <v>0</v>
      </c>
      <c r="AP21" s="301">
        <v>0</v>
      </c>
      <c r="AQ21" s="301">
        <v>0</v>
      </c>
      <c r="AR21" s="301">
        <v>0</v>
      </c>
      <c r="AS21" s="301">
        <v>0</v>
      </c>
      <c r="AT21" s="301">
        <v>0</v>
      </c>
      <c r="AU21" s="301">
        <v>0</v>
      </c>
      <c r="AV21" s="301">
        <v>0</v>
      </c>
      <c r="AW21" s="301">
        <v>0</v>
      </c>
      <c r="AX21" s="301">
        <v>0</v>
      </c>
      <c r="AY21" s="301">
        <v>0</v>
      </c>
      <c r="AZ21" s="301">
        <v>0</v>
      </c>
      <c r="BA21" s="301">
        <v>0</v>
      </c>
      <c r="BB21" s="301">
        <v>0</v>
      </c>
      <c r="BC21" s="301">
        <v>0</v>
      </c>
      <c r="BD21" s="301">
        <v>0</v>
      </c>
      <c r="BE21" s="301">
        <v>0</v>
      </c>
      <c r="BF21" s="301">
        <v>0</v>
      </c>
      <c r="BG21" s="301">
        <v>0</v>
      </c>
      <c r="BH21" s="301">
        <v>0</v>
      </c>
      <c r="BI21" s="301">
        <v>0</v>
      </c>
      <c r="BJ21" s="301">
        <v>0</v>
      </c>
      <c r="BK21" s="301">
        <v>0</v>
      </c>
      <c r="BL21" s="301">
        <v>0</v>
      </c>
      <c r="BM21" s="301">
        <v>0</v>
      </c>
      <c r="BN21" s="301">
        <v>0</v>
      </c>
      <c r="BO21" s="301">
        <v>0</v>
      </c>
      <c r="BP21" s="301">
        <v>0</v>
      </c>
      <c r="BQ21" s="301">
        <v>0</v>
      </c>
      <c r="BR21" s="301">
        <v>0</v>
      </c>
      <c r="BS21" s="301">
        <v>0</v>
      </c>
      <c r="BT21" s="301">
        <v>0</v>
      </c>
      <c r="BU21" s="301">
        <v>0</v>
      </c>
      <c r="BV21" s="301">
        <v>0</v>
      </c>
      <c r="BW21" s="301">
        <v>0</v>
      </c>
      <c r="BX21" s="301">
        <v>0</v>
      </c>
      <c r="BY21" s="301">
        <v>0</v>
      </c>
      <c r="BZ21" s="301">
        <v>0</v>
      </c>
      <c r="CA21" s="301">
        <v>0</v>
      </c>
      <c r="CB21" s="301">
        <v>0</v>
      </c>
      <c r="CC21" s="301">
        <v>0</v>
      </c>
      <c r="CD21" s="301">
        <v>0</v>
      </c>
      <c r="CE21" s="301">
        <v>0</v>
      </c>
      <c r="CF21" s="301">
        <v>0</v>
      </c>
      <c r="CG21" s="301">
        <v>0</v>
      </c>
      <c r="CH21" s="301">
        <v>0</v>
      </c>
      <c r="CI21" s="301">
        <v>0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0</v>
      </c>
      <c r="CR21" s="301">
        <v>0</v>
      </c>
      <c r="CS21" s="301">
        <v>0</v>
      </c>
      <c r="CT21" s="301">
        <v>0</v>
      </c>
      <c r="CU21" s="301">
        <v>0</v>
      </c>
      <c r="CV21" s="301">
        <v>0</v>
      </c>
      <c r="CW21" s="301">
        <v>0</v>
      </c>
      <c r="CX21" s="301">
        <v>0</v>
      </c>
      <c r="CY21" s="301">
        <v>0</v>
      </c>
    </row>
    <row r="22" spans="1:103" ht="13.5" customHeight="1">
      <c r="A22" s="299" t="s">
        <v>669</v>
      </c>
      <c r="B22" s="300" t="s">
        <v>670</v>
      </c>
      <c r="C22" s="299" t="s">
        <v>639</v>
      </c>
      <c r="D22" s="301">
        <v>0</v>
      </c>
      <c r="E22" s="301">
        <v>0</v>
      </c>
      <c r="F22" s="301">
        <v>0</v>
      </c>
      <c r="G22" s="301">
        <v>0</v>
      </c>
      <c r="H22" s="301">
        <v>0</v>
      </c>
      <c r="I22" s="301">
        <v>0</v>
      </c>
      <c r="J22" s="301">
        <v>0</v>
      </c>
      <c r="K22" s="301">
        <v>0</v>
      </c>
      <c r="L22" s="301">
        <v>0</v>
      </c>
      <c r="M22" s="301">
        <v>0</v>
      </c>
      <c r="N22" s="301">
        <v>0</v>
      </c>
      <c r="O22" s="301">
        <v>0</v>
      </c>
      <c r="P22" s="301">
        <v>0</v>
      </c>
      <c r="Q22" s="301">
        <v>0</v>
      </c>
      <c r="R22" s="301">
        <v>0</v>
      </c>
      <c r="S22" s="301">
        <v>0</v>
      </c>
      <c r="T22" s="301">
        <v>0</v>
      </c>
      <c r="U22" s="301">
        <v>0</v>
      </c>
      <c r="V22" s="301">
        <v>0</v>
      </c>
      <c r="W22" s="301">
        <v>0</v>
      </c>
      <c r="X22" s="301">
        <v>0</v>
      </c>
      <c r="Y22" s="301">
        <v>0</v>
      </c>
      <c r="Z22" s="301">
        <v>0</v>
      </c>
      <c r="AA22" s="301">
        <v>0</v>
      </c>
      <c r="AB22" s="301">
        <v>0</v>
      </c>
      <c r="AC22" s="301">
        <v>0</v>
      </c>
      <c r="AD22" s="301">
        <v>0</v>
      </c>
      <c r="AE22" s="301">
        <v>0</v>
      </c>
      <c r="AF22" s="301">
        <v>0</v>
      </c>
      <c r="AG22" s="301">
        <v>0</v>
      </c>
      <c r="AH22" s="301">
        <v>0</v>
      </c>
      <c r="AI22" s="301">
        <v>0</v>
      </c>
      <c r="AJ22" s="301">
        <v>0</v>
      </c>
      <c r="AK22" s="301">
        <v>0</v>
      </c>
      <c r="AL22" s="301">
        <v>0</v>
      </c>
      <c r="AM22" s="301">
        <v>0</v>
      </c>
      <c r="AN22" s="301">
        <v>0</v>
      </c>
      <c r="AO22" s="301">
        <v>0</v>
      </c>
      <c r="AP22" s="301">
        <v>0</v>
      </c>
      <c r="AQ22" s="301">
        <v>0</v>
      </c>
      <c r="AR22" s="301">
        <v>0</v>
      </c>
      <c r="AS22" s="301">
        <v>0</v>
      </c>
      <c r="AT22" s="301">
        <v>0</v>
      </c>
      <c r="AU22" s="301">
        <v>0</v>
      </c>
      <c r="AV22" s="301">
        <v>0</v>
      </c>
      <c r="AW22" s="301">
        <v>0</v>
      </c>
      <c r="AX22" s="301">
        <v>0</v>
      </c>
      <c r="AY22" s="301">
        <v>0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>
        <v>0</v>
      </c>
      <c r="BF22" s="301">
        <v>0</v>
      </c>
      <c r="BG22" s="301">
        <v>0</v>
      </c>
      <c r="BH22" s="301">
        <v>0</v>
      </c>
      <c r="BI22" s="301">
        <v>0</v>
      </c>
      <c r="BJ22" s="301">
        <v>0</v>
      </c>
      <c r="BK22" s="301">
        <v>0</v>
      </c>
      <c r="BL22" s="301">
        <v>0</v>
      </c>
      <c r="BM22" s="301">
        <v>0</v>
      </c>
      <c r="BN22" s="301">
        <v>0</v>
      </c>
      <c r="BO22" s="301">
        <v>0</v>
      </c>
      <c r="BP22" s="301">
        <v>0</v>
      </c>
      <c r="BQ22" s="301">
        <v>0</v>
      </c>
      <c r="BR22" s="301">
        <v>0</v>
      </c>
      <c r="BS22" s="301">
        <v>0</v>
      </c>
      <c r="BT22" s="301">
        <v>0</v>
      </c>
      <c r="BU22" s="301">
        <v>0</v>
      </c>
      <c r="BV22" s="301">
        <v>0</v>
      </c>
      <c r="BW22" s="301">
        <v>0</v>
      </c>
      <c r="BX22" s="301">
        <v>0</v>
      </c>
      <c r="BY22" s="301">
        <v>0</v>
      </c>
      <c r="BZ22" s="301">
        <v>0</v>
      </c>
      <c r="CA22" s="301">
        <v>0</v>
      </c>
      <c r="CB22" s="301">
        <v>0</v>
      </c>
      <c r="CC22" s="301">
        <v>0</v>
      </c>
      <c r="CD22" s="301">
        <v>0</v>
      </c>
      <c r="CE22" s="301">
        <v>0</v>
      </c>
      <c r="CF22" s="301">
        <v>0</v>
      </c>
      <c r="CG22" s="301">
        <v>0</v>
      </c>
      <c r="CH22" s="301">
        <v>0</v>
      </c>
      <c r="CI22" s="301">
        <v>0</v>
      </c>
      <c r="CJ22" s="301">
        <v>0</v>
      </c>
      <c r="CK22" s="301">
        <v>0</v>
      </c>
      <c r="CL22" s="301">
        <v>0</v>
      </c>
      <c r="CM22" s="301">
        <v>0</v>
      </c>
      <c r="CN22" s="301">
        <v>0</v>
      </c>
      <c r="CO22" s="301">
        <v>0</v>
      </c>
      <c r="CP22" s="301">
        <v>0</v>
      </c>
      <c r="CQ22" s="301">
        <v>0</v>
      </c>
      <c r="CR22" s="301">
        <v>0</v>
      </c>
      <c r="CS22" s="301">
        <v>0</v>
      </c>
      <c r="CT22" s="301">
        <v>0</v>
      </c>
      <c r="CU22" s="301">
        <v>0</v>
      </c>
      <c r="CV22" s="301">
        <v>0</v>
      </c>
      <c r="CW22" s="301">
        <v>0</v>
      </c>
      <c r="CX22" s="301">
        <v>0</v>
      </c>
      <c r="CY22" s="301">
        <v>0</v>
      </c>
    </row>
    <row r="23" spans="1:103" ht="13.5" customHeight="1">
      <c r="A23" s="299" t="s">
        <v>671</v>
      </c>
      <c r="B23" s="300" t="s">
        <v>672</v>
      </c>
      <c r="C23" s="299" t="s">
        <v>639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1">
        <v>0</v>
      </c>
      <c r="Q23" s="301">
        <v>0</v>
      </c>
      <c r="R23" s="301">
        <v>0</v>
      </c>
      <c r="S23" s="301">
        <v>0</v>
      </c>
      <c r="T23" s="301">
        <v>0</v>
      </c>
      <c r="U23" s="301">
        <v>0</v>
      </c>
      <c r="V23" s="301">
        <v>0</v>
      </c>
      <c r="W23" s="301">
        <v>0</v>
      </c>
      <c r="X23" s="301">
        <v>0</v>
      </c>
      <c r="Y23" s="301">
        <v>0</v>
      </c>
      <c r="Z23" s="301">
        <v>0</v>
      </c>
      <c r="AA23" s="301">
        <v>0</v>
      </c>
      <c r="AB23" s="301">
        <v>0</v>
      </c>
      <c r="AC23" s="301">
        <v>0</v>
      </c>
      <c r="AD23" s="301">
        <v>0</v>
      </c>
      <c r="AE23" s="301">
        <v>0</v>
      </c>
      <c r="AF23" s="301">
        <v>0</v>
      </c>
      <c r="AG23" s="301">
        <v>0</v>
      </c>
      <c r="AH23" s="301">
        <v>0</v>
      </c>
      <c r="AI23" s="301">
        <v>0</v>
      </c>
      <c r="AJ23" s="301">
        <v>0</v>
      </c>
      <c r="AK23" s="301">
        <v>0</v>
      </c>
      <c r="AL23" s="301">
        <v>0</v>
      </c>
      <c r="AM23" s="301">
        <v>0</v>
      </c>
      <c r="AN23" s="301">
        <v>0</v>
      </c>
      <c r="AO23" s="301">
        <v>0</v>
      </c>
      <c r="AP23" s="301">
        <v>0</v>
      </c>
      <c r="AQ23" s="301">
        <v>0</v>
      </c>
      <c r="AR23" s="301">
        <v>0</v>
      </c>
      <c r="AS23" s="301">
        <v>0</v>
      </c>
      <c r="AT23" s="301">
        <v>0</v>
      </c>
      <c r="AU23" s="301">
        <v>0</v>
      </c>
      <c r="AV23" s="301">
        <v>0</v>
      </c>
      <c r="AW23" s="301">
        <v>0</v>
      </c>
      <c r="AX23" s="301">
        <v>0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>
        <v>0</v>
      </c>
      <c r="BF23" s="301">
        <v>0</v>
      </c>
      <c r="BG23" s="301">
        <v>0</v>
      </c>
      <c r="BH23" s="301">
        <v>0</v>
      </c>
      <c r="BI23" s="301">
        <v>0</v>
      </c>
      <c r="BJ23" s="301">
        <v>0</v>
      </c>
      <c r="BK23" s="301">
        <v>0</v>
      </c>
      <c r="BL23" s="301">
        <v>0</v>
      </c>
      <c r="BM23" s="301">
        <v>0</v>
      </c>
      <c r="BN23" s="301">
        <v>0</v>
      </c>
      <c r="BO23" s="301">
        <v>0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0</v>
      </c>
      <c r="CA23" s="301">
        <v>0</v>
      </c>
      <c r="CB23" s="301">
        <v>0</v>
      </c>
      <c r="CC23" s="301">
        <v>0</v>
      </c>
      <c r="CD23" s="301">
        <v>0</v>
      </c>
      <c r="CE23" s="301">
        <v>0</v>
      </c>
      <c r="CF23" s="301">
        <v>0</v>
      </c>
      <c r="CG23" s="301">
        <v>0</v>
      </c>
      <c r="CH23" s="301">
        <v>0</v>
      </c>
      <c r="CI23" s="301">
        <v>0</v>
      </c>
      <c r="CJ23" s="301">
        <v>0</v>
      </c>
      <c r="CK23" s="301">
        <v>0</v>
      </c>
      <c r="CL23" s="301">
        <v>0</v>
      </c>
      <c r="CM23" s="301">
        <v>0</v>
      </c>
      <c r="CN23" s="301">
        <v>0</v>
      </c>
      <c r="CO23" s="301">
        <v>0</v>
      </c>
      <c r="CP23" s="301">
        <v>0</v>
      </c>
      <c r="CQ23" s="301">
        <v>0</v>
      </c>
      <c r="CR23" s="301">
        <v>0</v>
      </c>
      <c r="CS23" s="301">
        <v>0</v>
      </c>
      <c r="CT23" s="301">
        <v>0</v>
      </c>
      <c r="CU23" s="301">
        <v>0</v>
      </c>
      <c r="CV23" s="301">
        <v>0</v>
      </c>
      <c r="CW23" s="301">
        <v>0</v>
      </c>
      <c r="CX23" s="301">
        <v>0</v>
      </c>
      <c r="CY23" s="301">
        <v>0</v>
      </c>
    </row>
    <row r="24" spans="1:103" ht="13.5" customHeight="1">
      <c r="A24" s="299" t="s">
        <v>673</v>
      </c>
      <c r="B24" s="300" t="s">
        <v>674</v>
      </c>
      <c r="C24" s="299" t="s">
        <v>639</v>
      </c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301">
        <v>0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0</v>
      </c>
      <c r="X24" s="301">
        <v>0</v>
      </c>
      <c r="Y24" s="301">
        <v>0</v>
      </c>
      <c r="Z24" s="301">
        <v>0</v>
      </c>
      <c r="AA24" s="301">
        <v>0</v>
      </c>
      <c r="AB24" s="301">
        <v>0</v>
      </c>
      <c r="AC24" s="301">
        <v>0</v>
      </c>
      <c r="AD24" s="301">
        <v>0</v>
      </c>
      <c r="AE24" s="301">
        <v>0</v>
      </c>
      <c r="AF24" s="301">
        <v>0</v>
      </c>
      <c r="AG24" s="301">
        <v>0</v>
      </c>
      <c r="AH24" s="301">
        <v>0</v>
      </c>
      <c r="AI24" s="301">
        <v>0</v>
      </c>
      <c r="AJ24" s="301">
        <v>0</v>
      </c>
      <c r="AK24" s="301">
        <v>0</v>
      </c>
      <c r="AL24" s="301">
        <v>0</v>
      </c>
      <c r="AM24" s="301">
        <v>0</v>
      </c>
      <c r="AN24" s="301">
        <v>0</v>
      </c>
      <c r="AO24" s="301">
        <v>0</v>
      </c>
      <c r="AP24" s="301">
        <v>0</v>
      </c>
      <c r="AQ24" s="301">
        <v>0</v>
      </c>
      <c r="AR24" s="301">
        <v>0</v>
      </c>
      <c r="AS24" s="301">
        <v>0</v>
      </c>
      <c r="AT24" s="301">
        <v>0</v>
      </c>
      <c r="AU24" s="301">
        <v>0</v>
      </c>
      <c r="AV24" s="301">
        <v>0</v>
      </c>
      <c r="AW24" s="301">
        <v>0</v>
      </c>
      <c r="AX24" s="301">
        <v>0</v>
      </c>
      <c r="AY24" s="301">
        <v>0</v>
      </c>
      <c r="AZ24" s="301">
        <v>0</v>
      </c>
      <c r="BA24" s="301">
        <v>0</v>
      </c>
      <c r="BB24" s="301">
        <v>0</v>
      </c>
      <c r="BC24" s="301">
        <v>0</v>
      </c>
      <c r="BD24" s="301">
        <v>0</v>
      </c>
      <c r="BE24" s="301">
        <v>0</v>
      </c>
      <c r="BF24" s="301">
        <v>0</v>
      </c>
      <c r="BG24" s="301">
        <v>0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0</v>
      </c>
      <c r="BN24" s="301">
        <v>0</v>
      </c>
      <c r="BO24" s="301">
        <v>0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0</v>
      </c>
      <c r="CA24" s="301">
        <v>0</v>
      </c>
      <c r="CB24" s="301">
        <v>0</v>
      </c>
      <c r="CC24" s="301">
        <v>0</v>
      </c>
      <c r="CD24" s="301">
        <v>0</v>
      </c>
      <c r="CE24" s="301">
        <v>0</v>
      </c>
      <c r="CF24" s="301">
        <v>0</v>
      </c>
      <c r="CG24" s="301">
        <v>0</v>
      </c>
      <c r="CH24" s="301">
        <v>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0</v>
      </c>
      <c r="CR24" s="301">
        <v>0</v>
      </c>
      <c r="CS24" s="301">
        <v>0</v>
      </c>
      <c r="CT24" s="301">
        <v>0</v>
      </c>
      <c r="CU24" s="301">
        <v>0</v>
      </c>
      <c r="CV24" s="301">
        <v>0</v>
      </c>
      <c r="CW24" s="301">
        <v>0</v>
      </c>
      <c r="CX24" s="301">
        <v>0</v>
      </c>
      <c r="CY24" s="301">
        <v>0</v>
      </c>
    </row>
    <row r="25" spans="1:103" ht="13.5" customHeight="1">
      <c r="A25" s="299" t="s">
        <v>675</v>
      </c>
      <c r="B25" s="300" t="s">
        <v>676</v>
      </c>
      <c r="C25" s="299" t="s">
        <v>639</v>
      </c>
      <c r="D25" s="301">
        <v>0</v>
      </c>
      <c r="E25" s="301">
        <v>0</v>
      </c>
      <c r="F25" s="301">
        <v>0</v>
      </c>
      <c r="G25" s="301">
        <v>0</v>
      </c>
      <c r="H25" s="301">
        <v>0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1">
        <v>0</v>
      </c>
      <c r="Q25" s="301">
        <v>0</v>
      </c>
      <c r="R25" s="301">
        <v>0</v>
      </c>
      <c r="S25" s="301">
        <v>0</v>
      </c>
      <c r="T25" s="301">
        <v>0</v>
      </c>
      <c r="U25" s="301">
        <v>0</v>
      </c>
      <c r="V25" s="301">
        <v>0</v>
      </c>
      <c r="W25" s="301">
        <v>0</v>
      </c>
      <c r="X25" s="301">
        <v>0</v>
      </c>
      <c r="Y25" s="301">
        <v>0</v>
      </c>
      <c r="Z25" s="301">
        <v>0</v>
      </c>
      <c r="AA25" s="301">
        <v>0</v>
      </c>
      <c r="AB25" s="301">
        <v>0</v>
      </c>
      <c r="AC25" s="301">
        <v>0</v>
      </c>
      <c r="AD25" s="301">
        <v>0</v>
      </c>
      <c r="AE25" s="301">
        <v>0</v>
      </c>
      <c r="AF25" s="301">
        <v>0</v>
      </c>
      <c r="AG25" s="301">
        <v>0</v>
      </c>
      <c r="AH25" s="301">
        <v>0</v>
      </c>
      <c r="AI25" s="301">
        <v>0</v>
      </c>
      <c r="AJ25" s="301">
        <v>0</v>
      </c>
      <c r="AK25" s="301">
        <v>0</v>
      </c>
      <c r="AL25" s="301">
        <v>0</v>
      </c>
      <c r="AM25" s="301">
        <v>0</v>
      </c>
      <c r="AN25" s="301">
        <v>0</v>
      </c>
      <c r="AO25" s="301">
        <v>0</v>
      </c>
      <c r="AP25" s="301">
        <v>0</v>
      </c>
      <c r="AQ25" s="301">
        <v>0</v>
      </c>
      <c r="AR25" s="301">
        <v>0</v>
      </c>
      <c r="AS25" s="301">
        <v>0</v>
      </c>
      <c r="AT25" s="301">
        <v>0</v>
      </c>
      <c r="AU25" s="301">
        <v>0</v>
      </c>
      <c r="AV25" s="301">
        <v>0</v>
      </c>
      <c r="AW25" s="301">
        <v>0</v>
      </c>
      <c r="AX25" s="301">
        <v>0</v>
      </c>
      <c r="AY25" s="301">
        <v>0</v>
      </c>
      <c r="AZ25" s="301">
        <v>0</v>
      </c>
      <c r="BA25" s="301">
        <v>0</v>
      </c>
      <c r="BB25" s="301">
        <v>0</v>
      </c>
      <c r="BC25" s="301">
        <v>0</v>
      </c>
      <c r="BD25" s="301">
        <v>0</v>
      </c>
      <c r="BE25" s="301">
        <v>0</v>
      </c>
      <c r="BF25" s="301">
        <v>0</v>
      </c>
      <c r="BG25" s="301">
        <v>0</v>
      </c>
      <c r="BH25" s="301">
        <v>0</v>
      </c>
      <c r="BI25" s="301">
        <v>0</v>
      </c>
      <c r="BJ25" s="301">
        <v>0</v>
      </c>
      <c r="BK25" s="301">
        <v>0</v>
      </c>
      <c r="BL25" s="301">
        <v>0</v>
      </c>
      <c r="BM25" s="301">
        <v>0</v>
      </c>
      <c r="BN25" s="301">
        <v>0</v>
      </c>
      <c r="BO25" s="301">
        <v>0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0</v>
      </c>
      <c r="CA25" s="301">
        <v>0</v>
      </c>
      <c r="CB25" s="301">
        <v>0</v>
      </c>
      <c r="CC25" s="301">
        <v>0</v>
      </c>
      <c r="CD25" s="301">
        <v>0</v>
      </c>
      <c r="CE25" s="301">
        <v>0</v>
      </c>
      <c r="CF25" s="301">
        <v>0</v>
      </c>
      <c r="CG25" s="301">
        <v>0</v>
      </c>
      <c r="CH25" s="301">
        <v>0</v>
      </c>
      <c r="CI25" s="301">
        <v>0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0</v>
      </c>
      <c r="CR25" s="301">
        <v>0</v>
      </c>
      <c r="CS25" s="301">
        <v>0</v>
      </c>
      <c r="CT25" s="301">
        <v>0</v>
      </c>
      <c r="CU25" s="301">
        <v>0</v>
      </c>
      <c r="CV25" s="301">
        <v>0</v>
      </c>
      <c r="CW25" s="301">
        <v>0</v>
      </c>
      <c r="CX25" s="301">
        <v>0</v>
      </c>
      <c r="CY25" s="301">
        <v>0</v>
      </c>
    </row>
    <row r="26" spans="1:103" ht="13.5" customHeight="1">
      <c r="A26" s="299" t="s">
        <v>677</v>
      </c>
      <c r="B26" s="300" t="s">
        <v>678</v>
      </c>
      <c r="C26" s="299" t="s">
        <v>639</v>
      </c>
      <c r="D26" s="301">
        <v>0</v>
      </c>
      <c r="E26" s="301">
        <v>0</v>
      </c>
      <c r="F26" s="301">
        <v>0</v>
      </c>
      <c r="G26" s="301">
        <v>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301">
        <v>0</v>
      </c>
      <c r="Q26" s="301">
        <v>0</v>
      </c>
      <c r="R26" s="301">
        <v>0</v>
      </c>
      <c r="S26" s="301">
        <v>0</v>
      </c>
      <c r="T26" s="301">
        <v>0</v>
      </c>
      <c r="U26" s="301">
        <v>0</v>
      </c>
      <c r="V26" s="301">
        <v>0</v>
      </c>
      <c r="W26" s="301">
        <v>0</v>
      </c>
      <c r="X26" s="301">
        <v>0</v>
      </c>
      <c r="Y26" s="301">
        <v>0</v>
      </c>
      <c r="Z26" s="301">
        <v>0</v>
      </c>
      <c r="AA26" s="301">
        <v>0</v>
      </c>
      <c r="AB26" s="301">
        <v>0</v>
      </c>
      <c r="AC26" s="301">
        <v>0</v>
      </c>
      <c r="AD26" s="301">
        <v>0</v>
      </c>
      <c r="AE26" s="301">
        <v>0</v>
      </c>
      <c r="AF26" s="301">
        <v>0</v>
      </c>
      <c r="AG26" s="301">
        <v>0</v>
      </c>
      <c r="AH26" s="301">
        <v>0</v>
      </c>
      <c r="AI26" s="301">
        <v>0</v>
      </c>
      <c r="AJ26" s="301">
        <v>0</v>
      </c>
      <c r="AK26" s="301">
        <v>0</v>
      </c>
      <c r="AL26" s="301">
        <v>0</v>
      </c>
      <c r="AM26" s="301">
        <v>0</v>
      </c>
      <c r="AN26" s="301">
        <v>0</v>
      </c>
      <c r="AO26" s="301">
        <v>0</v>
      </c>
      <c r="AP26" s="301">
        <v>0</v>
      </c>
      <c r="AQ26" s="301">
        <v>0</v>
      </c>
      <c r="AR26" s="301">
        <v>0</v>
      </c>
      <c r="AS26" s="301">
        <v>0</v>
      </c>
      <c r="AT26" s="301">
        <v>0</v>
      </c>
      <c r="AU26" s="301">
        <v>0</v>
      </c>
      <c r="AV26" s="301">
        <v>0</v>
      </c>
      <c r="AW26" s="301">
        <v>0</v>
      </c>
      <c r="AX26" s="301">
        <v>0</v>
      </c>
      <c r="AY26" s="301">
        <v>0</v>
      </c>
      <c r="AZ26" s="301">
        <v>0</v>
      </c>
      <c r="BA26" s="301">
        <v>0</v>
      </c>
      <c r="BB26" s="301">
        <v>0</v>
      </c>
      <c r="BC26" s="301">
        <v>0</v>
      </c>
      <c r="BD26" s="301">
        <v>0</v>
      </c>
      <c r="BE26" s="301">
        <v>0</v>
      </c>
      <c r="BF26" s="301">
        <v>0</v>
      </c>
      <c r="BG26" s="301">
        <v>0</v>
      </c>
      <c r="BH26" s="301">
        <v>0</v>
      </c>
      <c r="BI26" s="301">
        <v>0</v>
      </c>
      <c r="BJ26" s="301">
        <v>0</v>
      </c>
      <c r="BK26" s="301">
        <v>0</v>
      </c>
      <c r="BL26" s="301">
        <v>0</v>
      </c>
      <c r="BM26" s="301">
        <v>0</v>
      </c>
      <c r="BN26" s="301">
        <v>0</v>
      </c>
      <c r="BO26" s="301">
        <v>0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0</v>
      </c>
      <c r="CA26" s="301">
        <v>0</v>
      </c>
      <c r="CB26" s="301">
        <v>0</v>
      </c>
      <c r="CC26" s="301">
        <v>0</v>
      </c>
      <c r="CD26" s="301">
        <v>0</v>
      </c>
      <c r="CE26" s="301">
        <v>0</v>
      </c>
      <c r="CF26" s="301">
        <v>0</v>
      </c>
      <c r="CG26" s="301">
        <v>0</v>
      </c>
      <c r="CH26" s="301">
        <v>0</v>
      </c>
      <c r="CI26" s="301">
        <v>0</v>
      </c>
      <c r="CJ26" s="301">
        <v>0</v>
      </c>
      <c r="CK26" s="301">
        <v>0</v>
      </c>
      <c r="CL26" s="301">
        <v>0</v>
      </c>
      <c r="CM26" s="301">
        <v>0</v>
      </c>
      <c r="CN26" s="301">
        <v>0</v>
      </c>
      <c r="CO26" s="301">
        <v>0</v>
      </c>
      <c r="CP26" s="301">
        <v>0</v>
      </c>
      <c r="CQ26" s="301">
        <v>0</v>
      </c>
      <c r="CR26" s="301">
        <v>0</v>
      </c>
      <c r="CS26" s="301">
        <v>0</v>
      </c>
      <c r="CT26" s="301">
        <v>0</v>
      </c>
      <c r="CU26" s="301">
        <v>0</v>
      </c>
      <c r="CV26" s="301">
        <v>0</v>
      </c>
      <c r="CW26" s="301">
        <v>0</v>
      </c>
      <c r="CX26" s="301">
        <v>0</v>
      </c>
      <c r="CY26" s="301">
        <v>0</v>
      </c>
    </row>
    <row r="27" spans="1:103" ht="13.5" customHeight="1">
      <c r="A27" s="299" t="s">
        <v>679</v>
      </c>
      <c r="B27" s="300" t="s">
        <v>680</v>
      </c>
      <c r="C27" s="299" t="s">
        <v>639</v>
      </c>
      <c r="D27" s="301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0</v>
      </c>
      <c r="S27" s="301">
        <v>0</v>
      </c>
      <c r="T27" s="301">
        <v>0</v>
      </c>
      <c r="U27" s="301">
        <v>0</v>
      </c>
      <c r="V27" s="301">
        <v>0</v>
      </c>
      <c r="W27" s="301">
        <v>0</v>
      </c>
      <c r="X27" s="301">
        <v>0</v>
      </c>
      <c r="Y27" s="301">
        <v>0</v>
      </c>
      <c r="Z27" s="301">
        <v>0</v>
      </c>
      <c r="AA27" s="301">
        <v>0</v>
      </c>
      <c r="AB27" s="301">
        <v>0</v>
      </c>
      <c r="AC27" s="301">
        <v>0</v>
      </c>
      <c r="AD27" s="301">
        <v>0</v>
      </c>
      <c r="AE27" s="301">
        <v>0</v>
      </c>
      <c r="AF27" s="301">
        <v>0</v>
      </c>
      <c r="AG27" s="301">
        <v>0</v>
      </c>
      <c r="AH27" s="301">
        <v>0</v>
      </c>
      <c r="AI27" s="301">
        <v>0</v>
      </c>
      <c r="AJ27" s="301">
        <v>0</v>
      </c>
      <c r="AK27" s="301">
        <v>0</v>
      </c>
      <c r="AL27" s="301">
        <v>0</v>
      </c>
      <c r="AM27" s="301">
        <v>0</v>
      </c>
      <c r="AN27" s="301">
        <v>0</v>
      </c>
      <c r="AO27" s="301">
        <v>0</v>
      </c>
      <c r="AP27" s="301">
        <v>0</v>
      </c>
      <c r="AQ27" s="301">
        <v>0</v>
      </c>
      <c r="AR27" s="301">
        <v>0</v>
      </c>
      <c r="AS27" s="301">
        <v>0</v>
      </c>
      <c r="AT27" s="301">
        <v>0</v>
      </c>
      <c r="AU27" s="301">
        <v>0</v>
      </c>
      <c r="AV27" s="301">
        <v>0</v>
      </c>
      <c r="AW27" s="301">
        <v>0</v>
      </c>
      <c r="AX27" s="301">
        <v>0</v>
      </c>
      <c r="AY27" s="301">
        <v>0</v>
      </c>
      <c r="AZ27" s="301">
        <v>0</v>
      </c>
      <c r="BA27" s="301">
        <v>0</v>
      </c>
      <c r="BB27" s="301">
        <v>0</v>
      </c>
      <c r="BC27" s="301">
        <v>0</v>
      </c>
      <c r="BD27" s="301">
        <v>0</v>
      </c>
      <c r="BE27" s="301">
        <v>0</v>
      </c>
      <c r="BF27" s="301">
        <v>0</v>
      </c>
      <c r="BG27" s="301">
        <v>0</v>
      </c>
      <c r="BH27" s="301">
        <v>0</v>
      </c>
      <c r="BI27" s="301">
        <v>0</v>
      </c>
      <c r="BJ27" s="301">
        <v>0</v>
      </c>
      <c r="BK27" s="301">
        <v>0</v>
      </c>
      <c r="BL27" s="301">
        <v>0</v>
      </c>
      <c r="BM27" s="301">
        <v>0</v>
      </c>
      <c r="BN27" s="301">
        <v>0</v>
      </c>
      <c r="BO27" s="301">
        <v>0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0</v>
      </c>
      <c r="CA27" s="301">
        <v>0</v>
      </c>
      <c r="CB27" s="301">
        <v>0</v>
      </c>
      <c r="CC27" s="301">
        <v>0</v>
      </c>
      <c r="CD27" s="301">
        <v>0</v>
      </c>
      <c r="CE27" s="301">
        <v>0</v>
      </c>
      <c r="CF27" s="301">
        <v>0</v>
      </c>
      <c r="CG27" s="301">
        <v>0</v>
      </c>
      <c r="CH27" s="301">
        <v>0</v>
      </c>
      <c r="CI27" s="301">
        <v>0</v>
      </c>
      <c r="CJ27" s="301">
        <v>0</v>
      </c>
      <c r="CK27" s="301">
        <v>0</v>
      </c>
      <c r="CL27" s="301">
        <v>0</v>
      </c>
      <c r="CM27" s="301">
        <v>0</v>
      </c>
      <c r="CN27" s="301">
        <v>0</v>
      </c>
      <c r="CO27" s="301">
        <v>0</v>
      </c>
      <c r="CP27" s="301">
        <v>0</v>
      </c>
      <c r="CQ27" s="301">
        <v>0</v>
      </c>
      <c r="CR27" s="301">
        <v>0</v>
      </c>
      <c r="CS27" s="301">
        <v>0</v>
      </c>
      <c r="CT27" s="301">
        <v>0</v>
      </c>
      <c r="CU27" s="301">
        <v>0</v>
      </c>
      <c r="CV27" s="301">
        <v>0</v>
      </c>
      <c r="CW27" s="301">
        <v>0</v>
      </c>
      <c r="CX27" s="301">
        <v>0</v>
      </c>
      <c r="CY27" s="301">
        <v>0</v>
      </c>
    </row>
    <row r="28" spans="1:103" ht="13.5" customHeight="1">
      <c r="A28" s="299" t="s">
        <v>681</v>
      </c>
      <c r="B28" s="300" t="s">
        <v>682</v>
      </c>
      <c r="C28" s="299" t="s">
        <v>639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0</v>
      </c>
      <c r="S28" s="301">
        <v>0</v>
      </c>
      <c r="T28" s="301">
        <v>0</v>
      </c>
      <c r="U28" s="301">
        <v>0</v>
      </c>
      <c r="V28" s="301">
        <v>0</v>
      </c>
      <c r="W28" s="301">
        <v>0</v>
      </c>
      <c r="X28" s="301">
        <v>0</v>
      </c>
      <c r="Y28" s="301">
        <v>0</v>
      </c>
      <c r="Z28" s="301">
        <v>0</v>
      </c>
      <c r="AA28" s="301">
        <v>0</v>
      </c>
      <c r="AB28" s="301">
        <v>0</v>
      </c>
      <c r="AC28" s="301">
        <v>0</v>
      </c>
      <c r="AD28" s="301">
        <v>0</v>
      </c>
      <c r="AE28" s="301">
        <v>0</v>
      </c>
      <c r="AF28" s="301">
        <v>0</v>
      </c>
      <c r="AG28" s="301">
        <v>0</v>
      </c>
      <c r="AH28" s="301">
        <v>0</v>
      </c>
      <c r="AI28" s="301">
        <v>0</v>
      </c>
      <c r="AJ28" s="301">
        <v>0</v>
      </c>
      <c r="AK28" s="301">
        <v>0</v>
      </c>
      <c r="AL28" s="301">
        <v>0</v>
      </c>
      <c r="AM28" s="301">
        <v>0</v>
      </c>
      <c r="AN28" s="301">
        <v>0</v>
      </c>
      <c r="AO28" s="301">
        <v>0</v>
      </c>
      <c r="AP28" s="301">
        <v>0</v>
      </c>
      <c r="AQ28" s="301">
        <v>0</v>
      </c>
      <c r="AR28" s="301">
        <v>0</v>
      </c>
      <c r="AS28" s="301">
        <v>0</v>
      </c>
      <c r="AT28" s="301">
        <v>0</v>
      </c>
      <c r="AU28" s="301">
        <v>0</v>
      </c>
      <c r="AV28" s="301">
        <v>0</v>
      </c>
      <c r="AW28" s="301">
        <v>0</v>
      </c>
      <c r="AX28" s="301">
        <v>0</v>
      </c>
      <c r="AY28" s="301">
        <v>0</v>
      </c>
      <c r="AZ28" s="301">
        <v>0</v>
      </c>
      <c r="BA28" s="301">
        <v>0</v>
      </c>
      <c r="BB28" s="301">
        <v>0</v>
      </c>
      <c r="BC28" s="301">
        <v>0</v>
      </c>
      <c r="BD28" s="301">
        <v>0</v>
      </c>
      <c r="BE28" s="301">
        <v>0</v>
      </c>
      <c r="BF28" s="301">
        <v>0</v>
      </c>
      <c r="BG28" s="301">
        <v>0</v>
      </c>
      <c r="BH28" s="301">
        <v>0</v>
      </c>
      <c r="BI28" s="301">
        <v>0</v>
      </c>
      <c r="BJ28" s="301">
        <v>0</v>
      </c>
      <c r="BK28" s="301">
        <v>0</v>
      </c>
      <c r="BL28" s="301">
        <v>0</v>
      </c>
      <c r="BM28" s="301">
        <v>0</v>
      </c>
      <c r="BN28" s="301">
        <v>0</v>
      </c>
      <c r="BO28" s="301">
        <v>0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0</v>
      </c>
      <c r="CA28" s="301">
        <v>0</v>
      </c>
      <c r="CB28" s="301">
        <v>0</v>
      </c>
      <c r="CC28" s="301">
        <v>0</v>
      </c>
      <c r="CD28" s="301">
        <v>0</v>
      </c>
      <c r="CE28" s="301">
        <v>0</v>
      </c>
      <c r="CF28" s="301">
        <v>0</v>
      </c>
      <c r="CG28" s="301">
        <v>0</v>
      </c>
      <c r="CH28" s="301">
        <v>0</v>
      </c>
      <c r="CI28" s="301">
        <v>0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0</v>
      </c>
      <c r="CR28" s="301">
        <v>0</v>
      </c>
      <c r="CS28" s="301">
        <v>0</v>
      </c>
      <c r="CT28" s="301">
        <v>0</v>
      </c>
      <c r="CU28" s="301">
        <v>0</v>
      </c>
      <c r="CV28" s="301">
        <v>0</v>
      </c>
      <c r="CW28" s="301">
        <v>0</v>
      </c>
      <c r="CX28" s="301">
        <v>0</v>
      </c>
      <c r="CY28" s="301">
        <v>0</v>
      </c>
    </row>
    <row r="29" spans="1:103" ht="13.5" customHeight="1">
      <c r="A29" s="299" t="s">
        <v>683</v>
      </c>
      <c r="B29" s="300" t="s">
        <v>684</v>
      </c>
      <c r="C29" s="299" t="s">
        <v>639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  <c r="S29" s="301">
        <v>0</v>
      </c>
      <c r="T29" s="301">
        <v>0</v>
      </c>
      <c r="U29" s="301">
        <v>0</v>
      </c>
      <c r="V29" s="301">
        <v>0</v>
      </c>
      <c r="W29" s="301">
        <v>0</v>
      </c>
      <c r="X29" s="301">
        <v>0</v>
      </c>
      <c r="Y29" s="301">
        <v>0</v>
      </c>
      <c r="Z29" s="301">
        <v>0</v>
      </c>
      <c r="AA29" s="301">
        <v>0</v>
      </c>
      <c r="AB29" s="301">
        <v>0</v>
      </c>
      <c r="AC29" s="301">
        <v>0</v>
      </c>
      <c r="AD29" s="301">
        <v>0</v>
      </c>
      <c r="AE29" s="301">
        <v>0</v>
      </c>
      <c r="AF29" s="301">
        <v>0</v>
      </c>
      <c r="AG29" s="301">
        <v>0</v>
      </c>
      <c r="AH29" s="301">
        <v>0</v>
      </c>
      <c r="AI29" s="301">
        <v>0</v>
      </c>
      <c r="AJ29" s="301">
        <v>0</v>
      </c>
      <c r="AK29" s="301">
        <v>0</v>
      </c>
      <c r="AL29" s="301">
        <v>0</v>
      </c>
      <c r="AM29" s="301">
        <v>0</v>
      </c>
      <c r="AN29" s="301">
        <v>0</v>
      </c>
      <c r="AO29" s="301">
        <v>0</v>
      </c>
      <c r="AP29" s="301">
        <v>0</v>
      </c>
      <c r="AQ29" s="301">
        <v>0</v>
      </c>
      <c r="AR29" s="301">
        <v>0</v>
      </c>
      <c r="AS29" s="301">
        <v>0</v>
      </c>
      <c r="AT29" s="301">
        <v>0</v>
      </c>
      <c r="AU29" s="301">
        <v>0</v>
      </c>
      <c r="AV29" s="301">
        <v>0</v>
      </c>
      <c r="AW29" s="301">
        <v>0</v>
      </c>
      <c r="AX29" s="301">
        <v>0</v>
      </c>
      <c r="AY29" s="301">
        <v>0</v>
      </c>
      <c r="AZ29" s="301">
        <v>0</v>
      </c>
      <c r="BA29" s="301">
        <v>0</v>
      </c>
      <c r="BB29" s="301">
        <v>0</v>
      </c>
      <c r="BC29" s="301">
        <v>0</v>
      </c>
      <c r="BD29" s="301">
        <v>0</v>
      </c>
      <c r="BE29" s="301">
        <v>0</v>
      </c>
      <c r="BF29" s="301">
        <v>0</v>
      </c>
      <c r="BG29" s="301">
        <v>0</v>
      </c>
      <c r="BH29" s="301">
        <v>0</v>
      </c>
      <c r="BI29" s="301">
        <v>0</v>
      </c>
      <c r="BJ29" s="301">
        <v>0</v>
      </c>
      <c r="BK29" s="301">
        <v>0</v>
      </c>
      <c r="BL29" s="301">
        <v>0</v>
      </c>
      <c r="BM29" s="301">
        <v>0</v>
      </c>
      <c r="BN29" s="301">
        <v>0</v>
      </c>
      <c r="BO29" s="301">
        <v>0</v>
      </c>
      <c r="BP29" s="301">
        <v>0</v>
      </c>
      <c r="BQ29" s="301">
        <v>0</v>
      </c>
      <c r="BR29" s="301">
        <v>0</v>
      </c>
      <c r="BS29" s="301">
        <v>0</v>
      </c>
      <c r="BT29" s="301">
        <v>0</v>
      </c>
      <c r="BU29" s="301">
        <v>0</v>
      </c>
      <c r="BV29" s="301">
        <v>0</v>
      </c>
      <c r="BW29" s="301">
        <v>0</v>
      </c>
      <c r="BX29" s="301">
        <v>0</v>
      </c>
      <c r="BY29" s="301">
        <v>0</v>
      </c>
      <c r="BZ29" s="301">
        <v>0</v>
      </c>
      <c r="CA29" s="301">
        <v>0</v>
      </c>
      <c r="CB29" s="301">
        <v>0</v>
      </c>
      <c r="CC29" s="301">
        <v>0</v>
      </c>
      <c r="CD29" s="301">
        <v>0</v>
      </c>
      <c r="CE29" s="301">
        <v>0</v>
      </c>
      <c r="CF29" s="301">
        <v>0</v>
      </c>
      <c r="CG29" s="301">
        <v>0</v>
      </c>
      <c r="CH29" s="301">
        <v>0</v>
      </c>
      <c r="CI29" s="301">
        <v>0</v>
      </c>
      <c r="CJ29" s="301">
        <v>0</v>
      </c>
      <c r="CK29" s="301">
        <v>0</v>
      </c>
      <c r="CL29" s="301">
        <v>0</v>
      </c>
      <c r="CM29" s="301">
        <v>0</v>
      </c>
      <c r="CN29" s="301">
        <v>0</v>
      </c>
      <c r="CO29" s="301">
        <v>0</v>
      </c>
      <c r="CP29" s="301">
        <v>0</v>
      </c>
      <c r="CQ29" s="301">
        <v>0</v>
      </c>
      <c r="CR29" s="301">
        <v>0</v>
      </c>
      <c r="CS29" s="301">
        <v>0</v>
      </c>
      <c r="CT29" s="301">
        <v>0</v>
      </c>
      <c r="CU29" s="301">
        <v>0</v>
      </c>
      <c r="CV29" s="301">
        <v>0</v>
      </c>
      <c r="CW29" s="301">
        <v>0</v>
      </c>
      <c r="CX29" s="301">
        <v>0</v>
      </c>
      <c r="CY29" s="301">
        <v>0</v>
      </c>
    </row>
    <row r="30" spans="1:103" ht="13.5" customHeight="1">
      <c r="A30" s="299" t="s">
        <v>685</v>
      </c>
      <c r="B30" s="300" t="s">
        <v>686</v>
      </c>
      <c r="C30" s="299" t="s">
        <v>639</v>
      </c>
      <c r="D30" s="301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0</v>
      </c>
      <c r="S30" s="301">
        <v>0</v>
      </c>
      <c r="T30" s="301">
        <v>0</v>
      </c>
      <c r="U30" s="301">
        <v>0</v>
      </c>
      <c r="V30" s="301">
        <v>0</v>
      </c>
      <c r="W30" s="301">
        <v>0</v>
      </c>
      <c r="X30" s="301">
        <v>0</v>
      </c>
      <c r="Y30" s="301">
        <v>0</v>
      </c>
      <c r="Z30" s="301">
        <v>0</v>
      </c>
      <c r="AA30" s="301">
        <v>0</v>
      </c>
      <c r="AB30" s="301">
        <v>0</v>
      </c>
      <c r="AC30" s="301">
        <v>0</v>
      </c>
      <c r="AD30" s="301">
        <v>0</v>
      </c>
      <c r="AE30" s="301">
        <v>0</v>
      </c>
      <c r="AF30" s="301">
        <v>0</v>
      </c>
      <c r="AG30" s="301">
        <v>0</v>
      </c>
      <c r="AH30" s="301">
        <v>0</v>
      </c>
      <c r="AI30" s="301">
        <v>0</v>
      </c>
      <c r="AJ30" s="301">
        <v>0</v>
      </c>
      <c r="AK30" s="301">
        <v>0</v>
      </c>
      <c r="AL30" s="301">
        <v>0</v>
      </c>
      <c r="AM30" s="301">
        <v>0</v>
      </c>
      <c r="AN30" s="301">
        <v>0</v>
      </c>
      <c r="AO30" s="301">
        <v>0</v>
      </c>
      <c r="AP30" s="301">
        <v>0</v>
      </c>
      <c r="AQ30" s="301">
        <v>0</v>
      </c>
      <c r="AR30" s="301">
        <v>0</v>
      </c>
      <c r="AS30" s="301">
        <v>0</v>
      </c>
      <c r="AT30" s="301">
        <v>0</v>
      </c>
      <c r="AU30" s="301">
        <v>0</v>
      </c>
      <c r="AV30" s="301">
        <v>0</v>
      </c>
      <c r="AW30" s="301">
        <v>0</v>
      </c>
      <c r="AX30" s="301">
        <v>0</v>
      </c>
      <c r="AY30" s="301">
        <v>0</v>
      </c>
      <c r="AZ30" s="301">
        <v>0</v>
      </c>
      <c r="BA30" s="301">
        <v>0</v>
      </c>
      <c r="BB30" s="301">
        <v>0</v>
      </c>
      <c r="BC30" s="301">
        <v>0</v>
      </c>
      <c r="BD30" s="301">
        <v>0</v>
      </c>
      <c r="BE30" s="301">
        <v>0</v>
      </c>
      <c r="BF30" s="301">
        <v>0</v>
      </c>
      <c r="BG30" s="301">
        <v>0</v>
      </c>
      <c r="BH30" s="301">
        <v>0</v>
      </c>
      <c r="BI30" s="301">
        <v>0</v>
      </c>
      <c r="BJ30" s="301">
        <v>0</v>
      </c>
      <c r="BK30" s="301">
        <v>0</v>
      </c>
      <c r="BL30" s="301">
        <v>0</v>
      </c>
      <c r="BM30" s="301">
        <v>0</v>
      </c>
      <c r="BN30" s="301">
        <v>0</v>
      </c>
      <c r="BO30" s="301">
        <v>0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0</v>
      </c>
      <c r="CA30" s="301">
        <v>0</v>
      </c>
      <c r="CB30" s="301">
        <v>0</v>
      </c>
      <c r="CC30" s="301">
        <v>0</v>
      </c>
      <c r="CD30" s="301">
        <v>0</v>
      </c>
      <c r="CE30" s="301">
        <v>0</v>
      </c>
      <c r="CF30" s="301">
        <v>0</v>
      </c>
      <c r="CG30" s="301">
        <v>0</v>
      </c>
      <c r="CH30" s="301">
        <v>0</v>
      </c>
      <c r="CI30" s="301">
        <v>0</v>
      </c>
      <c r="CJ30" s="301">
        <v>0</v>
      </c>
      <c r="CK30" s="301">
        <v>0</v>
      </c>
      <c r="CL30" s="301">
        <v>0</v>
      </c>
      <c r="CM30" s="301">
        <v>0</v>
      </c>
      <c r="CN30" s="301">
        <v>0</v>
      </c>
      <c r="CO30" s="301">
        <v>0</v>
      </c>
      <c r="CP30" s="301">
        <v>0</v>
      </c>
      <c r="CQ30" s="301">
        <v>0</v>
      </c>
      <c r="CR30" s="301">
        <v>0</v>
      </c>
      <c r="CS30" s="301">
        <v>0</v>
      </c>
      <c r="CT30" s="301">
        <v>0</v>
      </c>
      <c r="CU30" s="301">
        <v>0</v>
      </c>
      <c r="CV30" s="301">
        <v>0</v>
      </c>
      <c r="CW30" s="301">
        <v>0</v>
      </c>
      <c r="CX30" s="301">
        <v>0</v>
      </c>
      <c r="CY30" s="301">
        <v>0</v>
      </c>
    </row>
    <row r="31" spans="1:103" ht="13.5" customHeight="1">
      <c r="A31" s="299" t="s">
        <v>687</v>
      </c>
      <c r="B31" s="300" t="s">
        <v>688</v>
      </c>
      <c r="C31" s="299" t="s">
        <v>639</v>
      </c>
      <c r="D31" s="301">
        <v>0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0</v>
      </c>
      <c r="S31" s="301">
        <v>0</v>
      </c>
      <c r="T31" s="301">
        <v>0</v>
      </c>
      <c r="U31" s="301">
        <v>0</v>
      </c>
      <c r="V31" s="301">
        <v>0</v>
      </c>
      <c r="W31" s="301">
        <v>0</v>
      </c>
      <c r="X31" s="301">
        <v>0</v>
      </c>
      <c r="Y31" s="301">
        <v>0</v>
      </c>
      <c r="Z31" s="301">
        <v>0</v>
      </c>
      <c r="AA31" s="301">
        <v>0</v>
      </c>
      <c r="AB31" s="301">
        <v>0</v>
      </c>
      <c r="AC31" s="301">
        <v>0</v>
      </c>
      <c r="AD31" s="301">
        <v>0</v>
      </c>
      <c r="AE31" s="301">
        <v>0</v>
      </c>
      <c r="AF31" s="301">
        <v>0</v>
      </c>
      <c r="AG31" s="301">
        <v>0</v>
      </c>
      <c r="AH31" s="301">
        <v>0</v>
      </c>
      <c r="AI31" s="301">
        <v>0</v>
      </c>
      <c r="AJ31" s="301">
        <v>0</v>
      </c>
      <c r="AK31" s="301">
        <v>0</v>
      </c>
      <c r="AL31" s="301">
        <v>0</v>
      </c>
      <c r="AM31" s="301">
        <v>0</v>
      </c>
      <c r="AN31" s="301">
        <v>0</v>
      </c>
      <c r="AO31" s="301">
        <v>0</v>
      </c>
      <c r="AP31" s="301">
        <v>0</v>
      </c>
      <c r="AQ31" s="301">
        <v>0</v>
      </c>
      <c r="AR31" s="301">
        <v>0</v>
      </c>
      <c r="AS31" s="301">
        <v>0</v>
      </c>
      <c r="AT31" s="301">
        <v>0</v>
      </c>
      <c r="AU31" s="301">
        <v>0</v>
      </c>
      <c r="AV31" s="301">
        <v>0</v>
      </c>
      <c r="AW31" s="301">
        <v>0</v>
      </c>
      <c r="AX31" s="301">
        <v>0</v>
      </c>
      <c r="AY31" s="301">
        <v>0</v>
      </c>
      <c r="AZ31" s="301">
        <v>0</v>
      </c>
      <c r="BA31" s="301">
        <v>0</v>
      </c>
      <c r="BB31" s="301">
        <v>0</v>
      </c>
      <c r="BC31" s="301">
        <v>0</v>
      </c>
      <c r="BD31" s="301">
        <v>0</v>
      </c>
      <c r="BE31" s="301">
        <v>0</v>
      </c>
      <c r="BF31" s="301">
        <v>0</v>
      </c>
      <c r="BG31" s="301">
        <v>0</v>
      </c>
      <c r="BH31" s="301">
        <v>0</v>
      </c>
      <c r="BI31" s="301">
        <v>0</v>
      </c>
      <c r="BJ31" s="301">
        <v>0</v>
      </c>
      <c r="BK31" s="301">
        <v>0</v>
      </c>
      <c r="BL31" s="301">
        <v>0</v>
      </c>
      <c r="BM31" s="301">
        <v>0</v>
      </c>
      <c r="BN31" s="301">
        <v>0</v>
      </c>
      <c r="BO31" s="301">
        <v>0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0</v>
      </c>
      <c r="CA31" s="301">
        <v>0</v>
      </c>
      <c r="CB31" s="301">
        <v>0</v>
      </c>
      <c r="CC31" s="301">
        <v>0</v>
      </c>
      <c r="CD31" s="301">
        <v>0</v>
      </c>
      <c r="CE31" s="301">
        <v>0</v>
      </c>
      <c r="CF31" s="301">
        <v>0</v>
      </c>
      <c r="CG31" s="301">
        <v>0</v>
      </c>
      <c r="CH31" s="301">
        <v>0</v>
      </c>
      <c r="CI31" s="301">
        <v>0</v>
      </c>
      <c r="CJ31" s="301">
        <v>0</v>
      </c>
      <c r="CK31" s="301">
        <v>0</v>
      </c>
      <c r="CL31" s="301">
        <v>0</v>
      </c>
      <c r="CM31" s="301">
        <v>0</v>
      </c>
      <c r="CN31" s="301">
        <v>0</v>
      </c>
      <c r="CO31" s="301">
        <v>0</v>
      </c>
      <c r="CP31" s="301">
        <v>0</v>
      </c>
      <c r="CQ31" s="301">
        <v>0</v>
      </c>
      <c r="CR31" s="301">
        <v>0</v>
      </c>
      <c r="CS31" s="301">
        <v>0</v>
      </c>
      <c r="CT31" s="301">
        <v>0</v>
      </c>
      <c r="CU31" s="301">
        <v>0</v>
      </c>
      <c r="CV31" s="301">
        <v>0</v>
      </c>
      <c r="CW31" s="301">
        <v>0</v>
      </c>
      <c r="CX31" s="301">
        <v>0</v>
      </c>
      <c r="CY31" s="301">
        <v>0</v>
      </c>
    </row>
    <row r="32" spans="1:103" ht="13.5" customHeight="1">
      <c r="A32" s="299" t="s">
        <v>689</v>
      </c>
      <c r="B32" s="300" t="s">
        <v>690</v>
      </c>
      <c r="C32" s="299" t="s">
        <v>639</v>
      </c>
      <c r="D32" s="301">
        <v>0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0</v>
      </c>
      <c r="S32" s="301">
        <v>0</v>
      </c>
      <c r="T32" s="301">
        <v>0</v>
      </c>
      <c r="U32" s="301">
        <v>0</v>
      </c>
      <c r="V32" s="301">
        <v>0</v>
      </c>
      <c r="W32" s="301">
        <v>0</v>
      </c>
      <c r="X32" s="301">
        <v>0</v>
      </c>
      <c r="Y32" s="301">
        <v>0</v>
      </c>
      <c r="Z32" s="301">
        <v>0</v>
      </c>
      <c r="AA32" s="301">
        <v>0</v>
      </c>
      <c r="AB32" s="301">
        <v>0</v>
      </c>
      <c r="AC32" s="301">
        <v>0</v>
      </c>
      <c r="AD32" s="301">
        <v>0</v>
      </c>
      <c r="AE32" s="301">
        <v>0</v>
      </c>
      <c r="AF32" s="301">
        <v>0</v>
      </c>
      <c r="AG32" s="301">
        <v>0</v>
      </c>
      <c r="AH32" s="301">
        <v>0</v>
      </c>
      <c r="AI32" s="301">
        <v>0</v>
      </c>
      <c r="AJ32" s="301">
        <v>0</v>
      </c>
      <c r="AK32" s="301">
        <v>0</v>
      </c>
      <c r="AL32" s="301">
        <v>0</v>
      </c>
      <c r="AM32" s="301">
        <v>0</v>
      </c>
      <c r="AN32" s="301">
        <v>0</v>
      </c>
      <c r="AO32" s="301">
        <v>0</v>
      </c>
      <c r="AP32" s="301">
        <v>0</v>
      </c>
      <c r="AQ32" s="301">
        <v>0</v>
      </c>
      <c r="AR32" s="301">
        <v>0</v>
      </c>
      <c r="AS32" s="301">
        <v>0</v>
      </c>
      <c r="AT32" s="301">
        <v>0</v>
      </c>
      <c r="AU32" s="301">
        <v>0</v>
      </c>
      <c r="AV32" s="301">
        <v>0</v>
      </c>
      <c r="AW32" s="301">
        <v>0</v>
      </c>
      <c r="AX32" s="301">
        <v>0</v>
      </c>
      <c r="AY32" s="301">
        <v>0</v>
      </c>
      <c r="AZ32" s="301">
        <v>0</v>
      </c>
      <c r="BA32" s="301">
        <v>0</v>
      </c>
      <c r="BB32" s="301">
        <v>0</v>
      </c>
      <c r="BC32" s="301">
        <v>0</v>
      </c>
      <c r="BD32" s="301">
        <v>0</v>
      </c>
      <c r="BE32" s="301">
        <v>0</v>
      </c>
      <c r="BF32" s="301">
        <v>0</v>
      </c>
      <c r="BG32" s="301">
        <v>0</v>
      </c>
      <c r="BH32" s="301">
        <v>0</v>
      </c>
      <c r="BI32" s="301">
        <v>0</v>
      </c>
      <c r="BJ32" s="301">
        <v>0</v>
      </c>
      <c r="BK32" s="301">
        <v>0</v>
      </c>
      <c r="BL32" s="301">
        <v>0</v>
      </c>
      <c r="BM32" s="301">
        <v>0</v>
      </c>
      <c r="BN32" s="301">
        <v>0</v>
      </c>
      <c r="BO32" s="301">
        <v>0</v>
      </c>
      <c r="BP32" s="301">
        <v>0</v>
      </c>
      <c r="BQ32" s="301">
        <v>0</v>
      </c>
      <c r="BR32" s="301">
        <v>0</v>
      </c>
      <c r="BS32" s="301">
        <v>0</v>
      </c>
      <c r="BT32" s="301">
        <v>0</v>
      </c>
      <c r="BU32" s="301">
        <v>0</v>
      </c>
      <c r="BV32" s="301">
        <v>0</v>
      </c>
      <c r="BW32" s="301">
        <v>0</v>
      </c>
      <c r="BX32" s="301">
        <v>0</v>
      </c>
      <c r="BY32" s="301">
        <v>0</v>
      </c>
      <c r="BZ32" s="301">
        <v>0</v>
      </c>
      <c r="CA32" s="301">
        <v>0</v>
      </c>
      <c r="CB32" s="301">
        <v>0</v>
      </c>
      <c r="CC32" s="301">
        <v>0</v>
      </c>
      <c r="CD32" s="301">
        <v>0</v>
      </c>
      <c r="CE32" s="301">
        <v>0</v>
      </c>
      <c r="CF32" s="301">
        <v>0</v>
      </c>
      <c r="CG32" s="301">
        <v>0</v>
      </c>
      <c r="CH32" s="301">
        <v>0</v>
      </c>
      <c r="CI32" s="301">
        <v>0</v>
      </c>
      <c r="CJ32" s="301">
        <v>0</v>
      </c>
      <c r="CK32" s="301">
        <v>0</v>
      </c>
      <c r="CL32" s="301">
        <v>0</v>
      </c>
      <c r="CM32" s="301">
        <v>0</v>
      </c>
      <c r="CN32" s="301">
        <v>0</v>
      </c>
      <c r="CO32" s="301">
        <v>0</v>
      </c>
      <c r="CP32" s="301">
        <v>0</v>
      </c>
      <c r="CQ32" s="301">
        <v>0</v>
      </c>
      <c r="CR32" s="301">
        <v>0</v>
      </c>
      <c r="CS32" s="301">
        <v>0</v>
      </c>
      <c r="CT32" s="301">
        <v>0</v>
      </c>
      <c r="CU32" s="301">
        <v>0</v>
      </c>
      <c r="CV32" s="301">
        <v>0</v>
      </c>
      <c r="CW32" s="301">
        <v>0</v>
      </c>
      <c r="CX32" s="301">
        <v>0</v>
      </c>
      <c r="CY32" s="301">
        <v>0</v>
      </c>
    </row>
    <row r="33" spans="1:103" ht="13.5" customHeight="1">
      <c r="A33" s="299" t="s">
        <v>691</v>
      </c>
      <c r="B33" s="300" t="s">
        <v>692</v>
      </c>
      <c r="C33" s="299" t="s">
        <v>639</v>
      </c>
      <c r="D33" s="301">
        <v>0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0</v>
      </c>
      <c r="S33" s="301">
        <v>0</v>
      </c>
      <c r="T33" s="301">
        <v>0</v>
      </c>
      <c r="U33" s="301">
        <v>0</v>
      </c>
      <c r="V33" s="301">
        <v>0</v>
      </c>
      <c r="W33" s="301">
        <v>0</v>
      </c>
      <c r="X33" s="301">
        <v>0</v>
      </c>
      <c r="Y33" s="301">
        <v>0</v>
      </c>
      <c r="Z33" s="301">
        <v>0</v>
      </c>
      <c r="AA33" s="301">
        <v>0</v>
      </c>
      <c r="AB33" s="301">
        <v>0</v>
      </c>
      <c r="AC33" s="301">
        <v>0</v>
      </c>
      <c r="AD33" s="301">
        <v>0</v>
      </c>
      <c r="AE33" s="301">
        <v>0</v>
      </c>
      <c r="AF33" s="301">
        <v>0</v>
      </c>
      <c r="AG33" s="301">
        <v>0</v>
      </c>
      <c r="AH33" s="301">
        <v>0</v>
      </c>
      <c r="AI33" s="301">
        <v>0</v>
      </c>
      <c r="AJ33" s="301">
        <v>0</v>
      </c>
      <c r="AK33" s="301">
        <v>0</v>
      </c>
      <c r="AL33" s="301">
        <v>0</v>
      </c>
      <c r="AM33" s="301">
        <v>0</v>
      </c>
      <c r="AN33" s="301">
        <v>0</v>
      </c>
      <c r="AO33" s="301">
        <v>0</v>
      </c>
      <c r="AP33" s="301">
        <v>0</v>
      </c>
      <c r="AQ33" s="301">
        <v>0</v>
      </c>
      <c r="AR33" s="301">
        <v>0</v>
      </c>
      <c r="AS33" s="301">
        <v>0</v>
      </c>
      <c r="AT33" s="301">
        <v>0</v>
      </c>
      <c r="AU33" s="301">
        <v>0</v>
      </c>
      <c r="AV33" s="301">
        <v>0</v>
      </c>
      <c r="AW33" s="301">
        <v>0</v>
      </c>
      <c r="AX33" s="301">
        <v>0</v>
      </c>
      <c r="AY33" s="301">
        <v>0</v>
      </c>
      <c r="AZ33" s="301">
        <v>0</v>
      </c>
      <c r="BA33" s="301">
        <v>0</v>
      </c>
      <c r="BB33" s="301">
        <v>0</v>
      </c>
      <c r="BC33" s="301">
        <v>0</v>
      </c>
      <c r="BD33" s="301">
        <v>0</v>
      </c>
      <c r="BE33" s="301">
        <v>0</v>
      </c>
      <c r="BF33" s="301">
        <v>0</v>
      </c>
      <c r="BG33" s="301">
        <v>0</v>
      </c>
      <c r="BH33" s="301">
        <v>0</v>
      </c>
      <c r="BI33" s="301">
        <v>0</v>
      </c>
      <c r="BJ33" s="301">
        <v>0</v>
      </c>
      <c r="BK33" s="301">
        <v>0</v>
      </c>
      <c r="BL33" s="301">
        <v>0</v>
      </c>
      <c r="BM33" s="301">
        <v>0</v>
      </c>
      <c r="BN33" s="301">
        <v>0</v>
      </c>
      <c r="BO33" s="301">
        <v>0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0</v>
      </c>
      <c r="CA33" s="301">
        <v>0</v>
      </c>
      <c r="CB33" s="301">
        <v>0</v>
      </c>
      <c r="CC33" s="301">
        <v>0</v>
      </c>
      <c r="CD33" s="301">
        <v>0</v>
      </c>
      <c r="CE33" s="301">
        <v>0</v>
      </c>
      <c r="CF33" s="301">
        <v>0</v>
      </c>
      <c r="CG33" s="301">
        <v>0</v>
      </c>
      <c r="CH33" s="301">
        <v>0</v>
      </c>
      <c r="CI33" s="301">
        <v>0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0</v>
      </c>
      <c r="CR33" s="301">
        <v>0</v>
      </c>
      <c r="CS33" s="301">
        <v>0</v>
      </c>
      <c r="CT33" s="301">
        <v>0</v>
      </c>
      <c r="CU33" s="301">
        <v>0</v>
      </c>
      <c r="CV33" s="301">
        <v>0</v>
      </c>
      <c r="CW33" s="301">
        <v>0</v>
      </c>
      <c r="CX33" s="301">
        <v>0</v>
      </c>
      <c r="CY33" s="301">
        <v>0</v>
      </c>
    </row>
    <row r="34" spans="1:103" ht="13.5" customHeight="1">
      <c r="A34" s="299" t="s">
        <v>693</v>
      </c>
      <c r="B34" s="300" t="s">
        <v>694</v>
      </c>
      <c r="C34" s="299" t="s">
        <v>639</v>
      </c>
      <c r="D34" s="301">
        <v>0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0</v>
      </c>
      <c r="S34" s="301">
        <v>0</v>
      </c>
      <c r="T34" s="301">
        <v>0</v>
      </c>
      <c r="U34" s="301">
        <v>0</v>
      </c>
      <c r="V34" s="301">
        <v>0</v>
      </c>
      <c r="W34" s="301">
        <v>0</v>
      </c>
      <c r="X34" s="301">
        <v>0</v>
      </c>
      <c r="Y34" s="301">
        <v>0</v>
      </c>
      <c r="Z34" s="301">
        <v>0</v>
      </c>
      <c r="AA34" s="301">
        <v>0</v>
      </c>
      <c r="AB34" s="301">
        <v>0</v>
      </c>
      <c r="AC34" s="301">
        <v>0</v>
      </c>
      <c r="AD34" s="301">
        <v>0</v>
      </c>
      <c r="AE34" s="301">
        <v>0</v>
      </c>
      <c r="AF34" s="301">
        <v>0</v>
      </c>
      <c r="AG34" s="301">
        <v>0</v>
      </c>
      <c r="AH34" s="301">
        <v>0</v>
      </c>
      <c r="AI34" s="301">
        <v>0</v>
      </c>
      <c r="AJ34" s="301">
        <v>0</v>
      </c>
      <c r="AK34" s="301">
        <v>0</v>
      </c>
      <c r="AL34" s="301">
        <v>0</v>
      </c>
      <c r="AM34" s="301">
        <v>0</v>
      </c>
      <c r="AN34" s="301">
        <v>0</v>
      </c>
      <c r="AO34" s="301">
        <v>0</v>
      </c>
      <c r="AP34" s="301">
        <v>0</v>
      </c>
      <c r="AQ34" s="301">
        <v>0</v>
      </c>
      <c r="AR34" s="301">
        <v>0</v>
      </c>
      <c r="AS34" s="301">
        <v>0</v>
      </c>
      <c r="AT34" s="301">
        <v>0</v>
      </c>
      <c r="AU34" s="301">
        <v>0</v>
      </c>
      <c r="AV34" s="301">
        <v>0</v>
      </c>
      <c r="AW34" s="301">
        <v>0</v>
      </c>
      <c r="AX34" s="301">
        <v>0</v>
      </c>
      <c r="AY34" s="301">
        <v>0</v>
      </c>
      <c r="AZ34" s="301">
        <v>0</v>
      </c>
      <c r="BA34" s="301">
        <v>0</v>
      </c>
      <c r="BB34" s="301">
        <v>0</v>
      </c>
      <c r="BC34" s="301">
        <v>0</v>
      </c>
      <c r="BD34" s="301">
        <v>0</v>
      </c>
      <c r="BE34" s="301">
        <v>0</v>
      </c>
      <c r="BF34" s="301">
        <v>0</v>
      </c>
      <c r="BG34" s="301">
        <v>0</v>
      </c>
      <c r="BH34" s="301">
        <v>0</v>
      </c>
      <c r="BI34" s="301">
        <v>0</v>
      </c>
      <c r="BJ34" s="301">
        <v>0</v>
      </c>
      <c r="BK34" s="301">
        <v>0</v>
      </c>
      <c r="BL34" s="301">
        <v>0</v>
      </c>
      <c r="BM34" s="301">
        <v>0</v>
      </c>
      <c r="BN34" s="301">
        <v>0</v>
      </c>
      <c r="BO34" s="301">
        <v>0</v>
      </c>
      <c r="BP34" s="301">
        <v>0</v>
      </c>
      <c r="BQ34" s="301">
        <v>0</v>
      </c>
      <c r="BR34" s="301">
        <v>0</v>
      </c>
      <c r="BS34" s="301">
        <v>0</v>
      </c>
      <c r="BT34" s="301">
        <v>0</v>
      </c>
      <c r="BU34" s="301">
        <v>0</v>
      </c>
      <c r="BV34" s="301">
        <v>0</v>
      </c>
      <c r="BW34" s="301">
        <v>0</v>
      </c>
      <c r="BX34" s="301">
        <v>0</v>
      </c>
      <c r="BY34" s="301">
        <v>0</v>
      </c>
      <c r="BZ34" s="301">
        <v>0</v>
      </c>
      <c r="CA34" s="301">
        <v>0</v>
      </c>
      <c r="CB34" s="301">
        <v>0</v>
      </c>
      <c r="CC34" s="301">
        <v>0</v>
      </c>
      <c r="CD34" s="301">
        <v>0</v>
      </c>
      <c r="CE34" s="301">
        <v>0</v>
      </c>
      <c r="CF34" s="301">
        <v>0</v>
      </c>
      <c r="CG34" s="301">
        <v>0</v>
      </c>
      <c r="CH34" s="301">
        <v>0</v>
      </c>
      <c r="CI34" s="301">
        <v>0</v>
      </c>
      <c r="CJ34" s="301">
        <v>0</v>
      </c>
      <c r="CK34" s="301">
        <v>0</v>
      </c>
      <c r="CL34" s="301">
        <v>0</v>
      </c>
      <c r="CM34" s="301">
        <v>0</v>
      </c>
      <c r="CN34" s="301">
        <v>0</v>
      </c>
      <c r="CO34" s="301">
        <v>0</v>
      </c>
      <c r="CP34" s="301">
        <v>0</v>
      </c>
      <c r="CQ34" s="301">
        <v>0</v>
      </c>
      <c r="CR34" s="301">
        <v>0</v>
      </c>
      <c r="CS34" s="301">
        <v>0</v>
      </c>
      <c r="CT34" s="301">
        <v>0</v>
      </c>
      <c r="CU34" s="301">
        <v>0</v>
      </c>
      <c r="CV34" s="301">
        <v>0</v>
      </c>
      <c r="CW34" s="301">
        <v>0</v>
      </c>
      <c r="CX34" s="301">
        <v>0</v>
      </c>
      <c r="CY34" s="301">
        <v>0</v>
      </c>
    </row>
    <row r="35" spans="1:103" ht="13.5" customHeight="1">
      <c r="A35" s="299" t="s">
        <v>695</v>
      </c>
      <c r="B35" s="300" t="s">
        <v>696</v>
      </c>
      <c r="C35" s="299" t="s">
        <v>639</v>
      </c>
      <c r="D35" s="301">
        <v>0</v>
      </c>
      <c r="E35" s="301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0</v>
      </c>
      <c r="S35" s="301">
        <v>0</v>
      </c>
      <c r="T35" s="301">
        <v>0</v>
      </c>
      <c r="U35" s="301">
        <v>0</v>
      </c>
      <c r="V35" s="301">
        <v>0</v>
      </c>
      <c r="W35" s="301">
        <v>0</v>
      </c>
      <c r="X35" s="301">
        <v>0</v>
      </c>
      <c r="Y35" s="301">
        <v>0</v>
      </c>
      <c r="Z35" s="301">
        <v>0</v>
      </c>
      <c r="AA35" s="301">
        <v>0</v>
      </c>
      <c r="AB35" s="301">
        <v>0</v>
      </c>
      <c r="AC35" s="301">
        <v>0</v>
      </c>
      <c r="AD35" s="301">
        <v>0</v>
      </c>
      <c r="AE35" s="301">
        <v>0</v>
      </c>
      <c r="AF35" s="301">
        <v>0</v>
      </c>
      <c r="AG35" s="301">
        <v>0</v>
      </c>
      <c r="AH35" s="301">
        <v>0</v>
      </c>
      <c r="AI35" s="301">
        <v>0</v>
      </c>
      <c r="AJ35" s="301">
        <v>0</v>
      </c>
      <c r="AK35" s="301">
        <v>0</v>
      </c>
      <c r="AL35" s="301">
        <v>0</v>
      </c>
      <c r="AM35" s="301">
        <v>0</v>
      </c>
      <c r="AN35" s="301">
        <v>0</v>
      </c>
      <c r="AO35" s="301">
        <v>0</v>
      </c>
      <c r="AP35" s="301">
        <v>0</v>
      </c>
      <c r="AQ35" s="301">
        <v>0</v>
      </c>
      <c r="AR35" s="301">
        <v>0</v>
      </c>
      <c r="AS35" s="301">
        <v>0</v>
      </c>
      <c r="AT35" s="301">
        <v>0</v>
      </c>
      <c r="AU35" s="301">
        <v>0</v>
      </c>
      <c r="AV35" s="301">
        <v>0</v>
      </c>
      <c r="AW35" s="301">
        <v>0</v>
      </c>
      <c r="AX35" s="301">
        <v>0</v>
      </c>
      <c r="AY35" s="301">
        <v>0</v>
      </c>
      <c r="AZ35" s="301">
        <v>0</v>
      </c>
      <c r="BA35" s="301">
        <v>0</v>
      </c>
      <c r="BB35" s="301">
        <v>0</v>
      </c>
      <c r="BC35" s="301">
        <v>0</v>
      </c>
      <c r="BD35" s="301">
        <v>0</v>
      </c>
      <c r="BE35" s="301">
        <v>0</v>
      </c>
      <c r="BF35" s="301">
        <v>0</v>
      </c>
      <c r="BG35" s="301">
        <v>0</v>
      </c>
      <c r="BH35" s="301">
        <v>0</v>
      </c>
      <c r="BI35" s="301">
        <v>0</v>
      </c>
      <c r="BJ35" s="301">
        <v>0</v>
      </c>
      <c r="BK35" s="301">
        <v>0</v>
      </c>
      <c r="BL35" s="301">
        <v>0</v>
      </c>
      <c r="BM35" s="301">
        <v>0</v>
      </c>
      <c r="BN35" s="301">
        <v>0</v>
      </c>
      <c r="BO35" s="301">
        <v>0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0</v>
      </c>
      <c r="CA35" s="301">
        <v>0</v>
      </c>
      <c r="CB35" s="301">
        <v>0</v>
      </c>
      <c r="CC35" s="301">
        <v>0</v>
      </c>
      <c r="CD35" s="301">
        <v>0</v>
      </c>
      <c r="CE35" s="301">
        <v>0</v>
      </c>
      <c r="CF35" s="301">
        <v>0</v>
      </c>
      <c r="CG35" s="301">
        <v>0</v>
      </c>
      <c r="CH35" s="301">
        <v>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0</v>
      </c>
      <c r="CR35" s="301">
        <v>0</v>
      </c>
      <c r="CS35" s="301">
        <v>0</v>
      </c>
      <c r="CT35" s="301">
        <v>0</v>
      </c>
      <c r="CU35" s="301">
        <v>0</v>
      </c>
      <c r="CV35" s="301">
        <v>0</v>
      </c>
      <c r="CW35" s="301">
        <v>0</v>
      </c>
      <c r="CX35" s="301">
        <v>0</v>
      </c>
      <c r="CY35" s="301">
        <v>0</v>
      </c>
    </row>
    <row r="36" spans="1:103" ht="13.5" customHeight="1">
      <c r="A36" s="299" t="s">
        <v>697</v>
      </c>
      <c r="B36" s="300" t="s">
        <v>698</v>
      </c>
      <c r="C36" s="299" t="s">
        <v>639</v>
      </c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  <c r="S36" s="301">
        <v>0</v>
      </c>
      <c r="T36" s="301">
        <v>0</v>
      </c>
      <c r="U36" s="301">
        <v>0</v>
      </c>
      <c r="V36" s="301">
        <v>0</v>
      </c>
      <c r="W36" s="301">
        <v>0</v>
      </c>
      <c r="X36" s="301">
        <v>0</v>
      </c>
      <c r="Y36" s="301">
        <v>0</v>
      </c>
      <c r="Z36" s="301">
        <v>0</v>
      </c>
      <c r="AA36" s="301">
        <v>0</v>
      </c>
      <c r="AB36" s="301">
        <v>0</v>
      </c>
      <c r="AC36" s="301">
        <v>0</v>
      </c>
      <c r="AD36" s="301">
        <v>0</v>
      </c>
      <c r="AE36" s="301">
        <v>0</v>
      </c>
      <c r="AF36" s="301">
        <v>0</v>
      </c>
      <c r="AG36" s="301">
        <v>0</v>
      </c>
      <c r="AH36" s="301">
        <v>0</v>
      </c>
      <c r="AI36" s="301">
        <v>0</v>
      </c>
      <c r="AJ36" s="301">
        <v>0</v>
      </c>
      <c r="AK36" s="301">
        <v>0</v>
      </c>
      <c r="AL36" s="301">
        <v>0</v>
      </c>
      <c r="AM36" s="301">
        <v>0</v>
      </c>
      <c r="AN36" s="301">
        <v>0</v>
      </c>
      <c r="AO36" s="301">
        <v>0</v>
      </c>
      <c r="AP36" s="301">
        <v>0</v>
      </c>
      <c r="AQ36" s="301">
        <v>0</v>
      </c>
      <c r="AR36" s="301">
        <v>0</v>
      </c>
      <c r="AS36" s="301">
        <v>0</v>
      </c>
      <c r="AT36" s="301">
        <v>0</v>
      </c>
      <c r="AU36" s="301">
        <v>0</v>
      </c>
      <c r="AV36" s="301">
        <v>0</v>
      </c>
      <c r="AW36" s="301">
        <v>0</v>
      </c>
      <c r="AX36" s="301">
        <v>0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>
        <v>0</v>
      </c>
      <c r="BF36" s="301">
        <v>0</v>
      </c>
      <c r="BG36" s="301">
        <v>0</v>
      </c>
      <c r="BH36" s="301">
        <v>0</v>
      </c>
      <c r="BI36" s="301">
        <v>0</v>
      </c>
      <c r="BJ36" s="301">
        <v>0</v>
      </c>
      <c r="BK36" s="301">
        <v>0</v>
      </c>
      <c r="BL36" s="301">
        <v>0</v>
      </c>
      <c r="BM36" s="301">
        <v>0</v>
      </c>
      <c r="BN36" s="301">
        <v>0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1">
        <v>0</v>
      </c>
      <c r="CC36" s="301">
        <v>0</v>
      </c>
      <c r="CD36" s="301">
        <v>0</v>
      </c>
      <c r="CE36" s="301">
        <v>0</v>
      </c>
      <c r="CF36" s="301">
        <v>0</v>
      </c>
      <c r="CG36" s="301">
        <v>0</v>
      </c>
      <c r="CH36" s="301">
        <v>0</v>
      </c>
      <c r="CI36" s="301">
        <v>0</v>
      </c>
      <c r="CJ36" s="301">
        <v>0</v>
      </c>
      <c r="CK36" s="301">
        <v>0</v>
      </c>
      <c r="CL36" s="301">
        <v>0</v>
      </c>
      <c r="CM36" s="301">
        <v>0</v>
      </c>
      <c r="CN36" s="301">
        <v>0</v>
      </c>
      <c r="CO36" s="301">
        <v>0</v>
      </c>
      <c r="CP36" s="301">
        <v>0</v>
      </c>
      <c r="CQ36" s="301">
        <v>0</v>
      </c>
      <c r="CR36" s="301">
        <v>0</v>
      </c>
      <c r="CS36" s="301">
        <v>0</v>
      </c>
      <c r="CT36" s="301">
        <v>0</v>
      </c>
      <c r="CU36" s="301">
        <v>0</v>
      </c>
      <c r="CV36" s="301">
        <v>0</v>
      </c>
      <c r="CW36" s="301">
        <v>0</v>
      </c>
      <c r="CX36" s="301">
        <v>0</v>
      </c>
      <c r="CY36" s="301">
        <v>0</v>
      </c>
    </row>
    <row r="37" spans="1:103" ht="13.5" customHeight="1">
      <c r="A37" s="299" t="s">
        <v>699</v>
      </c>
      <c r="B37" s="300" t="s">
        <v>700</v>
      </c>
      <c r="C37" s="299" t="s">
        <v>639</v>
      </c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0</v>
      </c>
      <c r="P37" s="301">
        <v>0</v>
      </c>
      <c r="Q37" s="301">
        <v>0</v>
      </c>
      <c r="R37" s="301">
        <v>0</v>
      </c>
      <c r="S37" s="301">
        <v>0</v>
      </c>
      <c r="T37" s="301">
        <v>0</v>
      </c>
      <c r="U37" s="301">
        <v>0</v>
      </c>
      <c r="V37" s="301">
        <v>0</v>
      </c>
      <c r="W37" s="301">
        <v>0</v>
      </c>
      <c r="X37" s="301">
        <v>0</v>
      </c>
      <c r="Y37" s="301">
        <v>0</v>
      </c>
      <c r="Z37" s="301">
        <v>0</v>
      </c>
      <c r="AA37" s="301">
        <v>0</v>
      </c>
      <c r="AB37" s="301">
        <v>0</v>
      </c>
      <c r="AC37" s="301">
        <v>0</v>
      </c>
      <c r="AD37" s="301">
        <v>0</v>
      </c>
      <c r="AE37" s="301">
        <v>0</v>
      </c>
      <c r="AF37" s="301">
        <v>0</v>
      </c>
      <c r="AG37" s="301">
        <v>0</v>
      </c>
      <c r="AH37" s="301">
        <v>0</v>
      </c>
      <c r="AI37" s="301">
        <v>0</v>
      </c>
      <c r="AJ37" s="301">
        <v>0</v>
      </c>
      <c r="AK37" s="301">
        <v>0</v>
      </c>
      <c r="AL37" s="301">
        <v>0</v>
      </c>
      <c r="AM37" s="301">
        <v>0</v>
      </c>
      <c r="AN37" s="301">
        <v>0</v>
      </c>
      <c r="AO37" s="301">
        <v>0</v>
      </c>
      <c r="AP37" s="301">
        <v>0</v>
      </c>
      <c r="AQ37" s="301">
        <v>0</v>
      </c>
      <c r="AR37" s="301">
        <v>0</v>
      </c>
      <c r="AS37" s="301">
        <v>0</v>
      </c>
      <c r="AT37" s="301">
        <v>0</v>
      </c>
      <c r="AU37" s="301">
        <v>0</v>
      </c>
      <c r="AV37" s="301">
        <v>0</v>
      </c>
      <c r="AW37" s="301">
        <v>0</v>
      </c>
      <c r="AX37" s="301">
        <v>0</v>
      </c>
      <c r="AY37" s="301">
        <v>0</v>
      </c>
      <c r="AZ37" s="301">
        <v>0</v>
      </c>
      <c r="BA37" s="301">
        <v>0</v>
      </c>
      <c r="BB37" s="301">
        <v>0</v>
      </c>
      <c r="BC37" s="301">
        <v>0</v>
      </c>
      <c r="BD37" s="301">
        <v>0</v>
      </c>
      <c r="BE37" s="301">
        <v>0</v>
      </c>
      <c r="BF37" s="301">
        <v>0</v>
      </c>
      <c r="BG37" s="301">
        <v>0</v>
      </c>
      <c r="BH37" s="301">
        <v>0</v>
      </c>
      <c r="BI37" s="301">
        <v>0</v>
      </c>
      <c r="BJ37" s="301">
        <v>0</v>
      </c>
      <c r="BK37" s="301">
        <v>0</v>
      </c>
      <c r="BL37" s="301">
        <v>0</v>
      </c>
      <c r="BM37" s="301">
        <v>0</v>
      </c>
      <c r="BN37" s="301">
        <v>0</v>
      </c>
      <c r="BO37" s="301">
        <v>0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0</v>
      </c>
      <c r="CA37" s="301">
        <v>0</v>
      </c>
      <c r="CB37" s="301">
        <v>0</v>
      </c>
      <c r="CC37" s="301">
        <v>0</v>
      </c>
      <c r="CD37" s="301">
        <v>0</v>
      </c>
      <c r="CE37" s="301">
        <v>0</v>
      </c>
      <c r="CF37" s="301">
        <v>0</v>
      </c>
      <c r="CG37" s="301">
        <v>0</v>
      </c>
      <c r="CH37" s="301">
        <v>0</v>
      </c>
      <c r="CI37" s="301">
        <v>0</v>
      </c>
      <c r="CJ37" s="301">
        <v>0</v>
      </c>
      <c r="CK37" s="301">
        <v>0</v>
      </c>
      <c r="CL37" s="301">
        <v>0</v>
      </c>
      <c r="CM37" s="301">
        <v>0</v>
      </c>
      <c r="CN37" s="301">
        <v>0</v>
      </c>
      <c r="CO37" s="301">
        <v>0</v>
      </c>
      <c r="CP37" s="301">
        <v>0</v>
      </c>
      <c r="CQ37" s="301">
        <v>0</v>
      </c>
      <c r="CR37" s="301">
        <v>0</v>
      </c>
      <c r="CS37" s="301">
        <v>0</v>
      </c>
      <c r="CT37" s="301">
        <v>0</v>
      </c>
      <c r="CU37" s="301">
        <v>0</v>
      </c>
      <c r="CV37" s="301">
        <v>0</v>
      </c>
      <c r="CW37" s="301">
        <v>0</v>
      </c>
      <c r="CX37" s="301">
        <v>0</v>
      </c>
      <c r="CY37" s="301">
        <v>0</v>
      </c>
    </row>
    <row r="38" spans="1:103" ht="13.5" customHeight="1">
      <c r="A38" s="299" t="s">
        <v>701</v>
      </c>
      <c r="B38" s="300" t="s">
        <v>702</v>
      </c>
      <c r="C38" s="299" t="s">
        <v>639</v>
      </c>
      <c r="D38" s="301">
        <v>0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>
        <v>0</v>
      </c>
      <c r="M38" s="301">
        <v>0</v>
      </c>
      <c r="N38" s="301">
        <v>0</v>
      </c>
      <c r="O38" s="301">
        <v>0</v>
      </c>
      <c r="P38" s="301">
        <v>0</v>
      </c>
      <c r="Q38" s="301">
        <v>0</v>
      </c>
      <c r="R38" s="301">
        <v>0</v>
      </c>
      <c r="S38" s="301">
        <v>0</v>
      </c>
      <c r="T38" s="301">
        <v>0</v>
      </c>
      <c r="U38" s="301">
        <v>0</v>
      </c>
      <c r="V38" s="301">
        <v>0</v>
      </c>
      <c r="W38" s="301">
        <v>0</v>
      </c>
      <c r="X38" s="301">
        <v>0</v>
      </c>
      <c r="Y38" s="301">
        <v>0</v>
      </c>
      <c r="Z38" s="301">
        <v>0</v>
      </c>
      <c r="AA38" s="301">
        <v>0</v>
      </c>
      <c r="AB38" s="301">
        <v>0</v>
      </c>
      <c r="AC38" s="301">
        <v>0</v>
      </c>
      <c r="AD38" s="301">
        <v>0</v>
      </c>
      <c r="AE38" s="301">
        <v>0</v>
      </c>
      <c r="AF38" s="301">
        <v>0</v>
      </c>
      <c r="AG38" s="301">
        <v>0</v>
      </c>
      <c r="AH38" s="301">
        <v>0</v>
      </c>
      <c r="AI38" s="301">
        <v>0</v>
      </c>
      <c r="AJ38" s="301">
        <v>0</v>
      </c>
      <c r="AK38" s="301">
        <v>0</v>
      </c>
      <c r="AL38" s="301">
        <v>0</v>
      </c>
      <c r="AM38" s="301">
        <v>0</v>
      </c>
      <c r="AN38" s="301">
        <v>0</v>
      </c>
      <c r="AO38" s="301">
        <v>0</v>
      </c>
      <c r="AP38" s="301">
        <v>0</v>
      </c>
      <c r="AQ38" s="301">
        <v>0</v>
      </c>
      <c r="AR38" s="301">
        <v>0</v>
      </c>
      <c r="AS38" s="301">
        <v>0</v>
      </c>
      <c r="AT38" s="301">
        <v>0</v>
      </c>
      <c r="AU38" s="301">
        <v>0</v>
      </c>
      <c r="AV38" s="301">
        <v>0</v>
      </c>
      <c r="AW38" s="301">
        <v>0</v>
      </c>
      <c r="AX38" s="301">
        <v>0</v>
      </c>
      <c r="AY38" s="301">
        <v>0</v>
      </c>
      <c r="AZ38" s="301">
        <v>0</v>
      </c>
      <c r="BA38" s="301">
        <v>0</v>
      </c>
      <c r="BB38" s="301">
        <v>0</v>
      </c>
      <c r="BC38" s="301">
        <v>0</v>
      </c>
      <c r="BD38" s="301">
        <v>0</v>
      </c>
      <c r="BE38" s="301">
        <v>0</v>
      </c>
      <c r="BF38" s="301">
        <v>0</v>
      </c>
      <c r="BG38" s="301">
        <v>0</v>
      </c>
      <c r="BH38" s="301">
        <v>0</v>
      </c>
      <c r="BI38" s="301">
        <v>0</v>
      </c>
      <c r="BJ38" s="301">
        <v>0</v>
      </c>
      <c r="BK38" s="301">
        <v>0</v>
      </c>
      <c r="BL38" s="301">
        <v>0</v>
      </c>
      <c r="BM38" s="301">
        <v>0</v>
      </c>
      <c r="BN38" s="301">
        <v>0</v>
      </c>
      <c r="BO38" s="301">
        <v>0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0</v>
      </c>
      <c r="CA38" s="301">
        <v>0</v>
      </c>
      <c r="CB38" s="301">
        <v>0</v>
      </c>
      <c r="CC38" s="301">
        <v>0</v>
      </c>
      <c r="CD38" s="301">
        <v>0</v>
      </c>
      <c r="CE38" s="301">
        <v>0</v>
      </c>
      <c r="CF38" s="301">
        <v>0</v>
      </c>
      <c r="CG38" s="301">
        <v>0</v>
      </c>
      <c r="CH38" s="301">
        <v>0</v>
      </c>
      <c r="CI38" s="301">
        <v>0</v>
      </c>
      <c r="CJ38" s="301">
        <v>0</v>
      </c>
      <c r="CK38" s="301">
        <v>0</v>
      </c>
      <c r="CL38" s="301">
        <v>0</v>
      </c>
      <c r="CM38" s="301">
        <v>0</v>
      </c>
      <c r="CN38" s="301">
        <v>0</v>
      </c>
      <c r="CO38" s="301">
        <v>0</v>
      </c>
      <c r="CP38" s="301">
        <v>0</v>
      </c>
      <c r="CQ38" s="301">
        <v>0</v>
      </c>
      <c r="CR38" s="301">
        <v>0</v>
      </c>
      <c r="CS38" s="301">
        <v>0</v>
      </c>
      <c r="CT38" s="301">
        <v>0</v>
      </c>
      <c r="CU38" s="301">
        <v>0</v>
      </c>
      <c r="CV38" s="301">
        <v>0</v>
      </c>
      <c r="CW38" s="301">
        <v>0</v>
      </c>
      <c r="CX38" s="301">
        <v>0</v>
      </c>
      <c r="CY38" s="301">
        <v>0</v>
      </c>
    </row>
    <row r="39" spans="1:103" ht="13.5" customHeight="1">
      <c r="A39" s="299" t="s">
        <v>703</v>
      </c>
      <c r="B39" s="300" t="s">
        <v>704</v>
      </c>
      <c r="C39" s="299" t="s">
        <v>639</v>
      </c>
      <c r="D39" s="301">
        <v>0</v>
      </c>
      <c r="E39" s="301">
        <v>0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1">
        <v>0</v>
      </c>
      <c r="Q39" s="301">
        <v>0</v>
      </c>
      <c r="R39" s="301">
        <v>0</v>
      </c>
      <c r="S39" s="301">
        <v>0</v>
      </c>
      <c r="T39" s="301">
        <v>0</v>
      </c>
      <c r="U39" s="301">
        <v>0</v>
      </c>
      <c r="V39" s="301">
        <v>0</v>
      </c>
      <c r="W39" s="301">
        <v>0</v>
      </c>
      <c r="X39" s="301">
        <v>0</v>
      </c>
      <c r="Y39" s="301">
        <v>0</v>
      </c>
      <c r="Z39" s="301">
        <v>0</v>
      </c>
      <c r="AA39" s="301">
        <v>0</v>
      </c>
      <c r="AB39" s="301">
        <v>0</v>
      </c>
      <c r="AC39" s="301">
        <v>0</v>
      </c>
      <c r="AD39" s="301">
        <v>0</v>
      </c>
      <c r="AE39" s="301">
        <v>0</v>
      </c>
      <c r="AF39" s="301">
        <v>0</v>
      </c>
      <c r="AG39" s="301">
        <v>0</v>
      </c>
      <c r="AH39" s="301">
        <v>0</v>
      </c>
      <c r="AI39" s="301">
        <v>0</v>
      </c>
      <c r="AJ39" s="301">
        <v>0</v>
      </c>
      <c r="AK39" s="301">
        <v>0</v>
      </c>
      <c r="AL39" s="301">
        <v>0</v>
      </c>
      <c r="AM39" s="301">
        <v>0</v>
      </c>
      <c r="AN39" s="301">
        <v>0</v>
      </c>
      <c r="AO39" s="301">
        <v>0</v>
      </c>
      <c r="AP39" s="301">
        <v>0</v>
      </c>
      <c r="AQ39" s="301">
        <v>0</v>
      </c>
      <c r="AR39" s="301">
        <v>0</v>
      </c>
      <c r="AS39" s="301">
        <v>0</v>
      </c>
      <c r="AT39" s="301">
        <v>0</v>
      </c>
      <c r="AU39" s="301">
        <v>0</v>
      </c>
      <c r="AV39" s="301">
        <v>0</v>
      </c>
      <c r="AW39" s="301">
        <v>0</v>
      </c>
      <c r="AX39" s="301">
        <v>0</v>
      </c>
      <c r="AY39" s="301">
        <v>0</v>
      </c>
      <c r="AZ39" s="301">
        <v>0</v>
      </c>
      <c r="BA39" s="301">
        <v>0</v>
      </c>
      <c r="BB39" s="301">
        <v>0</v>
      </c>
      <c r="BC39" s="301">
        <v>0</v>
      </c>
      <c r="BD39" s="301">
        <v>0</v>
      </c>
      <c r="BE39" s="301">
        <v>0</v>
      </c>
      <c r="BF39" s="301">
        <v>0</v>
      </c>
      <c r="BG39" s="301">
        <v>0</v>
      </c>
      <c r="BH39" s="301">
        <v>0</v>
      </c>
      <c r="BI39" s="301">
        <v>0</v>
      </c>
      <c r="BJ39" s="301">
        <v>0</v>
      </c>
      <c r="BK39" s="301">
        <v>0</v>
      </c>
      <c r="BL39" s="301">
        <v>0</v>
      </c>
      <c r="BM39" s="301">
        <v>0</v>
      </c>
      <c r="BN39" s="301">
        <v>0</v>
      </c>
      <c r="BO39" s="301">
        <v>0</v>
      </c>
      <c r="BP39" s="301">
        <v>0</v>
      </c>
      <c r="BQ39" s="301">
        <v>0</v>
      </c>
      <c r="BR39" s="301">
        <v>0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0</v>
      </c>
      <c r="CA39" s="301">
        <v>0</v>
      </c>
      <c r="CB39" s="301">
        <v>0</v>
      </c>
      <c r="CC39" s="301">
        <v>0</v>
      </c>
      <c r="CD39" s="301">
        <v>0</v>
      </c>
      <c r="CE39" s="301">
        <v>0</v>
      </c>
      <c r="CF39" s="301">
        <v>0</v>
      </c>
      <c r="CG39" s="301">
        <v>0</v>
      </c>
      <c r="CH39" s="301">
        <v>0</v>
      </c>
      <c r="CI39" s="301">
        <v>0</v>
      </c>
      <c r="CJ39" s="301">
        <v>0</v>
      </c>
      <c r="CK39" s="301">
        <v>0</v>
      </c>
      <c r="CL39" s="301">
        <v>0</v>
      </c>
      <c r="CM39" s="301">
        <v>0</v>
      </c>
      <c r="CN39" s="301">
        <v>0</v>
      </c>
      <c r="CO39" s="301">
        <v>0</v>
      </c>
      <c r="CP39" s="301">
        <v>0</v>
      </c>
      <c r="CQ39" s="301">
        <v>0</v>
      </c>
      <c r="CR39" s="301">
        <v>0</v>
      </c>
      <c r="CS39" s="301">
        <v>0</v>
      </c>
      <c r="CT39" s="301">
        <v>0</v>
      </c>
      <c r="CU39" s="301">
        <v>0</v>
      </c>
      <c r="CV39" s="301">
        <v>0</v>
      </c>
      <c r="CW39" s="301">
        <v>0</v>
      </c>
      <c r="CX39" s="301">
        <v>0</v>
      </c>
      <c r="CY39" s="301">
        <v>0</v>
      </c>
    </row>
    <row r="40" spans="1:103" ht="13.5" customHeight="1">
      <c r="A40" s="299" t="s">
        <v>705</v>
      </c>
      <c r="B40" s="300" t="s">
        <v>706</v>
      </c>
      <c r="C40" s="299" t="s">
        <v>639</v>
      </c>
      <c r="D40" s="301">
        <v>0</v>
      </c>
      <c r="E40" s="301">
        <v>0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1">
        <v>0</v>
      </c>
      <c r="Q40" s="301">
        <v>0</v>
      </c>
      <c r="R40" s="301">
        <v>0</v>
      </c>
      <c r="S40" s="301">
        <v>0</v>
      </c>
      <c r="T40" s="301">
        <v>0</v>
      </c>
      <c r="U40" s="301">
        <v>0</v>
      </c>
      <c r="V40" s="301">
        <v>0</v>
      </c>
      <c r="W40" s="301">
        <v>0</v>
      </c>
      <c r="X40" s="301">
        <v>0</v>
      </c>
      <c r="Y40" s="301">
        <v>0</v>
      </c>
      <c r="Z40" s="301">
        <v>0</v>
      </c>
      <c r="AA40" s="301">
        <v>0</v>
      </c>
      <c r="AB40" s="301">
        <v>0</v>
      </c>
      <c r="AC40" s="301">
        <v>0</v>
      </c>
      <c r="AD40" s="301">
        <v>0</v>
      </c>
      <c r="AE40" s="301">
        <v>0</v>
      </c>
      <c r="AF40" s="301">
        <v>0</v>
      </c>
      <c r="AG40" s="301">
        <v>0</v>
      </c>
      <c r="AH40" s="301">
        <v>0</v>
      </c>
      <c r="AI40" s="301">
        <v>0</v>
      </c>
      <c r="AJ40" s="301">
        <v>0</v>
      </c>
      <c r="AK40" s="301">
        <v>0</v>
      </c>
      <c r="AL40" s="301">
        <v>0</v>
      </c>
      <c r="AM40" s="301">
        <v>0</v>
      </c>
      <c r="AN40" s="301">
        <v>0</v>
      </c>
      <c r="AO40" s="301">
        <v>0</v>
      </c>
      <c r="AP40" s="301">
        <v>0</v>
      </c>
      <c r="AQ40" s="301">
        <v>0</v>
      </c>
      <c r="AR40" s="301">
        <v>0</v>
      </c>
      <c r="AS40" s="301">
        <v>0</v>
      </c>
      <c r="AT40" s="301">
        <v>0</v>
      </c>
      <c r="AU40" s="301">
        <v>0</v>
      </c>
      <c r="AV40" s="301">
        <v>0</v>
      </c>
      <c r="AW40" s="301">
        <v>0</v>
      </c>
      <c r="AX40" s="301">
        <v>0</v>
      </c>
      <c r="AY40" s="301">
        <v>0</v>
      </c>
      <c r="AZ40" s="301">
        <v>0</v>
      </c>
      <c r="BA40" s="301">
        <v>0</v>
      </c>
      <c r="BB40" s="301">
        <v>0</v>
      </c>
      <c r="BC40" s="301">
        <v>0</v>
      </c>
      <c r="BD40" s="301">
        <v>0</v>
      </c>
      <c r="BE40" s="301">
        <v>0</v>
      </c>
      <c r="BF40" s="301">
        <v>0</v>
      </c>
      <c r="BG40" s="301">
        <v>0</v>
      </c>
      <c r="BH40" s="301">
        <v>0</v>
      </c>
      <c r="BI40" s="301">
        <v>0</v>
      </c>
      <c r="BJ40" s="301">
        <v>0</v>
      </c>
      <c r="BK40" s="301">
        <v>0</v>
      </c>
      <c r="BL40" s="301">
        <v>0</v>
      </c>
      <c r="BM40" s="301">
        <v>0</v>
      </c>
      <c r="BN40" s="301">
        <v>0</v>
      </c>
      <c r="BO40" s="301">
        <v>0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0</v>
      </c>
      <c r="CA40" s="301">
        <v>0</v>
      </c>
      <c r="CB40" s="301">
        <v>0</v>
      </c>
      <c r="CC40" s="301">
        <v>0</v>
      </c>
      <c r="CD40" s="301">
        <v>0</v>
      </c>
      <c r="CE40" s="301">
        <v>0</v>
      </c>
      <c r="CF40" s="301">
        <v>0</v>
      </c>
      <c r="CG40" s="301">
        <v>0</v>
      </c>
      <c r="CH40" s="301">
        <v>0</v>
      </c>
      <c r="CI40" s="301">
        <v>0</v>
      </c>
      <c r="CJ40" s="301">
        <v>0</v>
      </c>
      <c r="CK40" s="301">
        <v>0</v>
      </c>
      <c r="CL40" s="301">
        <v>0</v>
      </c>
      <c r="CM40" s="301">
        <v>0</v>
      </c>
      <c r="CN40" s="301">
        <v>0</v>
      </c>
      <c r="CO40" s="301">
        <v>0</v>
      </c>
      <c r="CP40" s="301">
        <v>0</v>
      </c>
      <c r="CQ40" s="301">
        <v>0</v>
      </c>
      <c r="CR40" s="301">
        <v>0</v>
      </c>
      <c r="CS40" s="301">
        <v>0</v>
      </c>
      <c r="CT40" s="301">
        <v>0</v>
      </c>
      <c r="CU40" s="301">
        <v>0</v>
      </c>
      <c r="CV40" s="301">
        <v>0</v>
      </c>
      <c r="CW40" s="301">
        <v>0</v>
      </c>
      <c r="CX40" s="301">
        <v>0</v>
      </c>
      <c r="CY40" s="301">
        <v>0</v>
      </c>
    </row>
    <row r="41" spans="1:103" ht="13.5" customHeight="1">
      <c r="A41" s="299" t="s">
        <v>707</v>
      </c>
      <c r="B41" s="300" t="s">
        <v>708</v>
      </c>
      <c r="C41" s="299" t="s">
        <v>639</v>
      </c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0</v>
      </c>
      <c r="L41" s="301">
        <v>0</v>
      </c>
      <c r="M41" s="301">
        <v>0</v>
      </c>
      <c r="N41" s="301">
        <v>0</v>
      </c>
      <c r="O41" s="301">
        <v>0</v>
      </c>
      <c r="P41" s="301">
        <v>0</v>
      </c>
      <c r="Q41" s="301">
        <v>0</v>
      </c>
      <c r="R41" s="301">
        <v>0</v>
      </c>
      <c r="S41" s="301">
        <v>0</v>
      </c>
      <c r="T41" s="301">
        <v>0</v>
      </c>
      <c r="U41" s="301">
        <v>0</v>
      </c>
      <c r="V41" s="301">
        <v>0</v>
      </c>
      <c r="W41" s="301">
        <v>0</v>
      </c>
      <c r="X41" s="301">
        <v>0</v>
      </c>
      <c r="Y41" s="301">
        <v>0</v>
      </c>
      <c r="Z41" s="301">
        <v>0</v>
      </c>
      <c r="AA41" s="301">
        <v>0</v>
      </c>
      <c r="AB41" s="301">
        <v>0</v>
      </c>
      <c r="AC41" s="301">
        <v>0</v>
      </c>
      <c r="AD41" s="301">
        <v>0</v>
      </c>
      <c r="AE41" s="301">
        <v>0</v>
      </c>
      <c r="AF41" s="301">
        <v>0</v>
      </c>
      <c r="AG41" s="301">
        <v>0</v>
      </c>
      <c r="AH41" s="301">
        <v>0</v>
      </c>
      <c r="AI41" s="301">
        <v>0</v>
      </c>
      <c r="AJ41" s="301">
        <v>0</v>
      </c>
      <c r="AK41" s="301">
        <v>0</v>
      </c>
      <c r="AL41" s="301">
        <v>0</v>
      </c>
      <c r="AM41" s="301">
        <v>0</v>
      </c>
      <c r="AN41" s="301">
        <v>0</v>
      </c>
      <c r="AO41" s="301">
        <v>0</v>
      </c>
      <c r="AP41" s="301">
        <v>0</v>
      </c>
      <c r="AQ41" s="301">
        <v>0</v>
      </c>
      <c r="AR41" s="301">
        <v>0</v>
      </c>
      <c r="AS41" s="301">
        <v>0</v>
      </c>
      <c r="AT41" s="301">
        <v>0</v>
      </c>
      <c r="AU41" s="301">
        <v>0</v>
      </c>
      <c r="AV41" s="301">
        <v>0</v>
      </c>
      <c r="AW41" s="301">
        <v>0</v>
      </c>
      <c r="AX41" s="301">
        <v>0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0</v>
      </c>
      <c r="BE41" s="301">
        <v>0</v>
      </c>
      <c r="BF41" s="301">
        <v>0</v>
      </c>
      <c r="BG41" s="301">
        <v>0</v>
      </c>
      <c r="BH41" s="301">
        <v>0</v>
      </c>
      <c r="BI41" s="301">
        <v>0</v>
      </c>
      <c r="BJ41" s="301">
        <v>0</v>
      </c>
      <c r="BK41" s="301">
        <v>0</v>
      </c>
      <c r="BL41" s="301">
        <v>0</v>
      </c>
      <c r="BM41" s="301">
        <v>0</v>
      </c>
      <c r="BN41" s="301">
        <v>0</v>
      </c>
      <c r="BO41" s="301">
        <v>0</v>
      </c>
      <c r="BP41" s="301">
        <v>0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0</v>
      </c>
      <c r="CA41" s="301">
        <v>0</v>
      </c>
      <c r="CB41" s="301">
        <v>0</v>
      </c>
      <c r="CC41" s="301">
        <v>0</v>
      </c>
      <c r="CD41" s="301">
        <v>0</v>
      </c>
      <c r="CE41" s="301">
        <v>0</v>
      </c>
      <c r="CF41" s="301">
        <v>0</v>
      </c>
      <c r="CG41" s="301">
        <v>0</v>
      </c>
      <c r="CH41" s="301">
        <v>0</v>
      </c>
      <c r="CI41" s="301">
        <v>0</v>
      </c>
      <c r="CJ41" s="301">
        <v>0</v>
      </c>
      <c r="CK41" s="301">
        <v>0</v>
      </c>
      <c r="CL41" s="301">
        <v>0</v>
      </c>
      <c r="CM41" s="301">
        <v>0</v>
      </c>
      <c r="CN41" s="301">
        <v>0</v>
      </c>
      <c r="CO41" s="301">
        <v>0</v>
      </c>
      <c r="CP41" s="301">
        <v>0</v>
      </c>
      <c r="CQ41" s="301">
        <v>0</v>
      </c>
      <c r="CR41" s="301">
        <v>0</v>
      </c>
      <c r="CS41" s="301">
        <v>0</v>
      </c>
      <c r="CT41" s="301">
        <v>0</v>
      </c>
      <c r="CU41" s="301">
        <v>0</v>
      </c>
      <c r="CV41" s="301">
        <v>0</v>
      </c>
      <c r="CW41" s="301">
        <v>0</v>
      </c>
      <c r="CX41" s="301">
        <v>0</v>
      </c>
      <c r="CY41" s="301">
        <v>0</v>
      </c>
    </row>
    <row r="42" spans="1:103" ht="13.5" customHeight="1">
      <c r="A42" s="299" t="s">
        <v>709</v>
      </c>
      <c r="B42" s="300" t="s">
        <v>710</v>
      </c>
      <c r="C42" s="299" t="s">
        <v>639</v>
      </c>
      <c r="D42" s="301">
        <v>0</v>
      </c>
      <c r="E42" s="301">
        <v>0</v>
      </c>
      <c r="F42" s="301">
        <v>0</v>
      </c>
      <c r="G42" s="301">
        <v>0</v>
      </c>
      <c r="H42" s="301">
        <v>0</v>
      </c>
      <c r="I42" s="301">
        <v>0</v>
      </c>
      <c r="J42" s="301">
        <v>0</v>
      </c>
      <c r="K42" s="301">
        <v>0</v>
      </c>
      <c r="L42" s="301">
        <v>0</v>
      </c>
      <c r="M42" s="301">
        <v>0</v>
      </c>
      <c r="N42" s="301">
        <v>0</v>
      </c>
      <c r="O42" s="301">
        <v>0</v>
      </c>
      <c r="P42" s="301">
        <v>0</v>
      </c>
      <c r="Q42" s="301">
        <v>0</v>
      </c>
      <c r="R42" s="301">
        <v>0</v>
      </c>
      <c r="S42" s="301">
        <v>0</v>
      </c>
      <c r="T42" s="301">
        <v>0</v>
      </c>
      <c r="U42" s="301">
        <v>0</v>
      </c>
      <c r="V42" s="301">
        <v>0</v>
      </c>
      <c r="W42" s="301">
        <v>0</v>
      </c>
      <c r="X42" s="301">
        <v>0</v>
      </c>
      <c r="Y42" s="301">
        <v>0</v>
      </c>
      <c r="Z42" s="301">
        <v>0</v>
      </c>
      <c r="AA42" s="301">
        <v>0</v>
      </c>
      <c r="AB42" s="301">
        <v>0</v>
      </c>
      <c r="AC42" s="301">
        <v>0</v>
      </c>
      <c r="AD42" s="301">
        <v>0</v>
      </c>
      <c r="AE42" s="301">
        <v>0</v>
      </c>
      <c r="AF42" s="301">
        <v>0</v>
      </c>
      <c r="AG42" s="301">
        <v>0</v>
      </c>
      <c r="AH42" s="301">
        <v>0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1">
        <v>0</v>
      </c>
      <c r="AO42" s="301">
        <v>0</v>
      </c>
      <c r="AP42" s="301">
        <v>0</v>
      </c>
      <c r="AQ42" s="301">
        <v>0</v>
      </c>
      <c r="AR42" s="301">
        <v>0</v>
      </c>
      <c r="AS42" s="301">
        <v>0</v>
      </c>
      <c r="AT42" s="301">
        <v>0</v>
      </c>
      <c r="AU42" s="301">
        <v>0</v>
      </c>
      <c r="AV42" s="301">
        <v>0</v>
      </c>
      <c r="AW42" s="301">
        <v>0</v>
      </c>
      <c r="AX42" s="301">
        <v>0</v>
      </c>
      <c r="AY42" s="301">
        <v>0</v>
      </c>
      <c r="AZ42" s="301">
        <v>0</v>
      </c>
      <c r="BA42" s="301">
        <v>0</v>
      </c>
      <c r="BB42" s="301">
        <v>0</v>
      </c>
      <c r="BC42" s="301">
        <v>0</v>
      </c>
      <c r="BD42" s="301">
        <v>0</v>
      </c>
      <c r="BE42" s="301">
        <v>0</v>
      </c>
      <c r="BF42" s="301">
        <v>0</v>
      </c>
      <c r="BG42" s="301">
        <v>0</v>
      </c>
      <c r="BH42" s="301">
        <v>0</v>
      </c>
      <c r="BI42" s="301">
        <v>0</v>
      </c>
      <c r="BJ42" s="301">
        <v>0</v>
      </c>
      <c r="BK42" s="301">
        <v>0</v>
      </c>
      <c r="BL42" s="301">
        <v>0</v>
      </c>
      <c r="BM42" s="301">
        <v>0</v>
      </c>
      <c r="BN42" s="301">
        <v>0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1">
        <v>0</v>
      </c>
      <c r="CC42" s="301">
        <v>0</v>
      </c>
      <c r="CD42" s="301">
        <v>0</v>
      </c>
      <c r="CE42" s="301">
        <v>0</v>
      </c>
      <c r="CF42" s="301">
        <v>0</v>
      </c>
      <c r="CG42" s="301">
        <v>0</v>
      </c>
      <c r="CH42" s="301">
        <v>0</v>
      </c>
      <c r="CI42" s="301">
        <v>0</v>
      </c>
      <c r="CJ42" s="301">
        <v>0</v>
      </c>
      <c r="CK42" s="301">
        <v>0</v>
      </c>
      <c r="CL42" s="301">
        <v>0</v>
      </c>
      <c r="CM42" s="301">
        <v>0</v>
      </c>
      <c r="CN42" s="301">
        <v>0</v>
      </c>
      <c r="CO42" s="301">
        <v>0</v>
      </c>
      <c r="CP42" s="301">
        <v>0</v>
      </c>
      <c r="CQ42" s="301">
        <v>0</v>
      </c>
      <c r="CR42" s="301">
        <v>0</v>
      </c>
      <c r="CS42" s="301">
        <v>0</v>
      </c>
      <c r="CT42" s="301">
        <v>0</v>
      </c>
      <c r="CU42" s="301">
        <v>0</v>
      </c>
      <c r="CV42" s="301">
        <v>0</v>
      </c>
      <c r="CW42" s="301">
        <v>0</v>
      </c>
      <c r="CX42" s="301">
        <v>0</v>
      </c>
      <c r="CY42" s="301">
        <v>0</v>
      </c>
    </row>
    <row r="43" spans="1:103" ht="13.5" customHeight="1">
      <c r="A43" s="299" t="s">
        <v>711</v>
      </c>
      <c r="B43" s="300" t="s">
        <v>712</v>
      </c>
      <c r="C43" s="299" t="s">
        <v>639</v>
      </c>
      <c r="D43" s="301">
        <v>0</v>
      </c>
      <c r="E43" s="301">
        <v>0</v>
      </c>
      <c r="F43" s="301">
        <v>0</v>
      </c>
      <c r="G43" s="301">
        <v>0</v>
      </c>
      <c r="H43" s="301">
        <v>0</v>
      </c>
      <c r="I43" s="301">
        <v>0</v>
      </c>
      <c r="J43" s="301">
        <v>0</v>
      </c>
      <c r="K43" s="301">
        <v>0</v>
      </c>
      <c r="L43" s="301">
        <v>0</v>
      </c>
      <c r="M43" s="301">
        <v>0</v>
      </c>
      <c r="N43" s="301">
        <v>0</v>
      </c>
      <c r="O43" s="301">
        <v>0</v>
      </c>
      <c r="P43" s="301">
        <v>0</v>
      </c>
      <c r="Q43" s="301">
        <v>0</v>
      </c>
      <c r="R43" s="301">
        <v>0</v>
      </c>
      <c r="S43" s="301">
        <v>0</v>
      </c>
      <c r="T43" s="301">
        <v>0</v>
      </c>
      <c r="U43" s="301">
        <v>0</v>
      </c>
      <c r="V43" s="301">
        <v>0</v>
      </c>
      <c r="W43" s="301">
        <v>0</v>
      </c>
      <c r="X43" s="301">
        <v>0</v>
      </c>
      <c r="Y43" s="301">
        <v>0</v>
      </c>
      <c r="Z43" s="301">
        <v>0</v>
      </c>
      <c r="AA43" s="301">
        <v>0</v>
      </c>
      <c r="AB43" s="301">
        <v>0</v>
      </c>
      <c r="AC43" s="301">
        <v>0</v>
      </c>
      <c r="AD43" s="301">
        <v>0</v>
      </c>
      <c r="AE43" s="301">
        <v>0</v>
      </c>
      <c r="AF43" s="301">
        <v>0</v>
      </c>
      <c r="AG43" s="301">
        <v>0</v>
      </c>
      <c r="AH43" s="301">
        <v>0</v>
      </c>
      <c r="AI43" s="301">
        <v>0</v>
      </c>
      <c r="AJ43" s="301">
        <v>0</v>
      </c>
      <c r="AK43" s="301">
        <v>0</v>
      </c>
      <c r="AL43" s="301">
        <v>0</v>
      </c>
      <c r="AM43" s="301">
        <v>0</v>
      </c>
      <c r="AN43" s="301">
        <v>0</v>
      </c>
      <c r="AO43" s="301">
        <v>0</v>
      </c>
      <c r="AP43" s="301">
        <v>0</v>
      </c>
      <c r="AQ43" s="301">
        <v>0</v>
      </c>
      <c r="AR43" s="301">
        <v>0</v>
      </c>
      <c r="AS43" s="301">
        <v>0</v>
      </c>
      <c r="AT43" s="301">
        <v>0</v>
      </c>
      <c r="AU43" s="301">
        <v>0</v>
      </c>
      <c r="AV43" s="301">
        <v>0</v>
      </c>
      <c r="AW43" s="301">
        <v>0</v>
      </c>
      <c r="AX43" s="301">
        <v>0</v>
      </c>
      <c r="AY43" s="301">
        <v>0</v>
      </c>
      <c r="AZ43" s="301">
        <v>0</v>
      </c>
      <c r="BA43" s="301">
        <v>0</v>
      </c>
      <c r="BB43" s="301">
        <v>0</v>
      </c>
      <c r="BC43" s="301">
        <v>0</v>
      </c>
      <c r="BD43" s="301">
        <v>0</v>
      </c>
      <c r="BE43" s="301">
        <v>0</v>
      </c>
      <c r="BF43" s="301">
        <v>0</v>
      </c>
      <c r="BG43" s="301">
        <v>0</v>
      </c>
      <c r="BH43" s="301">
        <v>0</v>
      </c>
      <c r="BI43" s="301">
        <v>0</v>
      </c>
      <c r="BJ43" s="301">
        <v>0</v>
      </c>
      <c r="BK43" s="301">
        <v>0</v>
      </c>
      <c r="BL43" s="301">
        <v>0</v>
      </c>
      <c r="BM43" s="301">
        <v>0</v>
      </c>
      <c r="BN43" s="301">
        <v>0</v>
      </c>
      <c r="BO43" s="301">
        <v>0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1">
        <v>0</v>
      </c>
      <c r="CC43" s="301">
        <v>0</v>
      </c>
      <c r="CD43" s="301">
        <v>0</v>
      </c>
      <c r="CE43" s="301">
        <v>0</v>
      </c>
      <c r="CF43" s="301">
        <v>0</v>
      </c>
      <c r="CG43" s="301">
        <v>0</v>
      </c>
      <c r="CH43" s="301">
        <v>0</v>
      </c>
      <c r="CI43" s="301">
        <v>0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0</v>
      </c>
      <c r="CR43" s="301">
        <v>0</v>
      </c>
      <c r="CS43" s="301">
        <v>0</v>
      </c>
      <c r="CT43" s="301">
        <v>0</v>
      </c>
      <c r="CU43" s="301">
        <v>0</v>
      </c>
      <c r="CV43" s="301">
        <v>0</v>
      </c>
      <c r="CW43" s="301">
        <v>0</v>
      </c>
      <c r="CX43" s="301">
        <v>0</v>
      </c>
      <c r="CY43" s="301">
        <v>0</v>
      </c>
    </row>
    <row r="44" spans="1:103" ht="13.5" customHeight="1">
      <c r="A44" s="299" t="s">
        <v>713</v>
      </c>
      <c r="B44" s="300" t="s">
        <v>714</v>
      </c>
      <c r="C44" s="299" t="s">
        <v>639</v>
      </c>
      <c r="D44" s="301">
        <v>0</v>
      </c>
      <c r="E44" s="301">
        <v>0</v>
      </c>
      <c r="F44" s="301">
        <v>0</v>
      </c>
      <c r="G44" s="301">
        <v>0</v>
      </c>
      <c r="H44" s="301">
        <v>0</v>
      </c>
      <c r="I44" s="301">
        <v>0</v>
      </c>
      <c r="J44" s="301">
        <v>0</v>
      </c>
      <c r="K44" s="301">
        <v>0</v>
      </c>
      <c r="L44" s="301">
        <v>0</v>
      </c>
      <c r="M44" s="301">
        <v>0</v>
      </c>
      <c r="N44" s="301">
        <v>0</v>
      </c>
      <c r="O44" s="301">
        <v>0</v>
      </c>
      <c r="P44" s="301">
        <v>0</v>
      </c>
      <c r="Q44" s="301">
        <v>0</v>
      </c>
      <c r="R44" s="301">
        <v>0</v>
      </c>
      <c r="S44" s="301">
        <v>0</v>
      </c>
      <c r="T44" s="301">
        <v>0</v>
      </c>
      <c r="U44" s="301">
        <v>0</v>
      </c>
      <c r="V44" s="301">
        <v>0</v>
      </c>
      <c r="W44" s="301">
        <v>0</v>
      </c>
      <c r="X44" s="301">
        <v>0</v>
      </c>
      <c r="Y44" s="301">
        <v>0</v>
      </c>
      <c r="Z44" s="301">
        <v>0</v>
      </c>
      <c r="AA44" s="301">
        <v>0</v>
      </c>
      <c r="AB44" s="301">
        <v>0</v>
      </c>
      <c r="AC44" s="301">
        <v>0</v>
      </c>
      <c r="AD44" s="301">
        <v>0</v>
      </c>
      <c r="AE44" s="301">
        <v>0</v>
      </c>
      <c r="AF44" s="301">
        <v>0</v>
      </c>
      <c r="AG44" s="301">
        <v>0</v>
      </c>
      <c r="AH44" s="301">
        <v>0</v>
      </c>
      <c r="AI44" s="301">
        <v>0</v>
      </c>
      <c r="AJ44" s="301">
        <v>0</v>
      </c>
      <c r="AK44" s="301">
        <v>0</v>
      </c>
      <c r="AL44" s="301">
        <v>0</v>
      </c>
      <c r="AM44" s="301">
        <v>0</v>
      </c>
      <c r="AN44" s="301">
        <v>0</v>
      </c>
      <c r="AO44" s="301">
        <v>0</v>
      </c>
      <c r="AP44" s="301">
        <v>0</v>
      </c>
      <c r="AQ44" s="301">
        <v>0</v>
      </c>
      <c r="AR44" s="301">
        <v>0</v>
      </c>
      <c r="AS44" s="301">
        <v>0</v>
      </c>
      <c r="AT44" s="301">
        <v>0</v>
      </c>
      <c r="AU44" s="301">
        <v>0</v>
      </c>
      <c r="AV44" s="301">
        <v>0</v>
      </c>
      <c r="AW44" s="301">
        <v>0</v>
      </c>
      <c r="AX44" s="301">
        <v>0</v>
      </c>
      <c r="AY44" s="301">
        <v>0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>
        <v>0</v>
      </c>
      <c r="BF44" s="301">
        <v>0</v>
      </c>
      <c r="BG44" s="301">
        <v>0</v>
      </c>
      <c r="BH44" s="301">
        <v>0</v>
      </c>
      <c r="BI44" s="301">
        <v>0</v>
      </c>
      <c r="BJ44" s="301">
        <v>0</v>
      </c>
      <c r="BK44" s="301">
        <v>0</v>
      </c>
      <c r="BL44" s="301">
        <v>0</v>
      </c>
      <c r="BM44" s="301">
        <v>0</v>
      </c>
      <c r="BN44" s="301">
        <v>0</v>
      </c>
      <c r="BO44" s="301">
        <v>0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0</v>
      </c>
      <c r="CA44" s="301">
        <v>0</v>
      </c>
      <c r="CB44" s="301">
        <v>0</v>
      </c>
      <c r="CC44" s="301">
        <v>0</v>
      </c>
      <c r="CD44" s="301">
        <v>0</v>
      </c>
      <c r="CE44" s="301">
        <v>0</v>
      </c>
      <c r="CF44" s="301">
        <v>0</v>
      </c>
      <c r="CG44" s="301">
        <v>0</v>
      </c>
      <c r="CH44" s="301">
        <v>0</v>
      </c>
      <c r="CI44" s="301">
        <v>0</v>
      </c>
      <c r="CJ44" s="301">
        <v>0</v>
      </c>
      <c r="CK44" s="301">
        <v>0</v>
      </c>
      <c r="CL44" s="301">
        <v>0</v>
      </c>
      <c r="CM44" s="301">
        <v>0</v>
      </c>
      <c r="CN44" s="301">
        <v>0</v>
      </c>
      <c r="CO44" s="301">
        <v>0</v>
      </c>
      <c r="CP44" s="301">
        <v>0</v>
      </c>
      <c r="CQ44" s="301">
        <v>0</v>
      </c>
      <c r="CR44" s="301">
        <v>0</v>
      </c>
      <c r="CS44" s="301">
        <v>0</v>
      </c>
      <c r="CT44" s="301">
        <v>0</v>
      </c>
      <c r="CU44" s="301">
        <v>0</v>
      </c>
      <c r="CV44" s="301">
        <v>0</v>
      </c>
      <c r="CW44" s="301">
        <v>0</v>
      </c>
      <c r="CX44" s="301">
        <v>0</v>
      </c>
      <c r="CY44" s="301">
        <v>0</v>
      </c>
    </row>
    <row r="45" spans="1:103" ht="13.5" customHeight="1">
      <c r="A45" s="299" t="s">
        <v>715</v>
      </c>
      <c r="B45" s="300" t="s">
        <v>716</v>
      </c>
      <c r="C45" s="299" t="s">
        <v>639</v>
      </c>
      <c r="D45" s="301">
        <v>0</v>
      </c>
      <c r="E45" s="301">
        <v>0</v>
      </c>
      <c r="F45" s="301">
        <v>0</v>
      </c>
      <c r="G45" s="301">
        <v>0</v>
      </c>
      <c r="H45" s="301">
        <v>0</v>
      </c>
      <c r="I45" s="301">
        <v>0</v>
      </c>
      <c r="J45" s="301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1">
        <v>0</v>
      </c>
      <c r="Q45" s="301">
        <v>0</v>
      </c>
      <c r="R45" s="301">
        <v>0</v>
      </c>
      <c r="S45" s="301">
        <v>0</v>
      </c>
      <c r="T45" s="301">
        <v>0</v>
      </c>
      <c r="U45" s="301">
        <v>0</v>
      </c>
      <c r="V45" s="301">
        <v>0</v>
      </c>
      <c r="W45" s="301">
        <v>0</v>
      </c>
      <c r="X45" s="301">
        <v>0</v>
      </c>
      <c r="Y45" s="301">
        <v>0</v>
      </c>
      <c r="Z45" s="301">
        <v>0</v>
      </c>
      <c r="AA45" s="301">
        <v>0</v>
      </c>
      <c r="AB45" s="301">
        <v>0</v>
      </c>
      <c r="AC45" s="301">
        <v>0</v>
      </c>
      <c r="AD45" s="301">
        <v>0</v>
      </c>
      <c r="AE45" s="301">
        <v>0</v>
      </c>
      <c r="AF45" s="301">
        <v>0</v>
      </c>
      <c r="AG45" s="301">
        <v>0</v>
      </c>
      <c r="AH45" s="301">
        <v>0</v>
      </c>
      <c r="AI45" s="301">
        <v>0</v>
      </c>
      <c r="AJ45" s="301">
        <v>0</v>
      </c>
      <c r="AK45" s="301">
        <v>0</v>
      </c>
      <c r="AL45" s="301">
        <v>0</v>
      </c>
      <c r="AM45" s="301">
        <v>0</v>
      </c>
      <c r="AN45" s="301">
        <v>0</v>
      </c>
      <c r="AO45" s="301">
        <v>0</v>
      </c>
      <c r="AP45" s="301">
        <v>0</v>
      </c>
      <c r="AQ45" s="301">
        <v>0</v>
      </c>
      <c r="AR45" s="301">
        <v>0</v>
      </c>
      <c r="AS45" s="301">
        <v>0</v>
      </c>
      <c r="AT45" s="301">
        <v>0</v>
      </c>
      <c r="AU45" s="301">
        <v>0</v>
      </c>
      <c r="AV45" s="301">
        <v>0</v>
      </c>
      <c r="AW45" s="301">
        <v>0</v>
      </c>
      <c r="AX45" s="301">
        <v>0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>
        <v>0</v>
      </c>
      <c r="BF45" s="301">
        <v>0</v>
      </c>
      <c r="BG45" s="301">
        <v>0</v>
      </c>
      <c r="BH45" s="301">
        <v>0</v>
      </c>
      <c r="BI45" s="301">
        <v>0</v>
      </c>
      <c r="BJ45" s="301">
        <v>0</v>
      </c>
      <c r="BK45" s="301">
        <v>0</v>
      </c>
      <c r="BL45" s="301">
        <v>0</v>
      </c>
      <c r="BM45" s="301">
        <v>0</v>
      </c>
      <c r="BN45" s="301">
        <v>0</v>
      </c>
      <c r="BO45" s="301">
        <v>0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0</v>
      </c>
      <c r="CA45" s="301">
        <v>0</v>
      </c>
      <c r="CB45" s="301">
        <v>0</v>
      </c>
      <c r="CC45" s="301">
        <v>0</v>
      </c>
      <c r="CD45" s="301">
        <v>0</v>
      </c>
      <c r="CE45" s="301">
        <v>0</v>
      </c>
      <c r="CF45" s="301">
        <v>0</v>
      </c>
      <c r="CG45" s="301">
        <v>0</v>
      </c>
      <c r="CH45" s="301">
        <v>0</v>
      </c>
      <c r="CI45" s="301">
        <v>0</v>
      </c>
      <c r="CJ45" s="301">
        <v>0</v>
      </c>
      <c r="CK45" s="301">
        <v>0</v>
      </c>
      <c r="CL45" s="301">
        <v>0</v>
      </c>
      <c r="CM45" s="301">
        <v>0</v>
      </c>
      <c r="CN45" s="301">
        <v>0</v>
      </c>
      <c r="CO45" s="301">
        <v>0</v>
      </c>
      <c r="CP45" s="301">
        <v>0</v>
      </c>
      <c r="CQ45" s="301">
        <v>0</v>
      </c>
      <c r="CR45" s="301">
        <v>0</v>
      </c>
      <c r="CS45" s="301">
        <v>0</v>
      </c>
      <c r="CT45" s="301">
        <v>0</v>
      </c>
      <c r="CU45" s="301">
        <v>0</v>
      </c>
      <c r="CV45" s="301">
        <v>0</v>
      </c>
      <c r="CW45" s="301">
        <v>0</v>
      </c>
      <c r="CX45" s="301">
        <v>0</v>
      </c>
      <c r="CY45" s="301">
        <v>0</v>
      </c>
    </row>
    <row r="46" spans="1:103" ht="13.5" customHeight="1">
      <c r="A46" s="299" t="s">
        <v>717</v>
      </c>
      <c r="B46" s="300" t="s">
        <v>718</v>
      </c>
      <c r="C46" s="299" t="s">
        <v>639</v>
      </c>
      <c r="D46" s="301">
        <v>0</v>
      </c>
      <c r="E46" s="301">
        <v>0</v>
      </c>
      <c r="F46" s="301">
        <v>0</v>
      </c>
      <c r="G46" s="301">
        <v>0</v>
      </c>
      <c r="H46" s="301">
        <v>0</v>
      </c>
      <c r="I46" s="301">
        <v>0</v>
      </c>
      <c r="J46" s="301">
        <v>0</v>
      </c>
      <c r="K46" s="301">
        <v>0</v>
      </c>
      <c r="L46" s="301">
        <v>0</v>
      </c>
      <c r="M46" s="301">
        <v>0</v>
      </c>
      <c r="N46" s="301">
        <v>0</v>
      </c>
      <c r="O46" s="301">
        <v>0</v>
      </c>
      <c r="P46" s="301">
        <v>0</v>
      </c>
      <c r="Q46" s="301">
        <v>0</v>
      </c>
      <c r="R46" s="301">
        <v>0</v>
      </c>
      <c r="S46" s="301">
        <v>0</v>
      </c>
      <c r="T46" s="301">
        <v>0</v>
      </c>
      <c r="U46" s="301">
        <v>0</v>
      </c>
      <c r="V46" s="301">
        <v>0</v>
      </c>
      <c r="W46" s="301">
        <v>0</v>
      </c>
      <c r="X46" s="301">
        <v>0</v>
      </c>
      <c r="Y46" s="301">
        <v>0</v>
      </c>
      <c r="Z46" s="301">
        <v>0</v>
      </c>
      <c r="AA46" s="301">
        <v>0</v>
      </c>
      <c r="AB46" s="301">
        <v>0</v>
      </c>
      <c r="AC46" s="301">
        <v>0</v>
      </c>
      <c r="AD46" s="301">
        <v>0</v>
      </c>
      <c r="AE46" s="301">
        <v>0</v>
      </c>
      <c r="AF46" s="301">
        <v>0</v>
      </c>
      <c r="AG46" s="301">
        <v>0</v>
      </c>
      <c r="AH46" s="301">
        <v>0</v>
      </c>
      <c r="AI46" s="301">
        <v>0</v>
      </c>
      <c r="AJ46" s="301">
        <v>0</v>
      </c>
      <c r="AK46" s="301">
        <v>0</v>
      </c>
      <c r="AL46" s="301">
        <v>0</v>
      </c>
      <c r="AM46" s="301">
        <v>0</v>
      </c>
      <c r="AN46" s="301">
        <v>0</v>
      </c>
      <c r="AO46" s="301">
        <v>0</v>
      </c>
      <c r="AP46" s="301">
        <v>0</v>
      </c>
      <c r="AQ46" s="301">
        <v>0</v>
      </c>
      <c r="AR46" s="301">
        <v>0</v>
      </c>
      <c r="AS46" s="301">
        <v>0</v>
      </c>
      <c r="AT46" s="301">
        <v>0</v>
      </c>
      <c r="AU46" s="301">
        <v>0</v>
      </c>
      <c r="AV46" s="301">
        <v>0</v>
      </c>
      <c r="AW46" s="301">
        <v>0</v>
      </c>
      <c r="AX46" s="301">
        <v>0</v>
      </c>
      <c r="AY46" s="301">
        <v>0</v>
      </c>
      <c r="AZ46" s="301">
        <v>0</v>
      </c>
      <c r="BA46" s="301">
        <v>0</v>
      </c>
      <c r="BB46" s="301">
        <v>0</v>
      </c>
      <c r="BC46" s="301">
        <v>0</v>
      </c>
      <c r="BD46" s="301">
        <v>0</v>
      </c>
      <c r="BE46" s="301">
        <v>0</v>
      </c>
      <c r="BF46" s="301">
        <v>0</v>
      </c>
      <c r="BG46" s="301">
        <v>0</v>
      </c>
      <c r="BH46" s="301">
        <v>0</v>
      </c>
      <c r="BI46" s="301">
        <v>0</v>
      </c>
      <c r="BJ46" s="301">
        <v>0</v>
      </c>
      <c r="BK46" s="301">
        <v>0</v>
      </c>
      <c r="BL46" s="301">
        <v>0</v>
      </c>
      <c r="BM46" s="301">
        <v>0</v>
      </c>
      <c r="BN46" s="301">
        <v>0</v>
      </c>
      <c r="BO46" s="301">
        <v>0</v>
      </c>
      <c r="BP46" s="301">
        <v>0</v>
      </c>
      <c r="BQ46" s="301">
        <v>0</v>
      </c>
      <c r="BR46" s="301">
        <v>0</v>
      </c>
      <c r="BS46" s="301">
        <v>0</v>
      </c>
      <c r="BT46" s="301">
        <v>0</v>
      </c>
      <c r="BU46" s="301">
        <v>0</v>
      </c>
      <c r="BV46" s="301">
        <v>0</v>
      </c>
      <c r="BW46" s="301">
        <v>0</v>
      </c>
      <c r="BX46" s="301">
        <v>0</v>
      </c>
      <c r="BY46" s="301">
        <v>0</v>
      </c>
      <c r="BZ46" s="301">
        <v>0</v>
      </c>
      <c r="CA46" s="301">
        <v>0</v>
      </c>
      <c r="CB46" s="301">
        <v>0</v>
      </c>
      <c r="CC46" s="301">
        <v>0</v>
      </c>
      <c r="CD46" s="301">
        <v>0</v>
      </c>
      <c r="CE46" s="301">
        <v>0</v>
      </c>
      <c r="CF46" s="301">
        <v>0</v>
      </c>
      <c r="CG46" s="301">
        <v>0</v>
      </c>
      <c r="CH46" s="301">
        <v>0</v>
      </c>
      <c r="CI46" s="301">
        <v>0</v>
      </c>
      <c r="CJ46" s="301">
        <v>0</v>
      </c>
      <c r="CK46" s="301">
        <v>0</v>
      </c>
      <c r="CL46" s="301">
        <v>0</v>
      </c>
      <c r="CM46" s="301">
        <v>0</v>
      </c>
      <c r="CN46" s="301">
        <v>0</v>
      </c>
      <c r="CO46" s="301">
        <v>0</v>
      </c>
      <c r="CP46" s="301">
        <v>0</v>
      </c>
      <c r="CQ46" s="301">
        <v>0</v>
      </c>
      <c r="CR46" s="301">
        <v>0</v>
      </c>
      <c r="CS46" s="301">
        <v>0</v>
      </c>
      <c r="CT46" s="301">
        <v>0</v>
      </c>
      <c r="CU46" s="301">
        <v>0</v>
      </c>
      <c r="CV46" s="301">
        <v>0</v>
      </c>
      <c r="CW46" s="301">
        <v>0</v>
      </c>
      <c r="CX46" s="301">
        <v>0</v>
      </c>
      <c r="CY46" s="301">
        <v>0</v>
      </c>
    </row>
    <row r="47" spans="1:103" ht="13.5" customHeight="1">
      <c r="A47" s="299" t="s">
        <v>719</v>
      </c>
      <c r="B47" s="300" t="s">
        <v>720</v>
      </c>
      <c r="C47" s="299" t="s">
        <v>639</v>
      </c>
      <c r="D47" s="301">
        <v>0</v>
      </c>
      <c r="E47" s="301">
        <v>0</v>
      </c>
      <c r="F47" s="301">
        <v>0</v>
      </c>
      <c r="G47" s="301">
        <v>0</v>
      </c>
      <c r="H47" s="301">
        <v>0</v>
      </c>
      <c r="I47" s="301">
        <v>0</v>
      </c>
      <c r="J47" s="301">
        <v>0</v>
      </c>
      <c r="K47" s="301">
        <v>0</v>
      </c>
      <c r="L47" s="301">
        <v>0</v>
      </c>
      <c r="M47" s="301">
        <v>0</v>
      </c>
      <c r="N47" s="301">
        <v>0</v>
      </c>
      <c r="O47" s="301">
        <v>0</v>
      </c>
      <c r="P47" s="301">
        <v>0</v>
      </c>
      <c r="Q47" s="301">
        <v>0</v>
      </c>
      <c r="R47" s="301">
        <v>0</v>
      </c>
      <c r="S47" s="301">
        <v>0</v>
      </c>
      <c r="T47" s="301">
        <v>0</v>
      </c>
      <c r="U47" s="301">
        <v>0</v>
      </c>
      <c r="V47" s="301">
        <v>0</v>
      </c>
      <c r="W47" s="301">
        <v>0</v>
      </c>
      <c r="X47" s="301">
        <v>0</v>
      </c>
      <c r="Y47" s="301">
        <v>0</v>
      </c>
      <c r="Z47" s="301">
        <v>0</v>
      </c>
      <c r="AA47" s="301">
        <v>0</v>
      </c>
      <c r="AB47" s="301">
        <v>0</v>
      </c>
      <c r="AC47" s="301">
        <v>0</v>
      </c>
      <c r="AD47" s="301">
        <v>0</v>
      </c>
      <c r="AE47" s="301">
        <v>0</v>
      </c>
      <c r="AF47" s="301">
        <v>0</v>
      </c>
      <c r="AG47" s="301">
        <v>0</v>
      </c>
      <c r="AH47" s="301">
        <v>0</v>
      </c>
      <c r="AI47" s="301">
        <v>0</v>
      </c>
      <c r="AJ47" s="301">
        <v>0</v>
      </c>
      <c r="AK47" s="301">
        <v>0</v>
      </c>
      <c r="AL47" s="301">
        <v>0</v>
      </c>
      <c r="AM47" s="301">
        <v>0</v>
      </c>
      <c r="AN47" s="301">
        <v>0</v>
      </c>
      <c r="AO47" s="301">
        <v>0</v>
      </c>
      <c r="AP47" s="301">
        <v>0</v>
      </c>
      <c r="AQ47" s="301">
        <v>0</v>
      </c>
      <c r="AR47" s="301">
        <v>0</v>
      </c>
      <c r="AS47" s="301">
        <v>0</v>
      </c>
      <c r="AT47" s="301">
        <v>0</v>
      </c>
      <c r="AU47" s="301">
        <v>0</v>
      </c>
      <c r="AV47" s="301">
        <v>0</v>
      </c>
      <c r="AW47" s="301">
        <v>0</v>
      </c>
      <c r="AX47" s="301">
        <v>0</v>
      </c>
      <c r="AY47" s="301">
        <v>0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>
        <v>0</v>
      </c>
      <c r="BF47" s="301">
        <v>0</v>
      </c>
      <c r="BG47" s="301">
        <v>0</v>
      </c>
      <c r="BH47" s="301">
        <v>0</v>
      </c>
      <c r="BI47" s="301">
        <v>0</v>
      </c>
      <c r="BJ47" s="301">
        <v>0</v>
      </c>
      <c r="BK47" s="301">
        <v>0</v>
      </c>
      <c r="BL47" s="301">
        <v>0</v>
      </c>
      <c r="BM47" s="301">
        <v>0</v>
      </c>
      <c r="BN47" s="301">
        <v>0</v>
      </c>
      <c r="BO47" s="301">
        <v>0</v>
      </c>
      <c r="BP47" s="301">
        <v>0</v>
      </c>
      <c r="BQ47" s="301">
        <v>0</v>
      </c>
      <c r="BR47" s="301">
        <v>0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0</v>
      </c>
      <c r="CA47" s="301">
        <v>0</v>
      </c>
      <c r="CB47" s="301">
        <v>0</v>
      </c>
      <c r="CC47" s="301">
        <v>0</v>
      </c>
      <c r="CD47" s="301">
        <v>0</v>
      </c>
      <c r="CE47" s="301">
        <v>0</v>
      </c>
      <c r="CF47" s="301">
        <v>0</v>
      </c>
      <c r="CG47" s="301">
        <v>0</v>
      </c>
      <c r="CH47" s="301">
        <v>0</v>
      </c>
      <c r="CI47" s="301">
        <v>0</v>
      </c>
      <c r="CJ47" s="301">
        <v>0</v>
      </c>
      <c r="CK47" s="301">
        <v>0</v>
      </c>
      <c r="CL47" s="301">
        <v>0</v>
      </c>
      <c r="CM47" s="301">
        <v>0</v>
      </c>
      <c r="CN47" s="301">
        <v>0</v>
      </c>
      <c r="CO47" s="301">
        <v>0</v>
      </c>
      <c r="CP47" s="301">
        <v>0</v>
      </c>
      <c r="CQ47" s="301">
        <v>0</v>
      </c>
      <c r="CR47" s="301">
        <v>0</v>
      </c>
      <c r="CS47" s="301">
        <v>0</v>
      </c>
      <c r="CT47" s="301">
        <v>0</v>
      </c>
      <c r="CU47" s="301">
        <v>0</v>
      </c>
      <c r="CV47" s="301">
        <v>0</v>
      </c>
      <c r="CW47" s="301">
        <v>0</v>
      </c>
      <c r="CX47" s="301">
        <v>0</v>
      </c>
      <c r="CY47" s="301">
        <v>0</v>
      </c>
    </row>
    <row r="48" spans="1:103" ht="13.5" customHeight="1">
      <c r="A48" s="299" t="s">
        <v>721</v>
      </c>
      <c r="B48" s="300" t="s">
        <v>722</v>
      </c>
      <c r="C48" s="299" t="s">
        <v>639</v>
      </c>
      <c r="D48" s="301">
        <v>0</v>
      </c>
      <c r="E48" s="301">
        <v>0</v>
      </c>
      <c r="F48" s="301">
        <v>0</v>
      </c>
      <c r="G48" s="301">
        <v>0</v>
      </c>
      <c r="H48" s="301">
        <v>0</v>
      </c>
      <c r="I48" s="301">
        <v>0</v>
      </c>
      <c r="J48" s="301">
        <v>0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301">
        <v>0</v>
      </c>
      <c r="Q48" s="301">
        <v>0</v>
      </c>
      <c r="R48" s="301">
        <v>0</v>
      </c>
      <c r="S48" s="301">
        <v>0</v>
      </c>
      <c r="T48" s="301">
        <v>0</v>
      </c>
      <c r="U48" s="301">
        <v>0</v>
      </c>
      <c r="V48" s="301">
        <v>0</v>
      </c>
      <c r="W48" s="301">
        <v>0</v>
      </c>
      <c r="X48" s="301">
        <v>0</v>
      </c>
      <c r="Y48" s="301">
        <v>0</v>
      </c>
      <c r="Z48" s="301">
        <v>0</v>
      </c>
      <c r="AA48" s="301">
        <v>0</v>
      </c>
      <c r="AB48" s="301">
        <v>0</v>
      </c>
      <c r="AC48" s="301">
        <v>0</v>
      </c>
      <c r="AD48" s="301">
        <v>0</v>
      </c>
      <c r="AE48" s="301">
        <v>0</v>
      </c>
      <c r="AF48" s="301">
        <v>0</v>
      </c>
      <c r="AG48" s="301">
        <v>0</v>
      </c>
      <c r="AH48" s="301">
        <v>0</v>
      </c>
      <c r="AI48" s="301">
        <v>0</v>
      </c>
      <c r="AJ48" s="301">
        <v>0</v>
      </c>
      <c r="AK48" s="301">
        <v>0</v>
      </c>
      <c r="AL48" s="301">
        <v>0</v>
      </c>
      <c r="AM48" s="301">
        <v>0</v>
      </c>
      <c r="AN48" s="301">
        <v>0</v>
      </c>
      <c r="AO48" s="301">
        <v>0</v>
      </c>
      <c r="AP48" s="301">
        <v>0</v>
      </c>
      <c r="AQ48" s="301">
        <v>0</v>
      </c>
      <c r="AR48" s="301">
        <v>0</v>
      </c>
      <c r="AS48" s="301">
        <v>0</v>
      </c>
      <c r="AT48" s="301">
        <v>0</v>
      </c>
      <c r="AU48" s="301">
        <v>0</v>
      </c>
      <c r="AV48" s="301">
        <v>0</v>
      </c>
      <c r="AW48" s="301">
        <v>0</v>
      </c>
      <c r="AX48" s="301">
        <v>0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>
        <v>0</v>
      </c>
      <c r="BF48" s="301">
        <v>0</v>
      </c>
      <c r="BG48" s="301">
        <v>0</v>
      </c>
      <c r="BH48" s="301">
        <v>0</v>
      </c>
      <c r="BI48" s="301">
        <v>0</v>
      </c>
      <c r="BJ48" s="301">
        <v>0</v>
      </c>
      <c r="BK48" s="301">
        <v>0</v>
      </c>
      <c r="BL48" s="301">
        <v>0</v>
      </c>
      <c r="BM48" s="301">
        <v>0</v>
      </c>
      <c r="BN48" s="301">
        <v>0</v>
      </c>
      <c r="BO48" s="301">
        <v>0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0</v>
      </c>
      <c r="CA48" s="301">
        <v>0</v>
      </c>
      <c r="CB48" s="301">
        <v>0</v>
      </c>
      <c r="CC48" s="301">
        <v>0</v>
      </c>
      <c r="CD48" s="301">
        <v>0</v>
      </c>
      <c r="CE48" s="301">
        <v>0</v>
      </c>
      <c r="CF48" s="301">
        <v>0</v>
      </c>
      <c r="CG48" s="301">
        <v>0</v>
      </c>
      <c r="CH48" s="301">
        <v>0</v>
      </c>
      <c r="CI48" s="301">
        <v>0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0</v>
      </c>
      <c r="CR48" s="301">
        <v>0</v>
      </c>
      <c r="CS48" s="301">
        <v>0</v>
      </c>
      <c r="CT48" s="301">
        <v>0</v>
      </c>
      <c r="CU48" s="301">
        <v>0</v>
      </c>
      <c r="CV48" s="301">
        <v>0</v>
      </c>
      <c r="CW48" s="301">
        <v>0</v>
      </c>
      <c r="CX48" s="301">
        <v>0</v>
      </c>
      <c r="CY48" s="301">
        <v>0</v>
      </c>
    </row>
    <row r="49" spans="1:103" ht="13.5" customHeight="1">
      <c r="A49" s="299" t="s">
        <v>723</v>
      </c>
      <c r="B49" s="300" t="s">
        <v>724</v>
      </c>
      <c r="C49" s="299" t="s">
        <v>639</v>
      </c>
      <c r="D49" s="301">
        <v>0</v>
      </c>
      <c r="E49" s="301">
        <v>0</v>
      </c>
      <c r="F49" s="301">
        <v>0</v>
      </c>
      <c r="G49" s="301">
        <v>0</v>
      </c>
      <c r="H49" s="301">
        <v>0</v>
      </c>
      <c r="I49" s="301">
        <v>0</v>
      </c>
      <c r="J49" s="301">
        <v>0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301">
        <v>0</v>
      </c>
      <c r="Q49" s="301">
        <v>0</v>
      </c>
      <c r="R49" s="301">
        <v>0</v>
      </c>
      <c r="S49" s="301">
        <v>0</v>
      </c>
      <c r="T49" s="301">
        <v>0</v>
      </c>
      <c r="U49" s="301">
        <v>0</v>
      </c>
      <c r="V49" s="301">
        <v>0</v>
      </c>
      <c r="W49" s="301">
        <v>0</v>
      </c>
      <c r="X49" s="301">
        <v>0</v>
      </c>
      <c r="Y49" s="301">
        <v>0</v>
      </c>
      <c r="Z49" s="301">
        <v>0</v>
      </c>
      <c r="AA49" s="301">
        <v>0</v>
      </c>
      <c r="AB49" s="301">
        <v>0</v>
      </c>
      <c r="AC49" s="301">
        <v>0</v>
      </c>
      <c r="AD49" s="301">
        <v>0</v>
      </c>
      <c r="AE49" s="301">
        <v>0</v>
      </c>
      <c r="AF49" s="301">
        <v>0</v>
      </c>
      <c r="AG49" s="301">
        <v>0</v>
      </c>
      <c r="AH49" s="301">
        <v>0</v>
      </c>
      <c r="AI49" s="301">
        <v>0</v>
      </c>
      <c r="AJ49" s="301">
        <v>0</v>
      </c>
      <c r="AK49" s="301">
        <v>0</v>
      </c>
      <c r="AL49" s="301">
        <v>0</v>
      </c>
      <c r="AM49" s="301">
        <v>0</v>
      </c>
      <c r="AN49" s="301">
        <v>0</v>
      </c>
      <c r="AO49" s="301">
        <v>0</v>
      </c>
      <c r="AP49" s="301">
        <v>0</v>
      </c>
      <c r="AQ49" s="301">
        <v>0</v>
      </c>
      <c r="AR49" s="301">
        <v>0</v>
      </c>
      <c r="AS49" s="301">
        <v>0</v>
      </c>
      <c r="AT49" s="301">
        <v>0</v>
      </c>
      <c r="AU49" s="301">
        <v>0</v>
      </c>
      <c r="AV49" s="301">
        <v>0</v>
      </c>
      <c r="AW49" s="301">
        <v>0</v>
      </c>
      <c r="AX49" s="301">
        <v>0</v>
      </c>
      <c r="AY49" s="301">
        <v>0</v>
      </c>
      <c r="AZ49" s="301">
        <v>0</v>
      </c>
      <c r="BA49" s="301">
        <v>0</v>
      </c>
      <c r="BB49" s="301">
        <v>0</v>
      </c>
      <c r="BC49" s="301">
        <v>0</v>
      </c>
      <c r="BD49" s="301">
        <v>0</v>
      </c>
      <c r="BE49" s="301">
        <v>0</v>
      </c>
      <c r="BF49" s="301">
        <v>0</v>
      </c>
      <c r="BG49" s="301">
        <v>0</v>
      </c>
      <c r="BH49" s="301">
        <v>0</v>
      </c>
      <c r="BI49" s="301">
        <v>0</v>
      </c>
      <c r="BJ49" s="301">
        <v>0</v>
      </c>
      <c r="BK49" s="301">
        <v>0</v>
      </c>
      <c r="BL49" s="301">
        <v>0</v>
      </c>
      <c r="BM49" s="301">
        <v>0</v>
      </c>
      <c r="BN49" s="301">
        <v>0</v>
      </c>
      <c r="BO49" s="301">
        <v>0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0</v>
      </c>
      <c r="CA49" s="301">
        <v>0</v>
      </c>
      <c r="CB49" s="301">
        <v>0</v>
      </c>
      <c r="CC49" s="301">
        <v>0</v>
      </c>
      <c r="CD49" s="301">
        <v>0</v>
      </c>
      <c r="CE49" s="301">
        <v>0</v>
      </c>
      <c r="CF49" s="301">
        <v>0</v>
      </c>
      <c r="CG49" s="301">
        <v>0</v>
      </c>
      <c r="CH49" s="301">
        <v>0</v>
      </c>
      <c r="CI49" s="301">
        <v>0</v>
      </c>
      <c r="CJ49" s="301">
        <v>0</v>
      </c>
      <c r="CK49" s="301">
        <v>0</v>
      </c>
      <c r="CL49" s="301">
        <v>0</v>
      </c>
      <c r="CM49" s="301">
        <v>0</v>
      </c>
      <c r="CN49" s="301">
        <v>0</v>
      </c>
      <c r="CO49" s="301">
        <v>0</v>
      </c>
      <c r="CP49" s="301">
        <v>0</v>
      </c>
      <c r="CQ49" s="301">
        <v>0</v>
      </c>
      <c r="CR49" s="301">
        <v>0</v>
      </c>
      <c r="CS49" s="301">
        <v>0</v>
      </c>
      <c r="CT49" s="301">
        <v>0</v>
      </c>
      <c r="CU49" s="301">
        <v>0</v>
      </c>
      <c r="CV49" s="301">
        <v>0</v>
      </c>
      <c r="CW49" s="301">
        <v>0</v>
      </c>
      <c r="CX49" s="301">
        <v>0</v>
      </c>
      <c r="CY49" s="301">
        <v>0</v>
      </c>
    </row>
    <row r="50" spans="1:103" ht="13.5" customHeight="1">
      <c r="A50" s="299" t="s">
        <v>725</v>
      </c>
      <c r="B50" s="300" t="s">
        <v>726</v>
      </c>
      <c r="C50" s="299" t="s">
        <v>639</v>
      </c>
      <c r="D50" s="301">
        <v>0</v>
      </c>
      <c r="E50" s="301">
        <v>0</v>
      </c>
      <c r="F50" s="301">
        <v>0</v>
      </c>
      <c r="G50" s="301">
        <v>0</v>
      </c>
      <c r="H50" s="301">
        <v>0</v>
      </c>
      <c r="I50" s="301">
        <v>0</v>
      </c>
      <c r="J50" s="301">
        <v>0</v>
      </c>
      <c r="K50" s="301">
        <v>0</v>
      </c>
      <c r="L50" s="301">
        <v>0</v>
      </c>
      <c r="M50" s="301">
        <v>0</v>
      </c>
      <c r="N50" s="301">
        <v>0</v>
      </c>
      <c r="O50" s="301">
        <v>0</v>
      </c>
      <c r="P50" s="301">
        <v>0</v>
      </c>
      <c r="Q50" s="301">
        <v>0</v>
      </c>
      <c r="R50" s="301">
        <v>0</v>
      </c>
      <c r="S50" s="301">
        <v>0</v>
      </c>
      <c r="T50" s="301">
        <v>0</v>
      </c>
      <c r="U50" s="301">
        <v>0</v>
      </c>
      <c r="V50" s="301">
        <v>0</v>
      </c>
      <c r="W50" s="301">
        <v>0</v>
      </c>
      <c r="X50" s="301">
        <v>0</v>
      </c>
      <c r="Y50" s="301">
        <v>0</v>
      </c>
      <c r="Z50" s="301">
        <v>0</v>
      </c>
      <c r="AA50" s="301">
        <v>0</v>
      </c>
      <c r="AB50" s="301">
        <v>0</v>
      </c>
      <c r="AC50" s="301">
        <v>0</v>
      </c>
      <c r="AD50" s="301">
        <v>0</v>
      </c>
      <c r="AE50" s="301">
        <v>0</v>
      </c>
      <c r="AF50" s="301">
        <v>0</v>
      </c>
      <c r="AG50" s="301">
        <v>0</v>
      </c>
      <c r="AH50" s="301">
        <v>0</v>
      </c>
      <c r="AI50" s="301">
        <v>0</v>
      </c>
      <c r="AJ50" s="301">
        <v>0</v>
      </c>
      <c r="AK50" s="301">
        <v>0</v>
      </c>
      <c r="AL50" s="301">
        <v>0</v>
      </c>
      <c r="AM50" s="301">
        <v>0</v>
      </c>
      <c r="AN50" s="301">
        <v>0</v>
      </c>
      <c r="AO50" s="301">
        <v>0</v>
      </c>
      <c r="AP50" s="301">
        <v>0</v>
      </c>
      <c r="AQ50" s="301">
        <v>0</v>
      </c>
      <c r="AR50" s="301">
        <v>0</v>
      </c>
      <c r="AS50" s="301">
        <v>0</v>
      </c>
      <c r="AT50" s="301">
        <v>0</v>
      </c>
      <c r="AU50" s="301">
        <v>0</v>
      </c>
      <c r="AV50" s="301">
        <v>0</v>
      </c>
      <c r="AW50" s="301">
        <v>0</v>
      </c>
      <c r="AX50" s="301">
        <v>0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>
        <v>0</v>
      </c>
      <c r="BF50" s="301">
        <v>0</v>
      </c>
      <c r="BG50" s="301">
        <v>0</v>
      </c>
      <c r="BH50" s="301">
        <v>0</v>
      </c>
      <c r="BI50" s="301">
        <v>0</v>
      </c>
      <c r="BJ50" s="301">
        <v>0</v>
      </c>
      <c r="BK50" s="301">
        <v>0</v>
      </c>
      <c r="BL50" s="301">
        <v>0</v>
      </c>
      <c r="BM50" s="301">
        <v>0</v>
      </c>
      <c r="BN50" s="301">
        <v>0</v>
      </c>
      <c r="BO50" s="301">
        <v>0</v>
      </c>
      <c r="BP50" s="301">
        <v>0</v>
      </c>
      <c r="BQ50" s="301">
        <v>0</v>
      </c>
      <c r="BR50" s="301">
        <v>0</v>
      </c>
      <c r="BS50" s="301">
        <v>0</v>
      </c>
      <c r="BT50" s="301">
        <v>0</v>
      </c>
      <c r="BU50" s="301">
        <v>0</v>
      </c>
      <c r="BV50" s="301">
        <v>0</v>
      </c>
      <c r="BW50" s="301">
        <v>0</v>
      </c>
      <c r="BX50" s="301">
        <v>0</v>
      </c>
      <c r="BY50" s="301">
        <v>0</v>
      </c>
      <c r="BZ50" s="301">
        <v>0</v>
      </c>
      <c r="CA50" s="301">
        <v>0</v>
      </c>
      <c r="CB50" s="301">
        <v>0</v>
      </c>
      <c r="CC50" s="301">
        <v>0</v>
      </c>
      <c r="CD50" s="301">
        <v>0</v>
      </c>
      <c r="CE50" s="301">
        <v>0</v>
      </c>
      <c r="CF50" s="301">
        <v>0</v>
      </c>
      <c r="CG50" s="301">
        <v>0</v>
      </c>
      <c r="CH50" s="301">
        <v>0</v>
      </c>
      <c r="CI50" s="301">
        <v>0</v>
      </c>
      <c r="CJ50" s="301">
        <v>0</v>
      </c>
      <c r="CK50" s="301">
        <v>0</v>
      </c>
      <c r="CL50" s="301">
        <v>0</v>
      </c>
      <c r="CM50" s="301">
        <v>0</v>
      </c>
      <c r="CN50" s="301">
        <v>0</v>
      </c>
      <c r="CO50" s="301">
        <v>0</v>
      </c>
      <c r="CP50" s="301">
        <v>0</v>
      </c>
      <c r="CQ50" s="301">
        <v>0</v>
      </c>
      <c r="CR50" s="301">
        <v>0</v>
      </c>
      <c r="CS50" s="301">
        <v>0</v>
      </c>
      <c r="CT50" s="301">
        <v>0</v>
      </c>
      <c r="CU50" s="301">
        <v>0</v>
      </c>
      <c r="CV50" s="301">
        <v>0</v>
      </c>
      <c r="CW50" s="301">
        <v>0</v>
      </c>
      <c r="CX50" s="301">
        <v>0</v>
      </c>
      <c r="CY50" s="301">
        <v>0</v>
      </c>
    </row>
    <row r="51" spans="1:103" ht="13.5" customHeight="1">
      <c r="A51" s="299" t="s">
        <v>727</v>
      </c>
      <c r="B51" s="300" t="s">
        <v>728</v>
      </c>
      <c r="C51" s="299" t="s">
        <v>639</v>
      </c>
      <c r="D51" s="301">
        <v>0</v>
      </c>
      <c r="E51" s="301">
        <v>0</v>
      </c>
      <c r="F51" s="301">
        <v>0</v>
      </c>
      <c r="G51" s="301">
        <v>0</v>
      </c>
      <c r="H51" s="301">
        <v>0</v>
      </c>
      <c r="I51" s="301">
        <v>0</v>
      </c>
      <c r="J51" s="301">
        <v>0</v>
      </c>
      <c r="K51" s="301">
        <v>0</v>
      </c>
      <c r="L51" s="301">
        <v>0</v>
      </c>
      <c r="M51" s="301">
        <v>0</v>
      </c>
      <c r="N51" s="301">
        <v>0</v>
      </c>
      <c r="O51" s="301">
        <v>0</v>
      </c>
      <c r="P51" s="301">
        <v>0</v>
      </c>
      <c r="Q51" s="301">
        <v>0</v>
      </c>
      <c r="R51" s="301">
        <v>0</v>
      </c>
      <c r="S51" s="301">
        <v>0</v>
      </c>
      <c r="T51" s="301">
        <v>0</v>
      </c>
      <c r="U51" s="301">
        <v>0</v>
      </c>
      <c r="V51" s="301">
        <v>0</v>
      </c>
      <c r="W51" s="301">
        <v>0</v>
      </c>
      <c r="X51" s="301">
        <v>0</v>
      </c>
      <c r="Y51" s="301">
        <v>0</v>
      </c>
      <c r="Z51" s="301">
        <v>0</v>
      </c>
      <c r="AA51" s="301">
        <v>0</v>
      </c>
      <c r="AB51" s="301">
        <v>0</v>
      </c>
      <c r="AC51" s="301">
        <v>0</v>
      </c>
      <c r="AD51" s="301">
        <v>0</v>
      </c>
      <c r="AE51" s="301">
        <v>0</v>
      </c>
      <c r="AF51" s="301">
        <v>0</v>
      </c>
      <c r="AG51" s="301">
        <v>0</v>
      </c>
      <c r="AH51" s="301">
        <v>0</v>
      </c>
      <c r="AI51" s="301">
        <v>0</v>
      </c>
      <c r="AJ51" s="301">
        <v>0</v>
      </c>
      <c r="AK51" s="301">
        <v>0</v>
      </c>
      <c r="AL51" s="301">
        <v>0</v>
      </c>
      <c r="AM51" s="301">
        <v>0</v>
      </c>
      <c r="AN51" s="301">
        <v>0</v>
      </c>
      <c r="AO51" s="301">
        <v>0</v>
      </c>
      <c r="AP51" s="301">
        <v>0</v>
      </c>
      <c r="AQ51" s="301">
        <v>0</v>
      </c>
      <c r="AR51" s="301">
        <v>0</v>
      </c>
      <c r="AS51" s="301">
        <v>0</v>
      </c>
      <c r="AT51" s="301">
        <v>0</v>
      </c>
      <c r="AU51" s="301">
        <v>0</v>
      </c>
      <c r="AV51" s="301">
        <v>0</v>
      </c>
      <c r="AW51" s="301">
        <v>0</v>
      </c>
      <c r="AX51" s="301">
        <v>0</v>
      </c>
      <c r="AY51" s="301">
        <v>0</v>
      </c>
      <c r="AZ51" s="301">
        <v>0</v>
      </c>
      <c r="BA51" s="301">
        <v>0</v>
      </c>
      <c r="BB51" s="301">
        <v>0</v>
      </c>
      <c r="BC51" s="301">
        <v>0</v>
      </c>
      <c r="BD51" s="301">
        <v>0</v>
      </c>
      <c r="BE51" s="301">
        <v>0</v>
      </c>
      <c r="BF51" s="301">
        <v>0</v>
      </c>
      <c r="BG51" s="301">
        <v>0</v>
      </c>
      <c r="BH51" s="301">
        <v>0</v>
      </c>
      <c r="BI51" s="301">
        <v>0</v>
      </c>
      <c r="BJ51" s="301">
        <v>0</v>
      </c>
      <c r="BK51" s="301">
        <v>0</v>
      </c>
      <c r="BL51" s="301">
        <v>0</v>
      </c>
      <c r="BM51" s="301">
        <v>0</v>
      </c>
      <c r="BN51" s="301">
        <v>0</v>
      </c>
      <c r="BO51" s="301">
        <v>0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0</v>
      </c>
      <c r="CA51" s="301">
        <v>0</v>
      </c>
      <c r="CB51" s="301">
        <v>0</v>
      </c>
      <c r="CC51" s="301">
        <v>0</v>
      </c>
      <c r="CD51" s="301">
        <v>0</v>
      </c>
      <c r="CE51" s="301">
        <v>0</v>
      </c>
      <c r="CF51" s="301">
        <v>0</v>
      </c>
      <c r="CG51" s="301">
        <v>0</v>
      </c>
      <c r="CH51" s="301">
        <v>0</v>
      </c>
      <c r="CI51" s="301">
        <v>0</v>
      </c>
      <c r="CJ51" s="301">
        <v>0</v>
      </c>
      <c r="CK51" s="301">
        <v>0</v>
      </c>
      <c r="CL51" s="301">
        <v>0</v>
      </c>
      <c r="CM51" s="301">
        <v>0</v>
      </c>
      <c r="CN51" s="301">
        <v>0</v>
      </c>
      <c r="CO51" s="301">
        <v>0</v>
      </c>
      <c r="CP51" s="301">
        <v>0</v>
      </c>
      <c r="CQ51" s="301">
        <v>0</v>
      </c>
      <c r="CR51" s="301">
        <v>0</v>
      </c>
      <c r="CS51" s="301">
        <v>0</v>
      </c>
      <c r="CT51" s="301">
        <v>0</v>
      </c>
      <c r="CU51" s="301">
        <v>0</v>
      </c>
      <c r="CV51" s="301">
        <v>0</v>
      </c>
      <c r="CW51" s="301">
        <v>0</v>
      </c>
      <c r="CX51" s="301">
        <v>0</v>
      </c>
      <c r="CY51" s="301">
        <v>0</v>
      </c>
    </row>
    <row r="52" spans="1:103" ht="13.5" customHeight="1">
      <c r="A52" s="299" t="s">
        <v>729</v>
      </c>
      <c r="B52" s="300" t="s">
        <v>730</v>
      </c>
      <c r="C52" s="299" t="s">
        <v>639</v>
      </c>
      <c r="D52" s="301">
        <v>0</v>
      </c>
      <c r="E52" s="301">
        <v>0</v>
      </c>
      <c r="F52" s="301">
        <v>0</v>
      </c>
      <c r="G52" s="301">
        <v>0</v>
      </c>
      <c r="H52" s="301">
        <v>0</v>
      </c>
      <c r="I52" s="301">
        <v>0</v>
      </c>
      <c r="J52" s="301">
        <v>0</v>
      </c>
      <c r="K52" s="301">
        <v>0</v>
      </c>
      <c r="L52" s="301">
        <v>0</v>
      </c>
      <c r="M52" s="301">
        <v>0</v>
      </c>
      <c r="N52" s="301">
        <v>0</v>
      </c>
      <c r="O52" s="301">
        <v>0</v>
      </c>
      <c r="P52" s="301">
        <v>0</v>
      </c>
      <c r="Q52" s="301">
        <v>0</v>
      </c>
      <c r="R52" s="301">
        <v>0</v>
      </c>
      <c r="S52" s="301">
        <v>0</v>
      </c>
      <c r="T52" s="301">
        <v>0</v>
      </c>
      <c r="U52" s="301">
        <v>0</v>
      </c>
      <c r="V52" s="301">
        <v>0</v>
      </c>
      <c r="W52" s="301">
        <v>0</v>
      </c>
      <c r="X52" s="301">
        <v>0</v>
      </c>
      <c r="Y52" s="301">
        <v>0</v>
      </c>
      <c r="Z52" s="301">
        <v>0</v>
      </c>
      <c r="AA52" s="301">
        <v>0</v>
      </c>
      <c r="AB52" s="301">
        <v>0</v>
      </c>
      <c r="AC52" s="301">
        <v>0</v>
      </c>
      <c r="AD52" s="301">
        <v>0</v>
      </c>
      <c r="AE52" s="301">
        <v>0</v>
      </c>
      <c r="AF52" s="301">
        <v>0</v>
      </c>
      <c r="AG52" s="301">
        <v>0</v>
      </c>
      <c r="AH52" s="301">
        <v>0</v>
      </c>
      <c r="AI52" s="301">
        <v>0</v>
      </c>
      <c r="AJ52" s="301">
        <v>0</v>
      </c>
      <c r="AK52" s="301">
        <v>0</v>
      </c>
      <c r="AL52" s="301">
        <v>0</v>
      </c>
      <c r="AM52" s="301">
        <v>0</v>
      </c>
      <c r="AN52" s="301">
        <v>0</v>
      </c>
      <c r="AO52" s="301">
        <v>0</v>
      </c>
      <c r="AP52" s="301">
        <v>0</v>
      </c>
      <c r="AQ52" s="301">
        <v>0</v>
      </c>
      <c r="AR52" s="301">
        <v>0</v>
      </c>
      <c r="AS52" s="301">
        <v>0</v>
      </c>
      <c r="AT52" s="301">
        <v>0</v>
      </c>
      <c r="AU52" s="301">
        <v>0</v>
      </c>
      <c r="AV52" s="301">
        <v>0</v>
      </c>
      <c r="AW52" s="301">
        <v>0</v>
      </c>
      <c r="AX52" s="301">
        <v>0</v>
      </c>
      <c r="AY52" s="301">
        <v>0</v>
      </c>
      <c r="AZ52" s="301">
        <v>0</v>
      </c>
      <c r="BA52" s="301">
        <v>0</v>
      </c>
      <c r="BB52" s="301">
        <v>0</v>
      </c>
      <c r="BC52" s="301">
        <v>0</v>
      </c>
      <c r="BD52" s="301">
        <v>0</v>
      </c>
      <c r="BE52" s="301">
        <v>0</v>
      </c>
      <c r="BF52" s="301">
        <v>0</v>
      </c>
      <c r="BG52" s="301">
        <v>0</v>
      </c>
      <c r="BH52" s="301">
        <v>0</v>
      </c>
      <c r="BI52" s="301">
        <v>0</v>
      </c>
      <c r="BJ52" s="301">
        <v>0</v>
      </c>
      <c r="BK52" s="301">
        <v>0</v>
      </c>
      <c r="BL52" s="301">
        <v>0</v>
      </c>
      <c r="BM52" s="301">
        <v>0</v>
      </c>
      <c r="BN52" s="301">
        <v>0</v>
      </c>
      <c r="BO52" s="301">
        <v>0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0</v>
      </c>
      <c r="CA52" s="301">
        <v>0</v>
      </c>
      <c r="CB52" s="301">
        <v>0</v>
      </c>
      <c r="CC52" s="301">
        <v>0</v>
      </c>
      <c r="CD52" s="301">
        <v>0</v>
      </c>
      <c r="CE52" s="301">
        <v>0</v>
      </c>
      <c r="CF52" s="301">
        <v>0</v>
      </c>
      <c r="CG52" s="301">
        <v>0</v>
      </c>
      <c r="CH52" s="301">
        <v>0</v>
      </c>
      <c r="CI52" s="301">
        <v>0</v>
      </c>
      <c r="CJ52" s="301">
        <v>0</v>
      </c>
      <c r="CK52" s="301">
        <v>0</v>
      </c>
      <c r="CL52" s="301">
        <v>0</v>
      </c>
      <c r="CM52" s="301">
        <v>0</v>
      </c>
      <c r="CN52" s="301">
        <v>0</v>
      </c>
      <c r="CO52" s="301">
        <v>0</v>
      </c>
      <c r="CP52" s="301">
        <v>0</v>
      </c>
      <c r="CQ52" s="301">
        <v>0</v>
      </c>
      <c r="CR52" s="301">
        <v>0</v>
      </c>
      <c r="CS52" s="301">
        <v>0</v>
      </c>
      <c r="CT52" s="301">
        <v>0</v>
      </c>
      <c r="CU52" s="301">
        <v>0</v>
      </c>
      <c r="CV52" s="301">
        <v>0</v>
      </c>
      <c r="CW52" s="301">
        <v>0</v>
      </c>
      <c r="CX52" s="301">
        <v>0</v>
      </c>
      <c r="CY52" s="301">
        <v>0</v>
      </c>
    </row>
    <row r="53" spans="1:103" ht="13.5" customHeight="1">
      <c r="A53" s="299" t="s">
        <v>731</v>
      </c>
      <c r="B53" s="300" t="s">
        <v>732</v>
      </c>
      <c r="C53" s="299" t="s">
        <v>639</v>
      </c>
      <c r="D53" s="301">
        <v>0</v>
      </c>
      <c r="E53" s="301">
        <v>0</v>
      </c>
      <c r="F53" s="301">
        <v>0</v>
      </c>
      <c r="G53" s="301">
        <v>0</v>
      </c>
      <c r="H53" s="301">
        <v>0</v>
      </c>
      <c r="I53" s="301">
        <v>0</v>
      </c>
      <c r="J53" s="301">
        <v>0</v>
      </c>
      <c r="K53" s="301">
        <v>0</v>
      </c>
      <c r="L53" s="301">
        <v>0</v>
      </c>
      <c r="M53" s="301">
        <v>0</v>
      </c>
      <c r="N53" s="301">
        <v>0</v>
      </c>
      <c r="O53" s="301">
        <v>0</v>
      </c>
      <c r="P53" s="301">
        <v>0</v>
      </c>
      <c r="Q53" s="301">
        <v>0</v>
      </c>
      <c r="R53" s="301">
        <v>0</v>
      </c>
      <c r="S53" s="301">
        <v>0</v>
      </c>
      <c r="T53" s="301">
        <v>0</v>
      </c>
      <c r="U53" s="301">
        <v>0</v>
      </c>
      <c r="V53" s="301">
        <v>0</v>
      </c>
      <c r="W53" s="301">
        <v>0</v>
      </c>
      <c r="X53" s="301">
        <v>0</v>
      </c>
      <c r="Y53" s="301">
        <v>0</v>
      </c>
      <c r="Z53" s="301">
        <v>0</v>
      </c>
      <c r="AA53" s="301">
        <v>0</v>
      </c>
      <c r="AB53" s="301">
        <v>0</v>
      </c>
      <c r="AC53" s="301">
        <v>0</v>
      </c>
      <c r="AD53" s="301">
        <v>0</v>
      </c>
      <c r="AE53" s="301">
        <v>0</v>
      </c>
      <c r="AF53" s="301">
        <v>0</v>
      </c>
      <c r="AG53" s="301">
        <v>0</v>
      </c>
      <c r="AH53" s="301">
        <v>0</v>
      </c>
      <c r="AI53" s="301">
        <v>0</v>
      </c>
      <c r="AJ53" s="301">
        <v>0</v>
      </c>
      <c r="AK53" s="301">
        <v>0</v>
      </c>
      <c r="AL53" s="301">
        <v>0</v>
      </c>
      <c r="AM53" s="301">
        <v>0</v>
      </c>
      <c r="AN53" s="301">
        <v>0</v>
      </c>
      <c r="AO53" s="301">
        <v>0</v>
      </c>
      <c r="AP53" s="301">
        <v>0</v>
      </c>
      <c r="AQ53" s="301">
        <v>0</v>
      </c>
      <c r="AR53" s="301">
        <v>0</v>
      </c>
      <c r="AS53" s="301">
        <v>0</v>
      </c>
      <c r="AT53" s="301">
        <v>0</v>
      </c>
      <c r="AU53" s="301">
        <v>0</v>
      </c>
      <c r="AV53" s="301">
        <v>0</v>
      </c>
      <c r="AW53" s="301">
        <v>0</v>
      </c>
      <c r="AX53" s="301">
        <v>0</v>
      </c>
      <c r="AY53" s="301">
        <v>0</v>
      </c>
      <c r="AZ53" s="301">
        <v>0</v>
      </c>
      <c r="BA53" s="301">
        <v>0</v>
      </c>
      <c r="BB53" s="301">
        <v>0</v>
      </c>
      <c r="BC53" s="301">
        <v>0</v>
      </c>
      <c r="BD53" s="301">
        <v>0</v>
      </c>
      <c r="BE53" s="301">
        <v>0</v>
      </c>
      <c r="BF53" s="301">
        <v>0</v>
      </c>
      <c r="BG53" s="301">
        <v>0</v>
      </c>
      <c r="BH53" s="301">
        <v>0</v>
      </c>
      <c r="BI53" s="301">
        <v>0</v>
      </c>
      <c r="BJ53" s="301">
        <v>0</v>
      </c>
      <c r="BK53" s="301">
        <v>0</v>
      </c>
      <c r="BL53" s="301">
        <v>0</v>
      </c>
      <c r="BM53" s="301">
        <v>0</v>
      </c>
      <c r="BN53" s="301">
        <v>0</v>
      </c>
      <c r="BO53" s="301">
        <v>0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0</v>
      </c>
      <c r="CA53" s="301">
        <v>0</v>
      </c>
      <c r="CB53" s="301">
        <v>0</v>
      </c>
      <c r="CC53" s="301">
        <v>0</v>
      </c>
      <c r="CD53" s="301">
        <v>0</v>
      </c>
      <c r="CE53" s="301">
        <v>0</v>
      </c>
      <c r="CF53" s="301">
        <v>0</v>
      </c>
      <c r="CG53" s="301">
        <v>0</v>
      </c>
      <c r="CH53" s="301">
        <v>0</v>
      </c>
      <c r="CI53" s="301">
        <v>0</v>
      </c>
      <c r="CJ53" s="301">
        <v>0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0</v>
      </c>
      <c r="CR53" s="301">
        <v>0</v>
      </c>
      <c r="CS53" s="301">
        <v>0</v>
      </c>
      <c r="CT53" s="301">
        <v>0</v>
      </c>
      <c r="CU53" s="301">
        <v>0</v>
      </c>
      <c r="CV53" s="301">
        <v>0</v>
      </c>
      <c r="CW53" s="301">
        <v>0</v>
      </c>
      <c r="CX53" s="301">
        <v>0</v>
      </c>
      <c r="CY53" s="301">
        <v>0</v>
      </c>
    </row>
  </sheetData>
  <mergeCells count="105">
    <mergeCell ref="A2:A6"/>
    <mergeCell ref="M4:M5"/>
    <mergeCell ref="CW3:CW5"/>
    <mergeCell ref="CX3:CX5"/>
    <mergeCell ref="CY3:CY5"/>
    <mergeCell ref="F4:F5"/>
    <mergeCell ref="G4:G5"/>
    <mergeCell ref="H4:H5"/>
    <mergeCell ref="I4:I5"/>
    <mergeCell ref="J4:J5"/>
    <mergeCell ref="K4:K5"/>
    <mergeCell ref="L4:L5"/>
    <mergeCell ref="CQ3:CQ5"/>
    <mergeCell ref="CR3:CR5"/>
    <mergeCell ref="CS3:CS5"/>
    <mergeCell ref="CT3:CT5"/>
    <mergeCell ref="CU3:CU5"/>
    <mergeCell ref="CE3:CE5"/>
    <mergeCell ref="CF3:CF5"/>
    <mergeCell ref="CG3:CG5"/>
    <mergeCell ref="CH3:CH5"/>
    <mergeCell ref="CV3:CV5"/>
    <mergeCell ref="CK3:CK5"/>
    <mergeCell ref="CL3:CL5"/>
    <mergeCell ref="CM3:CM5"/>
    <mergeCell ref="CN3:CN5"/>
    <mergeCell ref="CO3:CO5"/>
    <mergeCell ref="CP3:CP5"/>
    <mergeCell ref="CJ3:CJ5"/>
    <mergeCell ref="BY3:BY5"/>
    <mergeCell ref="BZ3:BZ5"/>
    <mergeCell ref="CA3:CA5"/>
    <mergeCell ref="CB3:CB5"/>
    <mergeCell ref="CC3:CC5"/>
    <mergeCell ref="CD3:CD5"/>
    <mergeCell ref="BT3:BT5"/>
    <mergeCell ref="BU3:BU5"/>
    <mergeCell ref="BV3:BV5"/>
    <mergeCell ref="BW3:BW5"/>
    <mergeCell ref="BX3:BX5"/>
    <mergeCell ref="CI3:CI5"/>
    <mergeCell ref="BN3:BN5"/>
    <mergeCell ref="BO3:BO5"/>
    <mergeCell ref="BP3:BP5"/>
    <mergeCell ref="BQ3:BQ5"/>
    <mergeCell ref="BR3:BR5"/>
    <mergeCell ref="BS3:BS5"/>
    <mergeCell ref="BH3:BH5"/>
    <mergeCell ref="BI3:BI5"/>
    <mergeCell ref="BJ3:BJ5"/>
    <mergeCell ref="BK3:BK5"/>
    <mergeCell ref="BL3:BL5"/>
    <mergeCell ref="BM3:BM5"/>
    <mergeCell ref="BB3:BB5"/>
    <mergeCell ref="BC3:BC5"/>
    <mergeCell ref="BD3:BD5"/>
    <mergeCell ref="BE3:BE5"/>
    <mergeCell ref="BF3:BF5"/>
    <mergeCell ref="BG3:BG5"/>
    <mergeCell ref="AV3:AV5"/>
    <mergeCell ref="AW3:AW5"/>
    <mergeCell ref="AX3:AX5"/>
    <mergeCell ref="AY3:AY5"/>
    <mergeCell ref="AZ3:AZ5"/>
    <mergeCell ref="BA3:BA5"/>
    <mergeCell ref="AP3:AP5"/>
    <mergeCell ref="AQ3:AQ5"/>
    <mergeCell ref="AR3:AR5"/>
    <mergeCell ref="AS3:AS5"/>
    <mergeCell ref="AT3:AT5"/>
    <mergeCell ref="AU3:AU5"/>
    <mergeCell ref="AL3:AL5"/>
    <mergeCell ref="AM3:AM5"/>
    <mergeCell ref="AN3:AN5"/>
    <mergeCell ref="AO3:AO5"/>
    <mergeCell ref="AD3:AD5"/>
    <mergeCell ref="AE3:AE5"/>
    <mergeCell ref="AF3:AF5"/>
    <mergeCell ref="AG3:AG5"/>
    <mergeCell ref="AH3:AH5"/>
    <mergeCell ref="AI3:AI5"/>
    <mergeCell ref="B2:B6"/>
    <mergeCell ref="C2:C6"/>
    <mergeCell ref="CB2:CI2"/>
    <mergeCell ref="D3:D4"/>
    <mergeCell ref="E3:E5"/>
    <mergeCell ref="F3:M3"/>
    <mergeCell ref="N3:N5"/>
    <mergeCell ref="O3:O5"/>
    <mergeCell ref="P3:P5"/>
    <mergeCell ref="Q3:Q5"/>
    <mergeCell ref="X3:X5"/>
    <mergeCell ref="Y3:Y5"/>
    <mergeCell ref="Z3:Z5"/>
    <mergeCell ref="AA3:AA5"/>
    <mergeCell ref="AB3:AB5"/>
    <mergeCell ref="AC3:AC5"/>
    <mergeCell ref="R3:R5"/>
    <mergeCell ref="S3:S5"/>
    <mergeCell ref="T3:T5"/>
    <mergeCell ref="U3:U5"/>
    <mergeCell ref="V3:V5"/>
    <mergeCell ref="W3:W5"/>
    <mergeCell ref="AJ3:AJ5"/>
    <mergeCell ref="AK3:AK5"/>
  </mergeCells>
  <phoneticPr fontId="2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&amp;L災害廃棄物の処理処分状況（令和元年度実績）</oddHeader>
  </headerFooter>
  <colBreaks count="2" manualBreakCount="2">
    <brk id="15" min="1" max="23" man="1"/>
    <brk id="31" min="1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AE1795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4" hidden="1" customWidth="1"/>
    <col min="23" max="23" width="18.375" style="4" hidden="1" customWidth="1"/>
    <col min="24" max="24" width="4" style="4" hidden="1" customWidth="1"/>
    <col min="25" max="25" width="13.625" style="4" hidden="1" customWidth="1"/>
    <col min="26" max="26" width="9" style="54" hidden="1" customWidth="1"/>
    <col min="27" max="27" width="8" style="4" hidden="1" customWidth="1"/>
    <col min="28" max="28" width="5" style="4" hidden="1" customWidth="1"/>
    <col min="29" max="29" width="8" style="4" hidden="1" customWidth="1"/>
    <col min="30" max="30" width="4" style="55" hidden="1" customWidth="1"/>
    <col min="31" max="31" width="10" style="4" hidden="1" customWidth="1"/>
    <col min="32" max="16384" width="8" style="1" hidden="1"/>
  </cols>
  <sheetData>
    <row r="1" spans="1:31" ht="21" customHeight="1" thickBot="1">
      <c r="A1" s="1" t="s">
        <v>631</v>
      </c>
      <c r="Z1" s="4"/>
    </row>
    <row r="2" spans="1:31" ht="21" customHeight="1" thickBot="1">
      <c r="A2" s="52"/>
      <c r="C2" s="5" t="s">
        <v>97</v>
      </c>
      <c r="D2" s="49"/>
      <c r="E2" s="58" t="s">
        <v>226</v>
      </c>
      <c r="F2" s="6"/>
      <c r="N2" s="1" t="str">
        <f>LEFT(D2,2)</f>
        <v/>
      </c>
      <c r="O2" s="1" t="str">
        <f>IF(N2="","-",IF(N2&gt;0,VLOOKUP(N2,$AD$6:$AE$53,2,FALSE),"-"))</f>
        <v>-</v>
      </c>
      <c r="V2" s="53">
        <f>+IF(VALUE(D2)=0,0,1)</f>
        <v>0</v>
      </c>
      <c r="W2" s="71" t="str">
        <f ca="1">IF(V2=0,"",VLOOKUP(D2,INDIRECT(W6&amp;"!B7:C1795"),2,FALSE))</f>
        <v/>
      </c>
      <c r="Y2" s="53">
        <f>IF(V2=0,1,IF(ISERROR(W2),1,0))</f>
        <v>1</v>
      </c>
      <c r="Z2" s="4"/>
      <c r="AA2" s="71">
        <f ca="1">COUNTA(INDIRECT("'["&amp;$W$6&amp;"]ごみ処理概要!B7:C1795"))+6</f>
        <v>7</v>
      </c>
      <c r="AB2" s="71">
        <f>IF(V2=0,0,VLOOKUP(D2,AA5:AB1795,2,FALSE))</f>
        <v>0</v>
      </c>
    </row>
    <row r="3" spans="1:31" ht="21" customHeight="1">
      <c r="A3" s="52"/>
      <c r="W3" s="54"/>
      <c r="Y3" s="53"/>
      <c r="Z3" s="4"/>
    </row>
    <row r="4" spans="1:31" ht="21" customHeight="1" thickBot="1">
      <c r="A4" s="52"/>
      <c r="B4" s="48" t="s">
        <v>633</v>
      </c>
      <c r="C4" s="7"/>
      <c r="D4" s="8"/>
      <c r="E4" s="8"/>
      <c r="F4" s="8"/>
      <c r="Z4" s="4"/>
    </row>
    <row r="5" spans="1:31" ht="21" customHeight="1" thickBot="1">
      <c r="A5" s="52"/>
      <c r="H5" s="373" t="s">
        <v>98</v>
      </c>
      <c r="I5" s="374"/>
      <c r="J5" s="374"/>
      <c r="K5" s="374"/>
      <c r="L5" s="377" t="s">
        <v>227</v>
      </c>
      <c r="M5" s="379" t="s">
        <v>228</v>
      </c>
      <c r="N5" s="380"/>
      <c r="O5" s="381"/>
      <c r="P5" s="382" t="s">
        <v>229</v>
      </c>
      <c r="Z5" s="4"/>
      <c r="AA5" s="4">
        <f t="shared" ref="AA5:AA68" ca="1" si="0">INDIRECT($W$6&amp;"!"&amp;"B"&amp;ROW(B5))</f>
        <v>0</v>
      </c>
      <c r="AB5" s="4">
        <v>5</v>
      </c>
    </row>
    <row r="6" spans="1:31" ht="21" customHeight="1" thickBot="1">
      <c r="A6" s="52"/>
      <c r="B6" s="12"/>
      <c r="C6" s="10" t="s">
        <v>230</v>
      </c>
      <c r="D6" s="11"/>
      <c r="E6" s="50">
        <f ca="1">Y6</f>
        <v>0</v>
      </c>
      <c r="F6" s="13"/>
      <c r="H6" s="375"/>
      <c r="I6" s="376"/>
      <c r="J6" s="376"/>
      <c r="K6" s="376"/>
      <c r="L6" s="378"/>
      <c r="M6" s="60" t="s">
        <v>231</v>
      </c>
      <c r="N6" s="2" t="s">
        <v>232</v>
      </c>
      <c r="O6" s="3" t="s">
        <v>233</v>
      </c>
      <c r="P6" s="383"/>
      <c r="V6" s="4" t="s">
        <v>230</v>
      </c>
      <c r="W6" s="54" t="s">
        <v>234</v>
      </c>
      <c r="X6" s="54" t="s">
        <v>235</v>
      </c>
      <c r="Y6" s="4">
        <f t="shared" ref="Y6:Y40" ca="1" si="1">IF(Y$2=0,INDIRECT(W6&amp;"!"&amp;X6&amp;$AB$2),0)</f>
        <v>0</v>
      </c>
      <c r="Z6" s="4"/>
      <c r="AA6" s="4">
        <f t="shared" ca="1" si="0"/>
        <v>0</v>
      </c>
      <c r="AB6" s="4">
        <v>6</v>
      </c>
      <c r="AD6" s="55" t="s">
        <v>236</v>
      </c>
      <c r="AE6" s="4" t="s">
        <v>237</v>
      </c>
    </row>
    <row r="7" spans="1:31" ht="21" customHeight="1" thickBot="1">
      <c r="B7" s="164"/>
      <c r="C7" s="165" t="s">
        <v>238</v>
      </c>
      <c r="D7" s="166"/>
      <c r="E7" s="167">
        <f ca="1">Y7</f>
        <v>0</v>
      </c>
      <c r="F7" s="13"/>
      <c r="H7" s="384" t="s">
        <v>239</v>
      </c>
      <c r="I7" s="384" t="s">
        <v>240</v>
      </c>
      <c r="J7" s="168" t="s">
        <v>99</v>
      </c>
      <c r="K7" s="169"/>
      <c r="L7" s="170">
        <f t="shared" ref="L7:L14" ca="1" si="2">Y42</f>
        <v>0</v>
      </c>
      <c r="M7" s="171" t="s">
        <v>241</v>
      </c>
      <c r="N7" s="172" t="s">
        <v>100</v>
      </c>
      <c r="O7" s="173" t="s">
        <v>241</v>
      </c>
      <c r="P7" s="174">
        <f ca="1">Y135</f>
        <v>0</v>
      </c>
      <c r="V7" s="4" t="s">
        <v>242</v>
      </c>
      <c r="W7" s="54" t="s">
        <v>243</v>
      </c>
      <c r="X7" s="54" t="s">
        <v>244</v>
      </c>
      <c r="Y7" s="4">
        <f t="shared" ca="1" si="1"/>
        <v>0</v>
      </c>
      <c r="Z7" s="4"/>
      <c r="AA7" s="4" t="str">
        <f t="shared" ca="1" si="0"/>
        <v>01000</v>
      </c>
      <c r="AB7" s="4">
        <v>7</v>
      </c>
      <c r="AD7" s="55" t="s">
        <v>245</v>
      </c>
      <c r="AE7" s="4" t="s">
        <v>246</v>
      </c>
    </row>
    <row r="8" spans="1:31" ht="21" customHeight="1" thickBot="1">
      <c r="B8" s="378" t="s">
        <v>247</v>
      </c>
      <c r="C8" s="393"/>
      <c r="D8" s="393"/>
      <c r="E8" s="175">
        <f ca="1">SUM(E6:E7)</f>
        <v>0</v>
      </c>
      <c r="F8" s="13"/>
      <c r="H8" s="385"/>
      <c r="I8" s="386"/>
      <c r="J8" s="394" t="s">
        <v>248</v>
      </c>
      <c r="K8" s="176" t="s">
        <v>249</v>
      </c>
      <c r="L8" s="50">
        <f t="shared" ca="1" si="2"/>
        <v>0</v>
      </c>
      <c r="M8" s="177" t="s">
        <v>241</v>
      </c>
      <c r="N8" s="178" t="s">
        <v>241</v>
      </c>
      <c r="O8" s="179" t="s">
        <v>241</v>
      </c>
      <c r="P8" s="180" t="s">
        <v>241</v>
      </c>
      <c r="V8" s="4" t="s">
        <v>250</v>
      </c>
      <c r="W8" s="54" t="s">
        <v>243</v>
      </c>
      <c r="X8" s="54" t="s">
        <v>251</v>
      </c>
      <c r="Y8" s="4">
        <f t="shared" ca="1" si="1"/>
        <v>0</v>
      </c>
      <c r="Z8" s="4"/>
      <c r="AA8" s="4" t="str">
        <f t="shared" ca="1" si="0"/>
        <v>02000</v>
      </c>
      <c r="AB8" s="4">
        <v>8</v>
      </c>
      <c r="AD8" s="55" t="s">
        <v>252</v>
      </c>
      <c r="AE8" s="4" t="s">
        <v>253</v>
      </c>
    </row>
    <row r="9" spans="1:31" ht="21" customHeight="1" thickBot="1">
      <c r="B9" s="397" t="s">
        <v>250</v>
      </c>
      <c r="C9" s="393"/>
      <c r="D9" s="393"/>
      <c r="E9" s="175">
        <f ca="1">Y8</f>
        <v>0</v>
      </c>
      <c r="F9" s="13"/>
      <c r="H9" s="385"/>
      <c r="I9" s="386"/>
      <c r="J9" s="395"/>
      <c r="K9" s="181" t="s">
        <v>254</v>
      </c>
      <c r="L9" s="167">
        <f t="shared" ca="1" si="2"/>
        <v>0</v>
      </c>
      <c r="M9" s="182" t="s">
        <v>241</v>
      </c>
      <c r="N9" s="158" t="s">
        <v>241</v>
      </c>
      <c r="O9" s="183" t="s">
        <v>241</v>
      </c>
      <c r="P9" s="184" t="s">
        <v>241</v>
      </c>
      <c r="V9" s="4" t="s">
        <v>255</v>
      </c>
      <c r="W9" s="54" t="s">
        <v>256</v>
      </c>
      <c r="X9" s="54" t="s">
        <v>257</v>
      </c>
      <c r="Y9" s="4">
        <f t="shared" ca="1" si="1"/>
        <v>0</v>
      </c>
      <c r="Z9" s="4"/>
      <c r="AA9" s="4" t="str">
        <f t="shared" ca="1" si="0"/>
        <v>03000</v>
      </c>
      <c r="AB9" s="4">
        <v>9</v>
      </c>
      <c r="AD9" s="55" t="s">
        <v>258</v>
      </c>
      <c r="AE9" s="4" t="s">
        <v>259</v>
      </c>
    </row>
    <row r="10" spans="1:31" ht="21" customHeight="1" thickBot="1">
      <c r="B10" s="185"/>
      <c r="C10" s="186"/>
      <c r="D10" s="186"/>
      <c r="E10" s="187"/>
      <c r="F10" s="187"/>
      <c r="H10" s="385"/>
      <c r="I10" s="386"/>
      <c r="J10" s="395"/>
      <c r="K10" s="188" t="s">
        <v>260</v>
      </c>
      <c r="L10" s="167">
        <f t="shared" ca="1" si="2"/>
        <v>0</v>
      </c>
      <c r="M10" s="182" t="s">
        <v>261</v>
      </c>
      <c r="N10" s="158" t="s">
        <v>261</v>
      </c>
      <c r="O10" s="183" t="s">
        <v>261</v>
      </c>
      <c r="P10" s="184" t="s">
        <v>261</v>
      </c>
      <c r="V10" s="4" t="s">
        <v>262</v>
      </c>
      <c r="W10" s="54" t="s">
        <v>256</v>
      </c>
      <c r="X10" s="54" t="s">
        <v>263</v>
      </c>
      <c r="Y10" s="4">
        <f t="shared" ca="1" si="1"/>
        <v>0</v>
      </c>
      <c r="Z10" s="4"/>
      <c r="AA10" s="4" t="str">
        <f t="shared" ca="1" si="0"/>
        <v>04000</v>
      </c>
      <c r="AB10" s="4">
        <v>10</v>
      </c>
      <c r="AD10" s="55" t="s">
        <v>264</v>
      </c>
      <c r="AE10" s="4" t="s">
        <v>265</v>
      </c>
    </row>
    <row r="11" spans="1:31" ht="21" customHeight="1" thickBot="1">
      <c r="B11" s="398"/>
      <c r="C11" s="398"/>
      <c r="D11" s="398"/>
      <c r="E11" s="189" t="s">
        <v>266</v>
      </c>
      <c r="F11" s="189" t="s">
        <v>267</v>
      </c>
      <c r="H11" s="385"/>
      <c r="I11" s="386"/>
      <c r="J11" s="395"/>
      <c r="K11" s="190" t="s">
        <v>268</v>
      </c>
      <c r="L11" s="167">
        <f t="shared" ca="1" si="2"/>
        <v>0</v>
      </c>
      <c r="M11" s="182" t="s">
        <v>261</v>
      </c>
      <c r="N11" s="158" t="s">
        <v>261</v>
      </c>
      <c r="O11" s="183" t="s">
        <v>261</v>
      </c>
      <c r="P11" s="184" t="s">
        <v>261</v>
      </c>
      <c r="V11" s="4" t="s">
        <v>269</v>
      </c>
      <c r="W11" s="54" t="s">
        <v>256</v>
      </c>
      <c r="X11" s="54" t="s">
        <v>270</v>
      </c>
      <c r="Y11" s="4">
        <f t="shared" ca="1" si="1"/>
        <v>0</v>
      </c>
      <c r="Z11" s="4"/>
      <c r="AA11" s="4" t="str">
        <f t="shared" ca="1" si="0"/>
        <v>05000</v>
      </c>
      <c r="AB11" s="4">
        <v>11</v>
      </c>
      <c r="AD11" s="55" t="s">
        <v>271</v>
      </c>
      <c r="AE11" s="4" t="s">
        <v>272</v>
      </c>
    </row>
    <row r="12" spans="1:31" ht="21" customHeight="1">
      <c r="B12" s="399" t="s">
        <v>273</v>
      </c>
      <c r="C12" s="402" t="s">
        <v>274</v>
      </c>
      <c r="D12" s="191" t="s">
        <v>255</v>
      </c>
      <c r="E12" s="50">
        <f t="shared" ref="E12:E17" ca="1" si="3">Y17</f>
        <v>0</v>
      </c>
      <c r="F12" s="50">
        <f t="shared" ref="F12:F17" ca="1" si="4">Y29</f>
        <v>0</v>
      </c>
      <c r="H12" s="385"/>
      <c r="I12" s="386"/>
      <c r="J12" s="395"/>
      <c r="K12" s="190" t="s">
        <v>275</v>
      </c>
      <c r="L12" s="167">
        <f t="shared" ca="1" si="2"/>
        <v>0</v>
      </c>
      <c r="M12" s="182" t="s">
        <v>241</v>
      </c>
      <c r="N12" s="158" t="s">
        <v>241</v>
      </c>
      <c r="O12" s="183" t="s">
        <v>241</v>
      </c>
      <c r="P12" s="184" t="s">
        <v>241</v>
      </c>
      <c r="V12" s="4" t="s">
        <v>276</v>
      </c>
      <c r="W12" s="54" t="s">
        <v>277</v>
      </c>
      <c r="X12" s="54" t="s">
        <v>278</v>
      </c>
      <c r="Y12" s="4">
        <f t="shared" ca="1" si="1"/>
        <v>0</v>
      </c>
      <c r="Z12" s="4"/>
      <c r="AA12" s="4" t="str">
        <f t="shared" ca="1" si="0"/>
        <v>06000</v>
      </c>
      <c r="AB12" s="4">
        <v>12</v>
      </c>
      <c r="AD12" s="55" t="s">
        <v>279</v>
      </c>
      <c r="AE12" s="4" t="s">
        <v>280</v>
      </c>
    </row>
    <row r="13" spans="1:31" ht="21" customHeight="1">
      <c r="B13" s="400"/>
      <c r="C13" s="403"/>
      <c r="D13" s="181" t="s">
        <v>281</v>
      </c>
      <c r="E13" s="167">
        <f t="shared" ca="1" si="3"/>
        <v>0</v>
      </c>
      <c r="F13" s="167">
        <f t="shared" ca="1" si="4"/>
        <v>0</v>
      </c>
      <c r="H13" s="385"/>
      <c r="I13" s="386"/>
      <c r="J13" s="395"/>
      <c r="K13" s="190" t="s">
        <v>282</v>
      </c>
      <c r="L13" s="167">
        <f t="shared" ca="1" si="2"/>
        <v>0</v>
      </c>
      <c r="M13" s="182" t="s">
        <v>261</v>
      </c>
      <c r="N13" s="158" t="s">
        <v>261</v>
      </c>
      <c r="O13" s="183" t="s">
        <v>261</v>
      </c>
      <c r="P13" s="184" t="s">
        <v>261</v>
      </c>
      <c r="V13" s="4" t="s">
        <v>283</v>
      </c>
      <c r="W13" s="54" t="s">
        <v>256</v>
      </c>
      <c r="X13" s="54" t="s">
        <v>284</v>
      </c>
      <c r="Y13" s="4">
        <f t="shared" ca="1" si="1"/>
        <v>0</v>
      </c>
      <c r="Z13" s="4"/>
      <c r="AA13" s="4" t="str">
        <f t="shared" ca="1" si="0"/>
        <v>07000</v>
      </c>
      <c r="AB13" s="4">
        <v>13</v>
      </c>
      <c r="AD13" s="55" t="s">
        <v>285</v>
      </c>
      <c r="AE13" s="4" t="s">
        <v>286</v>
      </c>
    </row>
    <row r="14" spans="1:31" ht="21" customHeight="1" thickBot="1">
      <c r="B14" s="400"/>
      <c r="C14" s="403"/>
      <c r="D14" s="181" t="s">
        <v>269</v>
      </c>
      <c r="E14" s="167">
        <f t="shared" ca="1" si="3"/>
        <v>0</v>
      </c>
      <c r="F14" s="167">
        <f t="shared" ca="1" si="4"/>
        <v>0</v>
      </c>
      <c r="H14" s="385"/>
      <c r="I14" s="386"/>
      <c r="J14" s="396"/>
      <c r="K14" s="192" t="s">
        <v>287</v>
      </c>
      <c r="L14" s="175">
        <f t="shared" ca="1" si="2"/>
        <v>0</v>
      </c>
      <c r="M14" s="193" t="s">
        <v>241</v>
      </c>
      <c r="N14" s="194" t="s">
        <v>241</v>
      </c>
      <c r="O14" s="195" t="s">
        <v>241</v>
      </c>
      <c r="P14" s="196" t="s">
        <v>241</v>
      </c>
      <c r="V14" s="4" t="s">
        <v>288</v>
      </c>
      <c r="W14" s="54" t="s">
        <v>277</v>
      </c>
      <c r="X14" s="54" t="s">
        <v>289</v>
      </c>
      <c r="Y14" s="4">
        <f t="shared" ca="1" si="1"/>
        <v>0</v>
      </c>
      <c r="Z14" s="4"/>
      <c r="AA14" s="4" t="str">
        <f t="shared" ca="1" si="0"/>
        <v>08000</v>
      </c>
      <c r="AB14" s="4">
        <v>14</v>
      </c>
      <c r="AD14" s="55" t="s">
        <v>290</v>
      </c>
      <c r="AE14" s="4" t="s">
        <v>291</v>
      </c>
    </row>
    <row r="15" spans="1:31" ht="21" customHeight="1" thickBot="1">
      <c r="B15" s="400"/>
      <c r="C15" s="403"/>
      <c r="D15" s="181" t="s">
        <v>276</v>
      </c>
      <c r="E15" s="167">
        <f t="shared" ca="1" si="3"/>
        <v>0</v>
      </c>
      <c r="F15" s="167">
        <f t="shared" ca="1" si="4"/>
        <v>0</v>
      </c>
      <c r="H15" s="385"/>
      <c r="I15" s="197"/>
      <c r="J15" s="198" t="s">
        <v>292</v>
      </c>
      <c r="K15" s="199"/>
      <c r="L15" s="200">
        <f ca="1">SUM(L7:L14)</f>
        <v>0</v>
      </c>
      <c r="M15" s="201" t="s">
        <v>241</v>
      </c>
      <c r="N15" s="202">
        <f t="shared" ref="N15:N22" ca="1" si="5">Y59</f>
        <v>0</v>
      </c>
      <c r="O15" s="203">
        <f t="shared" ref="O15:O21" ca="1" si="6">Y67</f>
        <v>0</v>
      </c>
      <c r="P15" s="174">
        <f ca="1">P7</f>
        <v>0</v>
      </c>
      <c r="V15" s="4" t="s">
        <v>293</v>
      </c>
      <c r="W15" s="54" t="s">
        <v>277</v>
      </c>
      <c r="X15" s="54" t="s">
        <v>294</v>
      </c>
      <c r="Y15" s="4">
        <f t="shared" ca="1" si="1"/>
        <v>0</v>
      </c>
      <c r="Z15" s="4"/>
      <c r="AA15" s="4" t="str">
        <f t="shared" ca="1" si="0"/>
        <v>09000</v>
      </c>
      <c r="AB15" s="4">
        <v>15</v>
      </c>
      <c r="AD15" s="55" t="s">
        <v>295</v>
      </c>
      <c r="AE15" s="4" t="s">
        <v>296</v>
      </c>
    </row>
    <row r="16" spans="1:31" ht="21" customHeight="1">
      <c r="B16" s="400"/>
      <c r="C16" s="403"/>
      <c r="D16" s="181" t="s">
        <v>297</v>
      </c>
      <c r="E16" s="167">
        <f t="shared" ca="1" si="3"/>
        <v>0</v>
      </c>
      <c r="F16" s="167">
        <f t="shared" ca="1" si="4"/>
        <v>0</v>
      </c>
      <c r="H16" s="385"/>
      <c r="I16" s="384" t="s">
        <v>298</v>
      </c>
      <c r="J16" s="204" t="s">
        <v>249</v>
      </c>
      <c r="K16" s="205"/>
      <c r="L16" s="206">
        <f t="shared" ref="L16:L22" ca="1" si="7">Y50</f>
        <v>0</v>
      </c>
      <c r="M16" s="207">
        <f t="shared" ref="M16:M22" ca="1" si="8">L8</f>
        <v>0</v>
      </c>
      <c r="N16" s="208">
        <f t="shared" ca="1" si="5"/>
        <v>0</v>
      </c>
      <c r="O16" s="209">
        <f t="shared" ca="1" si="6"/>
        <v>0</v>
      </c>
      <c r="P16" s="50">
        <f t="shared" ref="P16:P22" ca="1" si="9">Y136</f>
        <v>0</v>
      </c>
      <c r="V16" s="4" t="s">
        <v>299</v>
      </c>
      <c r="W16" s="54" t="s">
        <v>243</v>
      </c>
      <c r="X16" s="54" t="s">
        <v>300</v>
      </c>
      <c r="Y16" s="4">
        <f t="shared" ca="1" si="1"/>
        <v>0</v>
      </c>
      <c r="Z16" s="4"/>
      <c r="AA16" s="4" t="str">
        <f t="shared" ca="1" si="0"/>
        <v>10000</v>
      </c>
      <c r="AB16" s="4">
        <v>16</v>
      </c>
      <c r="AD16" s="55" t="s">
        <v>301</v>
      </c>
      <c r="AE16" s="4" t="s">
        <v>302</v>
      </c>
    </row>
    <row r="17" spans="2:31" ht="21" customHeight="1">
      <c r="B17" s="400"/>
      <c r="C17" s="403"/>
      <c r="D17" s="181" t="s">
        <v>288</v>
      </c>
      <c r="E17" s="167">
        <f t="shared" ca="1" si="3"/>
        <v>0</v>
      </c>
      <c r="F17" s="167">
        <f t="shared" ca="1" si="4"/>
        <v>0</v>
      </c>
      <c r="H17" s="385"/>
      <c r="I17" s="386"/>
      <c r="J17" s="210" t="s">
        <v>254</v>
      </c>
      <c r="K17" s="211"/>
      <c r="L17" s="167">
        <f t="shared" ca="1" si="7"/>
        <v>0</v>
      </c>
      <c r="M17" s="212">
        <f t="shared" ca="1" si="8"/>
        <v>0</v>
      </c>
      <c r="N17" s="157">
        <f t="shared" ca="1" si="5"/>
        <v>0</v>
      </c>
      <c r="O17" s="213">
        <f t="shared" ca="1" si="6"/>
        <v>0</v>
      </c>
      <c r="P17" s="167">
        <f t="shared" ca="1" si="9"/>
        <v>0</v>
      </c>
      <c r="V17" s="4" t="s">
        <v>303</v>
      </c>
      <c r="W17" s="54" t="s">
        <v>277</v>
      </c>
      <c r="X17" s="54" t="s">
        <v>304</v>
      </c>
      <c r="Y17" s="4">
        <f t="shared" ca="1" si="1"/>
        <v>0</v>
      </c>
      <c r="Z17" s="4"/>
      <c r="AA17" s="4" t="str">
        <f t="shared" ca="1" si="0"/>
        <v>11000</v>
      </c>
      <c r="AB17" s="4">
        <v>17</v>
      </c>
      <c r="AD17" s="55" t="s">
        <v>305</v>
      </c>
      <c r="AE17" s="4" t="s">
        <v>306</v>
      </c>
    </row>
    <row r="18" spans="2:31" ht="21" customHeight="1">
      <c r="B18" s="400"/>
      <c r="C18" s="404"/>
      <c r="D18" s="214" t="s">
        <v>292</v>
      </c>
      <c r="E18" s="215">
        <f ca="1">SUM(E12:E17)</f>
        <v>0</v>
      </c>
      <c r="F18" s="215">
        <f ca="1">SUM(F12:F17)</f>
        <v>0</v>
      </c>
      <c r="H18" s="385"/>
      <c r="I18" s="386"/>
      <c r="J18" s="216" t="s">
        <v>307</v>
      </c>
      <c r="K18" s="205"/>
      <c r="L18" s="167">
        <f t="shared" ca="1" si="7"/>
        <v>0</v>
      </c>
      <c r="M18" s="212">
        <f t="shared" ca="1" si="8"/>
        <v>0</v>
      </c>
      <c r="N18" s="157">
        <f t="shared" ca="1" si="5"/>
        <v>0</v>
      </c>
      <c r="O18" s="213">
        <f t="shared" ca="1" si="6"/>
        <v>0</v>
      </c>
      <c r="P18" s="167">
        <f t="shared" ca="1" si="9"/>
        <v>0</v>
      </c>
      <c r="V18" s="4" t="s">
        <v>308</v>
      </c>
      <c r="W18" s="54" t="s">
        <v>277</v>
      </c>
      <c r="X18" s="54" t="s">
        <v>309</v>
      </c>
      <c r="Y18" s="4">
        <f t="shared" ca="1" si="1"/>
        <v>0</v>
      </c>
      <c r="Z18" s="4"/>
      <c r="AA18" s="4" t="str">
        <f t="shared" ca="1" si="0"/>
        <v>12000</v>
      </c>
      <c r="AB18" s="4">
        <v>18</v>
      </c>
      <c r="AD18" s="55" t="s">
        <v>310</v>
      </c>
      <c r="AE18" s="4" t="s">
        <v>311</v>
      </c>
    </row>
    <row r="19" spans="2:31" ht="21" customHeight="1">
      <c r="B19" s="400"/>
      <c r="C19" s="405" t="s">
        <v>293</v>
      </c>
      <c r="D19" s="181" t="s">
        <v>312</v>
      </c>
      <c r="E19" s="217">
        <f t="shared" ref="E19:E24" ca="1" si="10">Y23</f>
        <v>0</v>
      </c>
      <c r="F19" s="167">
        <f t="shared" ref="F19:F24" ca="1" si="11">Y35</f>
        <v>0</v>
      </c>
      <c r="H19" s="385"/>
      <c r="I19" s="386"/>
      <c r="J19" s="216" t="s">
        <v>313</v>
      </c>
      <c r="K19" s="205"/>
      <c r="L19" s="167">
        <f t="shared" ca="1" si="7"/>
        <v>0</v>
      </c>
      <c r="M19" s="212">
        <f t="shared" ca="1" si="8"/>
        <v>0</v>
      </c>
      <c r="N19" s="157">
        <f t="shared" ca="1" si="5"/>
        <v>0</v>
      </c>
      <c r="O19" s="213">
        <f t="shared" ca="1" si="6"/>
        <v>0</v>
      </c>
      <c r="P19" s="167">
        <f t="shared" ca="1" si="9"/>
        <v>0</v>
      </c>
      <c r="V19" s="4" t="s">
        <v>314</v>
      </c>
      <c r="W19" s="54" t="s">
        <v>277</v>
      </c>
      <c r="X19" s="54" t="s">
        <v>315</v>
      </c>
      <c r="Y19" s="4">
        <f t="shared" ca="1" si="1"/>
        <v>0</v>
      </c>
      <c r="Z19" s="4"/>
      <c r="AA19" s="4" t="str">
        <f t="shared" ca="1" si="0"/>
        <v>13000</v>
      </c>
      <c r="AB19" s="4">
        <v>19</v>
      </c>
      <c r="AD19" s="55" t="s">
        <v>316</v>
      </c>
      <c r="AE19" s="4" t="s">
        <v>317</v>
      </c>
    </row>
    <row r="20" spans="2:31" ht="21" customHeight="1">
      <c r="B20" s="400"/>
      <c r="C20" s="406"/>
      <c r="D20" s="181" t="s">
        <v>281</v>
      </c>
      <c r="E20" s="217">
        <f t="shared" ca="1" si="10"/>
        <v>0</v>
      </c>
      <c r="F20" s="167">
        <f t="shared" ca="1" si="11"/>
        <v>0</v>
      </c>
      <c r="H20" s="385"/>
      <c r="I20" s="386"/>
      <c r="J20" s="210" t="s">
        <v>275</v>
      </c>
      <c r="K20" s="211"/>
      <c r="L20" s="167">
        <f t="shared" ca="1" si="7"/>
        <v>0</v>
      </c>
      <c r="M20" s="212">
        <f t="shared" ca="1" si="8"/>
        <v>0</v>
      </c>
      <c r="N20" s="157">
        <f t="shared" ca="1" si="5"/>
        <v>0</v>
      </c>
      <c r="O20" s="213">
        <f t="shared" ca="1" si="6"/>
        <v>0</v>
      </c>
      <c r="P20" s="167">
        <f t="shared" ca="1" si="9"/>
        <v>0</v>
      </c>
      <c r="V20" s="4" t="s">
        <v>318</v>
      </c>
      <c r="W20" s="54" t="s">
        <v>277</v>
      </c>
      <c r="X20" s="54" t="s">
        <v>319</v>
      </c>
      <c r="Y20" s="4">
        <f t="shared" ca="1" si="1"/>
        <v>0</v>
      </c>
      <c r="Z20" s="4"/>
      <c r="AA20" s="4" t="str">
        <f t="shared" ca="1" si="0"/>
        <v>14000</v>
      </c>
      <c r="AB20" s="4">
        <v>20</v>
      </c>
      <c r="AD20" s="55" t="s">
        <v>320</v>
      </c>
      <c r="AE20" s="4" t="s">
        <v>321</v>
      </c>
    </row>
    <row r="21" spans="2:31" ht="21" customHeight="1">
      <c r="B21" s="400"/>
      <c r="C21" s="406"/>
      <c r="D21" s="181" t="s">
        <v>322</v>
      </c>
      <c r="E21" s="217">
        <f t="shared" ca="1" si="10"/>
        <v>0</v>
      </c>
      <c r="F21" s="167">
        <f t="shared" ca="1" si="11"/>
        <v>0</v>
      </c>
      <c r="H21" s="385"/>
      <c r="I21" s="386"/>
      <c r="J21" s="210" t="s">
        <v>323</v>
      </c>
      <c r="K21" s="211"/>
      <c r="L21" s="167">
        <f t="shared" ca="1" si="7"/>
        <v>0</v>
      </c>
      <c r="M21" s="212">
        <f t="shared" ca="1" si="8"/>
        <v>0</v>
      </c>
      <c r="N21" s="157">
        <f t="shared" ca="1" si="5"/>
        <v>0</v>
      </c>
      <c r="O21" s="213">
        <f t="shared" ca="1" si="6"/>
        <v>0</v>
      </c>
      <c r="P21" s="167">
        <f t="shared" ca="1" si="9"/>
        <v>0</v>
      </c>
      <c r="V21" s="4" t="s">
        <v>324</v>
      </c>
      <c r="W21" s="54" t="s">
        <v>277</v>
      </c>
      <c r="X21" s="54" t="s">
        <v>325</v>
      </c>
      <c r="Y21" s="4">
        <f t="shared" ca="1" si="1"/>
        <v>0</v>
      </c>
      <c r="Z21" s="4"/>
      <c r="AA21" s="4" t="str">
        <f t="shared" ca="1" si="0"/>
        <v>15000</v>
      </c>
      <c r="AB21" s="4">
        <v>21</v>
      </c>
      <c r="AD21" s="55" t="s">
        <v>326</v>
      </c>
      <c r="AE21" s="4" t="s">
        <v>327</v>
      </c>
    </row>
    <row r="22" spans="2:31" ht="21" customHeight="1" thickBot="1">
      <c r="B22" s="400"/>
      <c r="C22" s="406"/>
      <c r="D22" s="181" t="s">
        <v>328</v>
      </c>
      <c r="E22" s="217">
        <f t="shared" ca="1" si="10"/>
        <v>0</v>
      </c>
      <c r="F22" s="167">
        <f t="shared" ca="1" si="11"/>
        <v>0</v>
      </c>
      <c r="H22" s="385"/>
      <c r="I22" s="386"/>
      <c r="J22" s="218" t="s">
        <v>287</v>
      </c>
      <c r="K22" s="219"/>
      <c r="L22" s="175">
        <f t="shared" ca="1" si="7"/>
        <v>0</v>
      </c>
      <c r="M22" s="220">
        <f t="shared" ca="1" si="8"/>
        <v>0</v>
      </c>
      <c r="N22" s="221">
        <f t="shared" ca="1" si="5"/>
        <v>0</v>
      </c>
      <c r="O22" s="195" t="s">
        <v>241</v>
      </c>
      <c r="P22" s="175">
        <f t="shared" ca="1" si="9"/>
        <v>0</v>
      </c>
      <c r="V22" s="4" t="s">
        <v>329</v>
      </c>
      <c r="W22" s="54" t="s">
        <v>277</v>
      </c>
      <c r="X22" s="54" t="s">
        <v>330</v>
      </c>
      <c r="Y22" s="4">
        <f t="shared" ca="1" si="1"/>
        <v>0</v>
      </c>
      <c r="Z22" s="4"/>
      <c r="AA22" s="4" t="str">
        <f t="shared" ca="1" si="0"/>
        <v>16000</v>
      </c>
      <c r="AB22" s="4">
        <v>22</v>
      </c>
      <c r="AD22" s="55" t="s">
        <v>331</v>
      </c>
      <c r="AE22" s="4" t="s">
        <v>332</v>
      </c>
    </row>
    <row r="23" spans="2:31" ht="21" customHeight="1" thickBot="1">
      <c r="B23" s="400"/>
      <c r="C23" s="406"/>
      <c r="D23" s="181" t="s">
        <v>297</v>
      </c>
      <c r="E23" s="217">
        <f t="shared" ca="1" si="10"/>
        <v>0</v>
      </c>
      <c r="F23" s="167">
        <f t="shared" ca="1" si="11"/>
        <v>0</v>
      </c>
      <c r="H23" s="385"/>
      <c r="I23" s="197"/>
      <c r="J23" s="222" t="s">
        <v>292</v>
      </c>
      <c r="K23" s="223"/>
      <c r="L23" s="224">
        <f ca="1">SUM(L16:L22)</f>
        <v>0</v>
      </c>
      <c r="M23" s="225">
        <f ca="1">SUM(M16:M22)</f>
        <v>0</v>
      </c>
      <c r="N23" s="226">
        <f ca="1">SUM(N16:N22)</f>
        <v>0</v>
      </c>
      <c r="O23" s="227">
        <f ca="1">SUM(O16:O21)</f>
        <v>0</v>
      </c>
      <c r="P23" s="170">
        <f ca="1">SUM(P16:P21)</f>
        <v>0</v>
      </c>
      <c r="V23" s="4" t="s">
        <v>333</v>
      </c>
      <c r="W23" s="54" t="s">
        <v>277</v>
      </c>
      <c r="X23" s="54" t="s">
        <v>334</v>
      </c>
      <c r="Y23" s="4">
        <f t="shared" ca="1" si="1"/>
        <v>0</v>
      </c>
      <c r="Z23" s="4"/>
      <c r="AA23" s="4" t="str">
        <f t="shared" ca="1" si="0"/>
        <v>17000</v>
      </c>
      <c r="AB23" s="4">
        <v>23</v>
      </c>
      <c r="AD23" s="55" t="s">
        <v>335</v>
      </c>
      <c r="AE23" s="4" t="s">
        <v>336</v>
      </c>
    </row>
    <row r="24" spans="2:31" ht="21" customHeight="1" thickBot="1">
      <c r="B24" s="400"/>
      <c r="C24" s="406"/>
      <c r="D24" s="181" t="s">
        <v>288</v>
      </c>
      <c r="E24" s="217">
        <f t="shared" ca="1" si="10"/>
        <v>0</v>
      </c>
      <c r="F24" s="167">
        <f t="shared" ca="1" si="11"/>
        <v>0</v>
      </c>
      <c r="H24" s="228"/>
      <c r="I24" s="229" t="s">
        <v>337</v>
      </c>
      <c r="J24" s="222"/>
      <c r="K24" s="222"/>
      <c r="L24" s="170">
        <f ca="1">SUM(L7,L23)</f>
        <v>0</v>
      </c>
      <c r="M24" s="230">
        <f ca="1">M23</f>
        <v>0</v>
      </c>
      <c r="N24" s="231">
        <f ca="1">SUM(N15,N23)</f>
        <v>0</v>
      </c>
      <c r="O24" s="232">
        <f ca="1">SUM(O15,O23)</f>
        <v>0</v>
      </c>
      <c r="P24" s="233">
        <f ca="1">SUM(P15,P23)</f>
        <v>0</v>
      </c>
      <c r="V24" s="4" t="s">
        <v>338</v>
      </c>
      <c r="W24" s="54" t="s">
        <v>277</v>
      </c>
      <c r="X24" s="54" t="s">
        <v>339</v>
      </c>
      <c r="Y24" s="4">
        <f t="shared" ca="1" si="1"/>
        <v>0</v>
      </c>
      <c r="Z24" s="4"/>
      <c r="AA24" s="4" t="str">
        <f t="shared" ca="1" si="0"/>
        <v>18000</v>
      </c>
      <c r="AB24" s="4">
        <v>24</v>
      </c>
      <c r="AD24" s="55" t="s">
        <v>340</v>
      </c>
      <c r="AE24" s="4" t="s">
        <v>341</v>
      </c>
    </row>
    <row r="25" spans="2:31" ht="21" customHeight="1">
      <c r="B25" s="400"/>
      <c r="C25" s="407"/>
      <c r="D25" s="166" t="s">
        <v>292</v>
      </c>
      <c r="E25" s="234">
        <f ca="1">SUM(E19:E24)</f>
        <v>0</v>
      </c>
      <c r="F25" s="167">
        <f ca="1">SUM(F19:F24)</f>
        <v>0</v>
      </c>
      <c r="H25" s="235" t="s">
        <v>342</v>
      </c>
      <c r="I25" s="236"/>
      <c r="J25" s="237"/>
      <c r="K25" s="205"/>
      <c r="L25" s="206">
        <f ca="1">Y57</f>
        <v>0</v>
      </c>
      <c r="M25" s="238" t="s">
        <v>241</v>
      </c>
      <c r="N25" s="239" t="s">
        <v>241</v>
      </c>
      <c r="O25" s="240">
        <f ca="1">L25</f>
        <v>0</v>
      </c>
      <c r="P25" s="241" t="s">
        <v>241</v>
      </c>
      <c r="V25" s="4" t="s">
        <v>343</v>
      </c>
      <c r="W25" s="54" t="s">
        <v>277</v>
      </c>
      <c r="X25" s="54" t="s">
        <v>344</v>
      </c>
      <c r="Y25" s="4">
        <f t="shared" ca="1" si="1"/>
        <v>0</v>
      </c>
      <c r="Z25" s="4"/>
      <c r="AA25" s="4" t="str">
        <f t="shared" ca="1" si="0"/>
        <v>19000</v>
      </c>
      <c r="AB25" s="4">
        <v>25</v>
      </c>
      <c r="AD25" s="55" t="s">
        <v>345</v>
      </c>
      <c r="AE25" s="4" t="s">
        <v>346</v>
      </c>
    </row>
    <row r="26" spans="2:31" ht="21" customHeight="1" thickBot="1">
      <c r="B26" s="401"/>
      <c r="C26" s="242" t="s">
        <v>347</v>
      </c>
      <c r="D26" s="243"/>
      <c r="E26" s="175">
        <f ca="1">E18+E25</f>
        <v>0</v>
      </c>
      <c r="F26" s="175">
        <f ca="1">F18+F25</f>
        <v>0</v>
      </c>
      <c r="H26" s="244" t="s">
        <v>348</v>
      </c>
      <c r="I26" s="245"/>
      <c r="J26" s="245"/>
      <c r="K26" s="246"/>
      <c r="L26" s="215">
        <f ca="1">Y58</f>
        <v>0</v>
      </c>
      <c r="M26" s="247" t="s">
        <v>241</v>
      </c>
      <c r="N26" s="248">
        <f ca="1">L26</f>
        <v>0</v>
      </c>
      <c r="O26" s="249" t="s">
        <v>241</v>
      </c>
      <c r="P26" s="250" t="s">
        <v>241</v>
      </c>
      <c r="V26" s="4" t="s">
        <v>349</v>
      </c>
      <c r="W26" s="54" t="s">
        <v>277</v>
      </c>
      <c r="X26" s="54" t="s">
        <v>350</v>
      </c>
      <c r="Y26" s="4">
        <f t="shared" ca="1" si="1"/>
        <v>0</v>
      </c>
      <c r="Z26" s="4"/>
      <c r="AA26" s="4" t="str">
        <f t="shared" ca="1" si="0"/>
        <v>20000</v>
      </c>
      <c r="AB26" s="4">
        <v>26</v>
      </c>
      <c r="AD26" s="55" t="s">
        <v>351</v>
      </c>
      <c r="AE26" s="4" t="s">
        <v>352</v>
      </c>
    </row>
    <row r="27" spans="2:31" ht="21" customHeight="1" thickBot="1">
      <c r="H27" s="387" t="s">
        <v>353</v>
      </c>
      <c r="I27" s="388"/>
      <c r="J27" s="388"/>
      <c r="K27" s="389"/>
      <c r="L27" s="251">
        <f ca="1">SUM(L24:L26)</f>
        <v>0</v>
      </c>
      <c r="M27" s="252">
        <f ca="1">SUM(M24:M26)</f>
        <v>0</v>
      </c>
      <c r="N27" s="253">
        <f ca="1">SUM(N24:N26)</f>
        <v>0</v>
      </c>
      <c r="O27" s="254">
        <f ca="1">SUM(O24:O26)</f>
        <v>0</v>
      </c>
      <c r="P27" s="254">
        <f ca="1">SUM(P24:P26)</f>
        <v>0</v>
      </c>
      <c r="V27" s="4" t="s">
        <v>354</v>
      </c>
      <c r="W27" s="54" t="s">
        <v>277</v>
      </c>
      <c r="X27" s="54" t="s">
        <v>355</v>
      </c>
      <c r="Y27" s="4">
        <f t="shared" ca="1" si="1"/>
        <v>0</v>
      </c>
      <c r="Z27" s="4"/>
      <c r="AA27" s="4" t="str">
        <f t="shared" ca="1" si="0"/>
        <v>21000</v>
      </c>
      <c r="AB27" s="4">
        <v>27</v>
      </c>
      <c r="AD27" s="55" t="s">
        <v>356</v>
      </c>
      <c r="AE27" s="4" t="s">
        <v>357</v>
      </c>
    </row>
    <row r="28" spans="2:31" ht="21" customHeight="1" thickBot="1">
      <c r="F28" s="169"/>
      <c r="H28" s="255" t="s">
        <v>358</v>
      </c>
      <c r="I28" s="255"/>
      <c r="J28" s="255"/>
      <c r="K28" s="255"/>
      <c r="V28" s="4" t="s">
        <v>359</v>
      </c>
      <c r="W28" s="54" t="s">
        <v>277</v>
      </c>
      <c r="X28" s="54" t="s">
        <v>360</v>
      </c>
      <c r="Y28" s="4">
        <f t="shared" ca="1" si="1"/>
        <v>0</v>
      </c>
      <c r="Z28" s="4"/>
      <c r="AA28" s="4" t="str">
        <f t="shared" ca="1" si="0"/>
        <v>22000</v>
      </c>
      <c r="AB28" s="4">
        <v>28</v>
      </c>
      <c r="AD28" s="55" t="s">
        <v>361</v>
      </c>
      <c r="AE28" s="4" t="s">
        <v>362</v>
      </c>
    </row>
    <row r="29" spans="2:31" ht="21" customHeight="1">
      <c r="B29" s="256"/>
      <c r="C29" s="257" t="s">
        <v>363</v>
      </c>
      <c r="D29" s="258"/>
      <c r="E29" s="50">
        <f ca="1">E26</f>
        <v>0</v>
      </c>
      <c r="F29" s="259"/>
      <c r="L29" s="260"/>
      <c r="M29" s="261" t="s">
        <v>342</v>
      </c>
      <c r="N29" s="261" t="s">
        <v>364</v>
      </c>
      <c r="O29" s="258" t="s">
        <v>299</v>
      </c>
      <c r="V29" s="4" t="s">
        <v>365</v>
      </c>
      <c r="W29" s="54" t="s">
        <v>277</v>
      </c>
      <c r="X29" s="54" t="s">
        <v>366</v>
      </c>
      <c r="Y29" s="4">
        <f t="shared" ca="1" si="1"/>
        <v>0</v>
      </c>
      <c r="Z29" s="4"/>
      <c r="AA29" s="4" t="str">
        <f t="shared" ca="1" si="0"/>
        <v>23000</v>
      </c>
      <c r="AB29" s="4">
        <v>29</v>
      </c>
      <c r="AD29" s="55" t="s">
        <v>367</v>
      </c>
      <c r="AE29" s="4" t="s">
        <v>368</v>
      </c>
    </row>
    <row r="30" spans="2:31" ht="21" customHeight="1">
      <c r="B30" s="262"/>
      <c r="C30" s="263" t="s">
        <v>369</v>
      </c>
      <c r="D30" s="264"/>
      <c r="E30" s="167">
        <f ca="1">F26</f>
        <v>0</v>
      </c>
      <c r="F30" s="259"/>
      <c r="L30" s="265" t="s">
        <v>370</v>
      </c>
      <c r="M30" s="157">
        <f t="shared" ref="M30:M39" ca="1" si="12">Y74</f>
        <v>0</v>
      </c>
      <c r="N30" s="157">
        <f t="shared" ref="N30:N49" ca="1" si="13">Y93</f>
        <v>0</v>
      </c>
      <c r="O30" s="266">
        <f t="shared" ref="O30:O39" ca="1" si="14">Y113</f>
        <v>0</v>
      </c>
      <c r="V30" s="4" t="s">
        <v>371</v>
      </c>
      <c r="W30" s="54" t="s">
        <v>277</v>
      </c>
      <c r="X30" s="54" t="s">
        <v>372</v>
      </c>
      <c r="Y30" s="4">
        <f t="shared" ca="1" si="1"/>
        <v>0</v>
      </c>
      <c r="Z30" s="4"/>
      <c r="AA30" s="4" t="str">
        <f t="shared" ca="1" si="0"/>
        <v>24000</v>
      </c>
      <c r="AB30" s="4">
        <v>30</v>
      </c>
      <c r="AD30" s="55" t="s">
        <v>373</v>
      </c>
      <c r="AE30" s="4" t="s">
        <v>374</v>
      </c>
    </row>
    <row r="31" spans="2:31" ht="21" customHeight="1">
      <c r="B31" s="267"/>
      <c r="C31" s="263" t="s">
        <v>299</v>
      </c>
      <c r="D31" s="264"/>
      <c r="E31" s="167">
        <f ca="1">O50</f>
        <v>0</v>
      </c>
      <c r="F31" s="259"/>
      <c r="L31" s="265" t="s">
        <v>375</v>
      </c>
      <c r="M31" s="157">
        <f t="shared" ca="1" si="12"/>
        <v>0</v>
      </c>
      <c r="N31" s="157">
        <f t="shared" ca="1" si="13"/>
        <v>0</v>
      </c>
      <c r="O31" s="266">
        <f t="shared" ca="1" si="14"/>
        <v>0</v>
      </c>
      <c r="V31" s="4" t="s">
        <v>376</v>
      </c>
      <c r="W31" s="54" t="s">
        <v>277</v>
      </c>
      <c r="X31" s="54" t="s">
        <v>377</v>
      </c>
      <c r="Y31" s="4">
        <f t="shared" ca="1" si="1"/>
        <v>0</v>
      </c>
      <c r="Z31" s="4"/>
      <c r="AA31" s="4" t="str">
        <f t="shared" ca="1" si="0"/>
        <v>25000</v>
      </c>
      <c r="AB31" s="4">
        <v>31</v>
      </c>
      <c r="AD31" s="55" t="s">
        <v>378</v>
      </c>
      <c r="AE31" s="4" t="s">
        <v>379</v>
      </c>
    </row>
    <row r="32" spans="2:31" ht="21" customHeight="1" thickBot="1">
      <c r="B32" s="390" t="s">
        <v>380</v>
      </c>
      <c r="C32" s="391"/>
      <c r="D32" s="392"/>
      <c r="E32" s="175">
        <f ca="1">SUM(E29:E31)</f>
        <v>0</v>
      </c>
      <c r="F32" s="259"/>
      <c r="L32" s="265" t="s">
        <v>381</v>
      </c>
      <c r="M32" s="157">
        <f t="shared" ca="1" si="12"/>
        <v>0</v>
      </c>
      <c r="N32" s="157">
        <f t="shared" ca="1" si="13"/>
        <v>0</v>
      </c>
      <c r="O32" s="266">
        <f t="shared" ca="1" si="14"/>
        <v>0</v>
      </c>
      <c r="V32" s="4" t="s">
        <v>382</v>
      </c>
      <c r="W32" s="54" t="s">
        <v>277</v>
      </c>
      <c r="X32" s="54" t="s">
        <v>383</v>
      </c>
      <c r="Y32" s="4">
        <f t="shared" ca="1" si="1"/>
        <v>0</v>
      </c>
      <c r="Z32" s="4"/>
      <c r="AA32" s="4" t="str">
        <f t="shared" ca="1" si="0"/>
        <v>26000</v>
      </c>
      <c r="AB32" s="4">
        <v>32</v>
      </c>
      <c r="AD32" s="55" t="s">
        <v>384</v>
      </c>
      <c r="AE32" s="4" t="s">
        <v>385</v>
      </c>
    </row>
    <row r="33" spans="2:31" ht="21" customHeight="1">
      <c r="L33" s="265" t="s">
        <v>386</v>
      </c>
      <c r="M33" s="157">
        <f t="shared" ca="1" si="12"/>
        <v>0</v>
      </c>
      <c r="N33" s="157">
        <f t="shared" ca="1" si="13"/>
        <v>0</v>
      </c>
      <c r="O33" s="266">
        <f t="shared" ca="1" si="14"/>
        <v>0</v>
      </c>
      <c r="V33" s="4" t="s">
        <v>387</v>
      </c>
      <c r="W33" s="54" t="s">
        <v>277</v>
      </c>
      <c r="X33" s="54" t="s">
        <v>388</v>
      </c>
      <c r="Y33" s="4">
        <f t="shared" ca="1" si="1"/>
        <v>0</v>
      </c>
      <c r="Z33" s="4"/>
      <c r="AA33" s="4" t="str">
        <f t="shared" ca="1" si="0"/>
        <v>27000</v>
      </c>
      <c r="AB33" s="4">
        <v>33</v>
      </c>
      <c r="AD33" s="55" t="s">
        <v>389</v>
      </c>
      <c r="AE33" s="4" t="s">
        <v>390</v>
      </c>
    </row>
    <row r="34" spans="2:31" ht="21" customHeight="1">
      <c r="L34" s="265" t="s">
        <v>391</v>
      </c>
      <c r="M34" s="157">
        <f t="shared" ca="1" si="12"/>
        <v>0</v>
      </c>
      <c r="N34" s="157">
        <f t="shared" ca="1" si="13"/>
        <v>0</v>
      </c>
      <c r="O34" s="266">
        <f t="shared" ca="1" si="14"/>
        <v>0</v>
      </c>
      <c r="V34" s="4" t="s">
        <v>392</v>
      </c>
      <c r="W34" s="54" t="s">
        <v>277</v>
      </c>
      <c r="X34" s="54" t="s">
        <v>393</v>
      </c>
      <c r="Y34" s="4">
        <f t="shared" ca="1" si="1"/>
        <v>0</v>
      </c>
      <c r="Z34" s="4"/>
      <c r="AA34" s="4" t="str">
        <f t="shared" ca="1" si="0"/>
        <v>28000</v>
      </c>
      <c r="AB34" s="4">
        <v>34</v>
      </c>
      <c r="AD34" s="55" t="s">
        <v>394</v>
      </c>
      <c r="AE34" s="4" t="s">
        <v>395</v>
      </c>
    </row>
    <row r="35" spans="2:31" ht="21" customHeight="1">
      <c r="L35" s="265" t="s">
        <v>396</v>
      </c>
      <c r="M35" s="157">
        <f t="shared" ca="1" si="12"/>
        <v>0</v>
      </c>
      <c r="N35" s="157">
        <f t="shared" ca="1" si="13"/>
        <v>0</v>
      </c>
      <c r="O35" s="266">
        <f t="shared" ca="1" si="14"/>
        <v>0</v>
      </c>
      <c r="V35" s="4" t="s">
        <v>397</v>
      </c>
      <c r="W35" s="54" t="s">
        <v>277</v>
      </c>
      <c r="X35" s="54" t="s">
        <v>398</v>
      </c>
      <c r="Y35" s="4">
        <f t="shared" ca="1" si="1"/>
        <v>0</v>
      </c>
      <c r="Z35" s="4"/>
      <c r="AA35" s="4" t="str">
        <f t="shared" ca="1" si="0"/>
        <v>29000</v>
      </c>
      <c r="AB35" s="4">
        <v>35</v>
      </c>
      <c r="AD35" s="55" t="s">
        <v>399</v>
      </c>
      <c r="AE35" s="4" t="s">
        <v>400</v>
      </c>
    </row>
    <row r="36" spans="2:31" ht="21" customHeight="1">
      <c r="B36" s="268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58"/>
      <c r="L36" s="265" t="s">
        <v>401</v>
      </c>
      <c r="M36" s="157">
        <f t="shared" ca="1" si="12"/>
        <v>0</v>
      </c>
      <c r="N36" s="157">
        <f t="shared" ca="1" si="13"/>
        <v>0</v>
      </c>
      <c r="O36" s="266">
        <f t="shared" ca="1" si="14"/>
        <v>0</v>
      </c>
      <c r="V36" s="4" t="s">
        <v>402</v>
      </c>
      <c r="W36" s="54" t="s">
        <v>277</v>
      </c>
      <c r="X36" s="54" t="s">
        <v>403</v>
      </c>
      <c r="Y36" s="4">
        <f t="shared" ca="1" si="1"/>
        <v>0</v>
      </c>
      <c r="Z36" s="4"/>
      <c r="AA36" s="4" t="str">
        <f t="shared" ca="1" si="0"/>
        <v>30000</v>
      </c>
      <c r="AB36" s="4">
        <v>36</v>
      </c>
      <c r="AD36" s="55" t="s">
        <v>404</v>
      </c>
      <c r="AE36" s="4" t="s">
        <v>405</v>
      </c>
    </row>
    <row r="37" spans="2:31" ht="21" customHeight="1">
      <c r="B37" s="269" t="str">
        <f ca="1">"計画収集量（収集ごみ＋直接搬入ごみ）＝"&amp;TEXT(E18+E25+F18+F25,"#,##0")&amp;"t/年"</f>
        <v>計画収集量（収集ごみ＋直接搬入ごみ）＝0t/年</v>
      </c>
      <c r="L37" s="265" t="s">
        <v>406</v>
      </c>
      <c r="M37" s="157">
        <f t="shared" ca="1" si="12"/>
        <v>0</v>
      </c>
      <c r="N37" s="157">
        <f t="shared" ca="1" si="13"/>
        <v>0</v>
      </c>
      <c r="O37" s="266">
        <f t="shared" ca="1" si="14"/>
        <v>0</v>
      </c>
      <c r="V37" s="4" t="s">
        <v>407</v>
      </c>
      <c r="W37" s="54" t="s">
        <v>277</v>
      </c>
      <c r="X37" s="54" t="s">
        <v>408</v>
      </c>
      <c r="Y37" s="4">
        <f t="shared" ca="1" si="1"/>
        <v>0</v>
      </c>
      <c r="Z37" s="4"/>
      <c r="AA37" s="4" t="str">
        <f t="shared" ca="1" si="0"/>
        <v>31000</v>
      </c>
      <c r="AB37" s="4">
        <v>37</v>
      </c>
      <c r="AD37" s="55" t="s">
        <v>409</v>
      </c>
      <c r="AE37" s="4" t="s">
        <v>410</v>
      </c>
    </row>
    <row r="38" spans="2:31" ht="21" customHeight="1">
      <c r="B38" s="9" t="str">
        <f ca="1">"ごみ総排出量（計画収集量＋集団回収量）＝"&amp;TEXT(E32,"#,###0")&amp;"t/年"</f>
        <v>ごみ総排出量（計画収集量＋集団回収量）＝0t/年</v>
      </c>
      <c r="L38" s="265" t="s">
        <v>411</v>
      </c>
      <c r="M38" s="157">
        <f t="shared" ca="1" si="12"/>
        <v>0</v>
      </c>
      <c r="N38" s="157">
        <f t="shared" ca="1" si="13"/>
        <v>0</v>
      </c>
      <c r="O38" s="266">
        <f t="shared" ca="1" si="14"/>
        <v>0</v>
      </c>
      <c r="V38" s="4" t="s">
        <v>412</v>
      </c>
      <c r="W38" s="54" t="s">
        <v>413</v>
      </c>
      <c r="X38" s="54" t="s">
        <v>414</v>
      </c>
      <c r="Y38" s="4">
        <f t="shared" ca="1" si="1"/>
        <v>0</v>
      </c>
      <c r="Z38" s="4"/>
      <c r="AA38" s="4" t="str">
        <f t="shared" ca="1" si="0"/>
        <v>32000</v>
      </c>
      <c r="AB38" s="4">
        <v>38</v>
      </c>
      <c r="AD38" s="55" t="s">
        <v>415</v>
      </c>
      <c r="AE38" s="4" t="s">
        <v>416</v>
      </c>
    </row>
    <row r="39" spans="2:31" ht="21" customHeight="1">
      <c r="B39" s="9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265" t="s">
        <v>417</v>
      </c>
      <c r="M39" s="157">
        <f t="shared" ca="1" si="12"/>
        <v>0</v>
      </c>
      <c r="N39" s="157">
        <f t="shared" ca="1" si="13"/>
        <v>0</v>
      </c>
      <c r="O39" s="266">
        <f t="shared" ca="1" si="14"/>
        <v>0</v>
      </c>
      <c r="V39" s="4" t="s">
        <v>418</v>
      </c>
      <c r="W39" s="54" t="s">
        <v>419</v>
      </c>
      <c r="X39" s="54" t="s">
        <v>420</v>
      </c>
      <c r="Y39" s="4">
        <f t="shared" ca="1" si="1"/>
        <v>0</v>
      </c>
      <c r="Z39" s="4"/>
      <c r="AA39" s="4" t="str">
        <f t="shared" ca="1" si="0"/>
        <v>33000</v>
      </c>
      <c r="AB39" s="4">
        <v>39</v>
      </c>
      <c r="AD39" s="55" t="s">
        <v>421</v>
      </c>
      <c r="AE39" s="4" t="s">
        <v>422</v>
      </c>
    </row>
    <row r="40" spans="2:31" ht="21" customHeight="1">
      <c r="B40" s="269" t="e">
        <f ca="1">"１人１日あたりごみ排出量（ごみ総排出量/総人口）＝"&amp;TEXT(E32/E8/366*1000000,"#,##0")&amp;"g/人日"</f>
        <v>#DIV/0!</v>
      </c>
      <c r="L40" s="265" t="s">
        <v>423</v>
      </c>
      <c r="M40" s="158" t="s">
        <v>424</v>
      </c>
      <c r="N40" s="157">
        <f t="shared" ca="1" si="13"/>
        <v>0</v>
      </c>
      <c r="O40" s="270" t="s">
        <v>424</v>
      </c>
      <c r="V40" s="4" t="s">
        <v>425</v>
      </c>
      <c r="W40" s="54" t="s">
        <v>419</v>
      </c>
      <c r="X40" s="54" t="s">
        <v>426</v>
      </c>
      <c r="Y40" s="4">
        <f t="shared" ca="1" si="1"/>
        <v>0</v>
      </c>
      <c r="Z40" s="4"/>
      <c r="AA40" s="4" t="str">
        <f t="shared" ca="1" si="0"/>
        <v>34000</v>
      </c>
      <c r="AB40" s="4">
        <v>40</v>
      </c>
      <c r="AD40" s="55" t="s">
        <v>427</v>
      </c>
      <c r="AE40" s="4" t="s">
        <v>428</v>
      </c>
    </row>
    <row r="41" spans="2:31" ht="21" customHeight="1">
      <c r="B41" s="269" t="e">
        <f ca="1">"リサイクル率（[資源化量合計＋集団回収量]/[ごみ処理量＋集団回収量]）＝"&amp;TEXT((O27+O50)/(L27+O50)*100,"##.##")&amp;"％"</f>
        <v>#DIV/0!</v>
      </c>
      <c r="L41" s="265" t="s">
        <v>429</v>
      </c>
      <c r="M41" s="158" t="s">
        <v>430</v>
      </c>
      <c r="N41" s="157">
        <f t="shared" ca="1" si="13"/>
        <v>0</v>
      </c>
      <c r="O41" s="270" t="s">
        <v>430</v>
      </c>
      <c r="W41" s="54"/>
      <c r="X41" s="54"/>
      <c r="Z41" s="4"/>
      <c r="AA41" s="4" t="str">
        <f t="shared" ca="1" si="0"/>
        <v>35000</v>
      </c>
      <c r="AB41" s="4">
        <v>41</v>
      </c>
      <c r="AD41" s="55" t="s">
        <v>431</v>
      </c>
      <c r="AE41" s="4" t="s">
        <v>432</v>
      </c>
    </row>
    <row r="42" spans="2:31" ht="21" customHeight="1">
      <c r="B42" s="269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265" t="s">
        <v>433</v>
      </c>
      <c r="M42" s="158" t="s">
        <v>430</v>
      </c>
      <c r="N42" s="157">
        <f t="shared" ca="1" si="13"/>
        <v>0</v>
      </c>
      <c r="O42" s="270" t="s">
        <v>430</v>
      </c>
      <c r="V42" s="4" t="s">
        <v>434</v>
      </c>
      <c r="W42" s="54" t="s">
        <v>435</v>
      </c>
      <c r="X42" s="4" t="s">
        <v>436</v>
      </c>
      <c r="Y42" s="4">
        <f t="shared" ref="Y42:Y83" ca="1" si="15">IF(Y$2=0,INDIRECT(W42&amp;"!"&amp;X42&amp;$AB$2),0)</f>
        <v>0</v>
      </c>
      <c r="Z42" s="4"/>
      <c r="AA42" s="4" t="str">
        <f t="shared" ca="1" si="0"/>
        <v>36000</v>
      </c>
      <c r="AB42" s="4">
        <v>42</v>
      </c>
      <c r="AD42" s="55" t="s">
        <v>437</v>
      </c>
      <c r="AE42" s="4" t="s">
        <v>438</v>
      </c>
    </row>
    <row r="43" spans="2:31" ht="21" customHeight="1">
      <c r="L43" s="265" t="s">
        <v>439</v>
      </c>
      <c r="M43" s="158" t="s">
        <v>424</v>
      </c>
      <c r="N43" s="157">
        <f t="shared" ca="1" si="13"/>
        <v>0</v>
      </c>
      <c r="O43" s="270" t="s">
        <v>424</v>
      </c>
      <c r="U43" s="1" t="s">
        <v>440</v>
      </c>
      <c r="V43" s="4" t="s">
        <v>441</v>
      </c>
      <c r="W43" s="54" t="s">
        <v>442</v>
      </c>
      <c r="X43" s="4" t="s">
        <v>443</v>
      </c>
      <c r="Y43" s="4">
        <f t="shared" ca="1" si="15"/>
        <v>0</v>
      </c>
      <c r="Z43" s="4"/>
      <c r="AA43" s="4" t="str">
        <f t="shared" ca="1" si="0"/>
        <v>37000</v>
      </c>
      <c r="AB43" s="4">
        <v>43</v>
      </c>
      <c r="AD43" s="55" t="s">
        <v>444</v>
      </c>
      <c r="AE43" s="4" t="s">
        <v>445</v>
      </c>
    </row>
    <row r="44" spans="2:31" ht="21" customHeight="1">
      <c r="L44" s="265" t="s">
        <v>446</v>
      </c>
      <c r="M44" s="158" t="s">
        <v>430</v>
      </c>
      <c r="N44" s="157">
        <f t="shared" ca="1" si="13"/>
        <v>0</v>
      </c>
      <c r="O44" s="270" t="s">
        <v>430</v>
      </c>
      <c r="U44" s="1" t="s">
        <v>447</v>
      </c>
      <c r="V44" s="4" t="s">
        <v>448</v>
      </c>
      <c r="W44" s="54" t="s">
        <v>435</v>
      </c>
      <c r="X44" s="4" t="s">
        <v>449</v>
      </c>
      <c r="Y44" s="4">
        <f t="shared" ca="1" si="15"/>
        <v>0</v>
      </c>
      <c r="Z44" s="4"/>
      <c r="AA44" s="4" t="str">
        <f t="shared" ca="1" si="0"/>
        <v>38000</v>
      </c>
      <c r="AB44" s="4">
        <v>44</v>
      </c>
      <c r="AD44" s="55" t="s">
        <v>450</v>
      </c>
      <c r="AE44" s="4" t="s">
        <v>451</v>
      </c>
    </row>
    <row r="45" spans="2:31" ht="21" customHeight="1">
      <c r="K45" s="271"/>
      <c r="L45" s="265" t="s">
        <v>452</v>
      </c>
      <c r="M45" s="158" t="s">
        <v>430</v>
      </c>
      <c r="N45" s="157">
        <f t="shared" ca="1" si="13"/>
        <v>0</v>
      </c>
      <c r="O45" s="270" t="s">
        <v>430</v>
      </c>
      <c r="U45" s="1" t="s">
        <v>447</v>
      </c>
      <c r="V45" s="4" t="s">
        <v>453</v>
      </c>
      <c r="W45" s="54" t="s">
        <v>435</v>
      </c>
      <c r="X45" s="4" t="s">
        <v>454</v>
      </c>
      <c r="Y45" s="4">
        <f t="shared" ca="1" si="15"/>
        <v>0</v>
      </c>
      <c r="Z45" s="4"/>
      <c r="AA45" s="4" t="str">
        <f t="shared" ca="1" si="0"/>
        <v>39000</v>
      </c>
      <c r="AB45" s="4">
        <v>45</v>
      </c>
      <c r="AD45" s="55" t="s">
        <v>455</v>
      </c>
      <c r="AE45" s="4" t="s">
        <v>456</v>
      </c>
    </row>
    <row r="46" spans="2:31" ht="21" customHeight="1">
      <c r="K46" s="271"/>
      <c r="L46" s="265" t="s">
        <v>457</v>
      </c>
      <c r="M46" s="158" t="s">
        <v>430</v>
      </c>
      <c r="N46" s="157">
        <f t="shared" ca="1" si="13"/>
        <v>0</v>
      </c>
      <c r="O46" s="270" t="s">
        <v>430</v>
      </c>
      <c r="U46" s="1" t="s">
        <v>447</v>
      </c>
      <c r="V46" s="4" t="s">
        <v>458</v>
      </c>
      <c r="W46" s="54" t="s">
        <v>435</v>
      </c>
      <c r="X46" s="4" t="s">
        <v>459</v>
      </c>
      <c r="Y46" s="4">
        <f t="shared" ca="1" si="15"/>
        <v>0</v>
      </c>
      <c r="Z46" s="4"/>
      <c r="AA46" s="4" t="str">
        <f t="shared" ca="1" si="0"/>
        <v>40000</v>
      </c>
      <c r="AB46" s="4">
        <v>46</v>
      </c>
      <c r="AD46" s="55" t="s">
        <v>460</v>
      </c>
      <c r="AE46" s="4" t="s">
        <v>461</v>
      </c>
    </row>
    <row r="47" spans="2:31" ht="21" customHeight="1">
      <c r="K47" s="271"/>
      <c r="L47" s="265" t="s">
        <v>462</v>
      </c>
      <c r="M47" s="158" t="s">
        <v>430</v>
      </c>
      <c r="N47" s="157">
        <f t="shared" ca="1" si="13"/>
        <v>0</v>
      </c>
      <c r="O47" s="270" t="s">
        <v>430</v>
      </c>
      <c r="U47" s="1" t="s">
        <v>447</v>
      </c>
      <c r="V47" s="4" t="s">
        <v>463</v>
      </c>
      <c r="W47" s="54" t="s">
        <v>435</v>
      </c>
      <c r="X47" s="4" t="s">
        <v>464</v>
      </c>
      <c r="Y47" s="4">
        <f t="shared" ca="1" si="15"/>
        <v>0</v>
      </c>
      <c r="Z47" s="4"/>
      <c r="AA47" s="4" t="str">
        <f t="shared" ca="1" si="0"/>
        <v>41000</v>
      </c>
      <c r="AB47" s="4">
        <v>47</v>
      </c>
      <c r="AD47" s="55" t="s">
        <v>465</v>
      </c>
      <c r="AE47" s="4" t="s">
        <v>466</v>
      </c>
    </row>
    <row r="48" spans="2:31" ht="21" customHeight="1">
      <c r="K48" s="271"/>
      <c r="L48" s="272" t="s">
        <v>467</v>
      </c>
      <c r="M48" s="157">
        <f ca="1">Y91</f>
        <v>0</v>
      </c>
      <c r="N48" s="157">
        <f t="shared" ca="1" si="13"/>
        <v>0</v>
      </c>
      <c r="O48" s="266">
        <f ca="1">Y130</f>
        <v>0</v>
      </c>
      <c r="U48" s="1" t="s">
        <v>447</v>
      </c>
      <c r="V48" s="4" t="s">
        <v>468</v>
      </c>
      <c r="W48" s="54" t="s">
        <v>435</v>
      </c>
      <c r="X48" s="4" t="s">
        <v>469</v>
      </c>
      <c r="Y48" s="4">
        <f t="shared" ca="1" si="15"/>
        <v>0</v>
      </c>
      <c r="Z48" s="4"/>
      <c r="AA48" s="4" t="str">
        <f t="shared" ca="1" si="0"/>
        <v>42000</v>
      </c>
      <c r="AB48" s="4">
        <v>48</v>
      </c>
      <c r="AD48" s="55" t="s">
        <v>470</v>
      </c>
      <c r="AE48" s="4" t="s">
        <v>471</v>
      </c>
    </row>
    <row r="49" spans="12:31" ht="21" customHeight="1" thickBot="1">
      <c r="L49" s="273" t="s">
        <v>283</v>
      </c>
      <c r="M49" s="221">
        <f ca="1">Y92</f>
        <v>0</v>
      </c>
      <c r="N49" s="157">
        <f t="shared" ca="1" si="13"/>
        <v>0</v>
      </c>
      <c r="O49" s="274">
        <f ca="1">Y131</f>
        <v>0</v>
      </c>
      <c r="U49" s="1" t="s">
        <v>447</v>
      </c>
      <c r="V49" s="4" t="s">
        <v>472</v>
      </c>
      <c r="W49" s="54" t="s">
        <v>435</v>
      </c>
      <c r="X49" s="4" t="s">
        <v>473</v>
      </c>
      <c r="Y49" s="4">
        <f t="shared" ca="1" si="15"/>
        <v>0</v>
      </c>
      <c r="Z49" s="4"/>
      <c r="AA49" s="4" t="str">
        <f t="shared" ca="1" si="0"/>
        <v>43000</v>
      </c>
      <c r="AB49" s="4">
        <v>49</v>
      </c>
      <c r="AD49" s="55" t="s">
        <v>474</v>
      </c>
      <c r="AE49" s="4" t="s">
        <v>475</v>
      </c>
    </row>
    <row r="50" spans="12:31" ht="21" customHeight="1" thickBot="1">
      <c r="L50" s="275" t="s">
        <v>347</v>
      </c>
      <c r="M50" s="231">
        <f ca="1">SUM(M30:M49)</f>
        <v>0</v>
      </c>
      <c r="N50" s="231">
        <f ca="1">SUM(N30:N49)</f>
        <v>0</v>
      </c>
      <c r="O50" s="232">
        <f ca="1">SUM(O30:O49)</f>
        <v>0</v>
      </c>
      <c r="U50" s="1" t="s">
        <v>476</v>
      </c>
      <c r="V50" s="4" t="s">
        <v>477</v>
      </c>
      <c r="W50" s="54" t="s">
        <v>435</v>
      </c>
      <c r="X50" s="4" t="s">
        <v>478</v>
      </c>
      <c r="Y50" s="4">
        <f t="shared" ca="1" si="15"/>
        <v>0</v>
      </c>
      <c r="Z50" s="4"/>
      <c r="AA50" s="4" t="str">
        <f t="shared" ca="1" si="0"/>
        <v>44000</v>
      </c>
      <c r="AB50" s="4">
        <v>50</v>
      </c>
      <c r="AD50" s="55" t="s">
        <v>479</v>
      </c>
      <c r="AE50" s="4" t="s">
        <v>480</v>
      </c>
    </row>
    <row r="51" spans="12:31" ht="21" customHeight="1">
      <c r="L51" s="276"/>
      <c r="M51" s="277"/>
      <c r="U51" s="1" t="s">
        <v>476</v>
      </c>
      <c r="V51" s="4" t="s">
        <v>448</v>
      </c>
      <c r="W51" s="54" t="s">
        <v>435</v>
      </c>
      <c r="X51" s="4" t="s">
        <v>481</v>
      </c>
      <c r="Y51" s="4">
        <f t="shared" ca="1" si="15"/>
        <v>0</v>
      </c>
      <c r="Z51" s="4"/>
      <c r="AA51" s="4" t="str">
        <f t="shared" ca="1" si="0"/>
        <v>45000</v>
      </c>
      <c r="AB51" s="4">
        <v>51</v>
      </c>
      <c r="AD51" s="55" t="s">
        <v>482</v>
      </c>
      <c r="AE51" s="4" t="s">
        <v>483</v>
      </c>
    </row>
    <row r="52" spans="12:31" ht="21" customHeight="1">
      <c r="U52" s="1" t="s">
        <v>476</v>
      </c>
      <c r="V52" s="4" t="s">
        <v>453</v>
      </c>
      <c r="W52" s="54" t="s">
        <v>435</v>
      </c>
      <c r="X52" s="4" t="s">
        <v>484</v>
      </c>
      <c r="Y52" s="4">
        <f t="shared" ca="1" si="15"/>
        <v>0</v>
      </c>
      <c r="Z52" s="4"/>
      <c r="AA52" s="4" t="str">
        <f t="shared" ca="1" si="0"/>
        <v>46000</v>
      </c>
      <c r="AB52" s="4">
        <v>52</v>
      </c>
      <c r="AD52" s="55" t="s">
        <v>485</v>
      </c>
      <c r="AE52" s="4" t="s">
        <v>486</v>
      </c>
    </row>
    <row r="53" spans="12:31" ht="21" customHeight="1">
      <c r="U53" s="1" t="s">
        <v>227</v>
      </c>
      <c r="V53" s="4" t="s">
        <v>487</v>
      </c>
      <c r="W53" s="54" t="s">
        <v>442</v>
      </c>
      <c r="X53" s="4" t="s">
        <v>488</v>
      </c>
      <c r="Y53" s="4">
        <f t="shared" ca="1" si="15"/>
        <v>0</v>
      </c>
      <c r="Z53" s="4"/>
      <c r="AA53" s="4" t="str">
        <f t="shared" ca="1" si="0"/>
        <v>47000</v>
      </c>
      <c r="AB53" s="4">
        <v>53</v>
      </c>
      <c r="AD53" s="55" t="s">
        <v>489</v>
      </c>
      <c r="AE53" s="4" t="s">
        <v>490</v>
      </c>
    </row>
    <row r="54" spans="12:31" ht="21" customHeight="1">
      <c r="U54" s="1" t="s">
        <v>227</v>
      </c>
      <c r="V54" s="4" t="s">
        <v>491</v>
      </c>
      <c r="W54" s="54" t="s">
        <v>442</v>
      </c>
      <c r="X54" s="4" t="s">
        <v>492</v>
      </c>
      <c r="Y54" s="4">
        <f t="shared" ca="1" si="15"/>
        <v>0</v>
      </c>
      <c r="Z54" s="4"/>
      <c r="AA54" s="4" t="str">
        <f t="shared" ca="1" si="0"/>
        <v>48000</v>
      </c>
      <c r="AB54" s="4">
        <v>54</v>
      </c>
    </row>
    <row r="55" spans="12:31" ht="21" customHeight="1">
      <c r="U55" s="1" t="s">
        <v>227</v>
      </c>
      <c r="V55" s="4" t="s">
        <v>493</v>
      </c>
      <c r="W55" s="54" t="s">
        <v>442</v>
      </c>
      <c r="X55" s="4" t="s">
        <v>494</v>
      </c>
      <c r="Y55" s="4">
        <f t="shared" ca="1" si="15"/>
        <v>0</v>
      </c>
      <c r="Z55" s="4"/>
      <c r="AA55" s="4">
        <f t="shared" ca="1" si="0"/>
        <v>0</v>
      </c>
      <c r="AB55" s="4">
        <v>55</v>
      </c>
    </row>
    <row r="56" spans="12:31" ht="21" customHeight="1">
      <c r="U56" s="1" t="s">
        <v>227</v>
      </c>
      <c r="V56" s="4" t="s">
        <v>495</v>
      </c>
      <c r="W56" s="54" t="s">
        <v>442</v>
      </c>
      <c r="X56" s="4" t="s">
        <v>496</v>
      </c>
      <c r="Y56" s="4">
        <f t="shared" ca="1" si="15"/>
        <v>0</v>
      </c>
      <c r="Z56" s="4"/>
      <c r="AA56" s="4">
        <f t="shared" ca="1" si="0"/>
        <v>0</v>
      </c>
      <c r="AB56" s="4">
        <v>56</v>
      </c>
    </row>
    <row r="57" spans="12:31" ht="21" customHeight="1">
      <c r="V57" s="4" t="s">
        <v>497</v>
      </c>
      <c r="W57" s="54" t="s">
        <v>442</v>
      </c>
      <c r="X57" s="4" t="s">
        <v>498</v>
      </c>
      <c r="Y57" s="4">
        <f t="shared" ca="1" si="15"/>
        <v>0</v>
      </c>
      <c r="Z57" s="4"/>
      <c r="AA57" s="4">
        <f t="shared" ca="1" si="0"/>
        <v>0</v>
      </c>
      <c r="AB57" s="4">
        <v>57</v>
      </c>
    </row>
    <row r="58" spans="12:31" ht="21" customHeight="1">
      <c r="V58" s="4" t="s">
        <v>499</v>
      </c>
      <c r="W58" s="54" t="s">
        <v>442</v>
      </c>
      <c r="X58" s="4" t="s">
        <v>500</v>
      </c>
      <c r="Y58" s="4">
        <f t="shared" ca="1" si="15"/>
        <v>0</v>
      </c>
      <c r="Z58" s="4"/>
      <c r="AA58" s="4">
        <f t="shared" ca="1" si="0"/>
        <v>0</v>
      </c>
      <c r="AB58" s="4">
        <v>58</v>
      </c>
    </row>
    <row r="59" spans="12:31" ht="21" customHeight="1">
      <c r="U59" s="1" t="s">
        <v>501</v>
      </c>
      <c r="V59" s="4" t="s">
        <v>502</v>
      </c>
      <c r="W59" s="54" t="s">
        <v>435</v>
      </c>
      <c r="X59" s="4" t="s">
        <v>503</v>
      </c>
      <c r="Y59" s="4">
        <f t="shared" ca="1" si="15"/>
        <v>0</v>
      </c>
      <c r="Z59" s="4"/>
      <c r="AA59" s="4">
        <f t="shared" ca="1" si="0"/>
        <v>0</v>
      </c>
      <c r="AB59" s="4">
        <v>59</v>
      </c>
    </row>
    <row r="60" spans="12:31" ht="21" customHeight="1">
      <c r="U60" s="1" t="s">
        <v>504</v>
      </c>
      <c r="V60" s="4" t="s">
        <v>477</v>
      </c>
      <c r="W60" s="54" t="s">
        <v>435</v>
      </c>
      <c r="X60" s="4" t="s">
        <v>505</v>
      </c>
      <c r="Y60" s="4">
        <f t="shared" ca="1" si="15"/>
        <v>0</v>
      </c>
      <c r="Z60" s="4"/>
      <c r="AA60" s="4">
        <f t="shared" ca="1" si="0"/>
        <v>0</v>
      </c>
      <c r="AB60" s="4">
        <v>60</v>
      </c>
    </row>
    <row r="61" spans="12:31" ht="21" customHeight="1">
      <c r="U61" s="1" t="s">
        <v>504</v>
      </c>
      <c r="V61" s="4" t="s">
        <v>448</v>
      </c>
      <c r="W61" s="54" t="s">
        <v>435</v>
      </c>
      <c r="X61" s="4" t="s">
        <v>506</v>
      </c>
      <c r="Y61" s="4">
        <f t="shared" ca="1" si="15"/>
        <v>0</v>
      </c>
      <c r="Z61" s="4"/>
      <c r="AA61" s="4">
        <f t="shared" ca="1" si="0"/>
        <v>0</v>
      </c>
      <c r="AB61" s="4">
        <v>61</v>
      </c>
    </row>
    <row r="62" spans="12:31" ht="21" customHeight="1">
      <c r="U62" s="1" t="s">
        <v>504</v>
      </c>
      <c r="V62" s="4" t="s">
        <v>453</v>
      </c>
      <c r="W62" s="54" t="s">
        <v>435</v>
      </c>
      <c r="X62" s="4" t="s">
        <v>507</v>
      </c>
      <c r="Y62" s="4">
        <f t="shared" ca="1" si="15"/>
        <v>0</v>
      </c>
      <c r="Z62" s="4"/>
      <c r="AA62" s="4">
        <f t="shared" ca="1" si="0"/>
        <v>0</v>
      </c>
      <c r="AB62" s="4">
        <v>62</v>
      </c>
    </row>
    <row r="63" spans="12:31" ht="21" customHeight="1">
      <c r="U63" s="1" t="s">
        <v>504</v>
      </c>
      <c r="V63" s="4" t="s">
        <v>458</v>
      </c>
      <c r="W63" s="54" t="s">
        <v>435</v>
      </c>
      <c r="X63" s="4" t="s">
        <v>508</v>
      </c>
      <c r="Y63" s="4">
        <f t="shared" ca="1" si="15"/>
        <v>0</v>
      </c>
      <c r="Z63" s="4"/>
      <c r="AA63" s="4">
        <f t="shared" ca="1" si="0"/>
        <v>0</v>
      </c>
      <c r="AB63" s="4">
        <v>63</v>
      </c>
    </row>
    <row r="64" spans="12:31" ht="21" customHeight="1">
      <c r="U64" s="1" t="s">
        <v>504</v>
      </c>
      <c r="V64" s="4" t="s">
        <v>463</v>
      </c>
      <c r="W64" s="54" t="s">
        <v>435</v>
      </c>
      <c r="X64" s="4" t="s">
        <v>509</v>
      </c>
      <c r="Y64" s="4">
        <f t="shared" ca="1" si="15"/>
        <v>0</v>
      </c>
      <c r="Z64" s="4"/>
      <c r="AA64" s="4">
        <f t="shared" ca="1" si="0"/>
        <v>0</v>
      </c>
      <c r="AB64" s="4">
        <v>64</v>
      </c>
    </row>
    <row r="65" spans="21:31" ht="21" customHeight="1">
      <c r="U65" s="1" t="s">
        <v>510</v>
      </c>
      <c r="V65" s="4" t="s">
        <v>282</v>
      </c>
      <c r="W65" s="54" t="s">
        <v>511</v>
      </c>
      <c r="X65" s="4" t="s">
        <v>512</v>
      </c>
      <c r="Y65" s="4">
        <f t="shared" ca="1" si="15"/>
        <v>0</v>
      </c>
      <c r="Z65" s="4"/>
      <c r="AA65" s="4">
        <f t="shared" ca="1" si="0"/>
        <v>0</v>
      </c>
      <c r="AB65" s="4">
        <v>65</v>
      </c>
      <c r="AC65" s="1"/>
      <c r="AE65" s="1"/>
    </row>
    <row r="66" spans="21:31" ht="21" customHeight="1">
      <c r="U66" s="1" t="s">
        <v>510</v>
      </c>
      <c r="V66" s="4" t="s">
        <v>513</v>
      </c>
      <c r="W66" s="54" t="s">
        <v>511</v>
      </c>
      <c r="X66" s="4" t="s">
        <v>514</v>
      </c>
      <c r="Y66" s="4">
        <f t="shared" ca="1" si="15"/>
        <v>0</v>
      </c>
      <c r="Z66" s="4"/>
      <c r="AA66" s="4">
        <f t="shared" ca="1" si="0"/>
        <v>0</v>
      </c>
      <c r="AB66" s="4">
        <v>66</v>
      </c>
      <c r="AC66" s="1"/>
      <c r="AE66" s="1"/>
    </row>
    <row r="67" spans="21:31" ht="21" customHeight="1">
      <c r="U67" s="1" t="s">
        <v>515</v>
      </c>
      <c r="V67" s="4" t="s">
        <v>516</v>
      </c>
      <c r="W67" s="54" t="s">
        <v>517</v>
      </c>
      <c r="X67" s="278" t="s">
        <v>518</v>
      </c>
      <c r="Y67" s="4">
        <f t="shared" ca="1" si="15"/>
        <v>0</v>
      </c>
      <c r="Z67" s="4"/>
      <c r="AA67" s="4">
        <f t="shared" ca="1" si="0"/>
        <v>0</v>
      </c>
      <c r="AB67" s="4">
        <v>67</v>
      </c>
      <c r="AC67" s="1"/>
      <c r="AE67" s="1"/>
    </row>
    <row r="68" spans="21:31" ht="21" customHeight="1">
      <c r="U68" s="1" t="s">
        <v>515</v>
      </c>
      <c r="V68" s="4" t="s">
        <v>519</v>
      </c>
      <c r="W68" s="54" t="s">
        <v>517</v>
      </c>
      <c r="X68" s="278" t="s">
        <v>520</v>
      </c>
      <c r="Y68" s="4">
        <f t="shared" ca="1" si="15"/>
        <v>0</v>
      </c>
      <c r="Z68" s="4"/>
      <c r="AA68" s="4">
        <f t="shared" ca="1" si="0"/>
        <v>0</v>
      </c>
      <c r="AB68" s="4">
        <v>68</v>
      </c>
      <c r="AC68" s="1"/>
      <c r="AE68" s="1"/>
    </row>
    <row r="69" spans="21:31" ht="21" customHeight="1">
      <c r="U69" s="1" t="s">
        <v>515</v>
      </c>
      <c r="V69" s="4" t="s">
        <v>521</v>
      </c>
      <c r="W69" s="54" t="s">
        <v>517</v>
      </c>
      <c r="X69" s="278" t="s">
        <v>522</v>
      </c>
      <c r="Y69" s="4">
        <f t="shared" ca="1" si="15"/>
        <v>0</v>
      </c>
      <c r="Z69" s="4"/>
      <c r="AA69" s="4">
        <f t="shared" ref="AA69:AA132" ca="1" si="16">INDIRECT($W$6&amp;"!"&amp;"B"&amp;ROW(B69))</f>
        <v>0</v>
      </c>
      <c r="AB69" s="4">
        <v>69</v>
      </c>
      <c r="AC69" s="1"/>
      <c r="AE69" s="1"/>
    </row>
    <row r="70" spans="21:31" ht="21" customHeight="1">
      <c r="U70" s="1" t="s">
        <v>515</v>
      </c>
      <c r="V70" s="4" t="s">
        <v>260</v>
      </c>
      <c r="W70" s="54" t="s">
        <v>517</v>
      </c>
      <c r="X70" s="278" t="s">
        <v>523</v>
      </c>
      <c r="Y70" s="4">
        <f t="shared" ca="1" si="15"/>
        <v>0</v>
      </c>
      <c r="Z70" s="4"/>
      <c r="AA70" s="4">
        <f t="shared" ca="1" si="16"/>
        <v>0</v>
      </c>
      <c r="AB70" s="4">
        <v>70</v>
      </c>
      <c r="AC70" s="1"/>
      <c r="AE70" s="1"/>
    </row>
    <row r="71" spans="21:31" ht="21" customHeight="1">
      <c r="U71" s="1" t="s">
        <v>515</v>
      </c>
      <c r="V71" s="4" t="s">
        <v>268</v>
      </c>
      <c r="W71" s="54" t="s">
        <v>517</v>
      </c>
      <c r="X71" s="278" t="s">
        <v>524</v>
      </c>
      <c r="Y71" s="4">
        <f t="shared" ca="1" si="15"/>
        <v>0</v>
      </c>
      <c r="Z71" s="4"/>
      <c r="AA71" s="4">
        <f t="shared" ca="1" si="16"/>
        <v>0</v>
      </c>
      <c r="AB71" s="4">
        <v>71</v>
      </c>
      <c r="AC71" s="1"/>
      <c r="AE71" s="1"/>
    </row>
    <row r="72" spans="21:31" ht="21" customHeight="1">
      <c r="U72" s="1" t="s">
        <v>515</v>
      </c>
      <c r="V72" s="4" t="s">
        <v>525</v>
      </c>
      <c r="W72" s="54" t="s">
        <v>517</v>
      </c>
      <c r="X72" s="278" t="s">
        <v>526</v>
      </c>
      <c r="Y72" s="4">
        <f t="shared" ca="1" si="15"/>
        <v>0</v>
      </c>
      <c r="Z72" s="4"/>
      <c r="AA72" s="4">
        <f t="shared" ca="1" si="16"/>
        <v>0</v>
      </c>
      <c r="AB72" s="4">
        <v>72</v>
      </c>
      <c r="AC72" s="1"/>
      <c r="AE72" s="1"/>
    </row>
    <row r="73" spans="21:31" ht="21" customHeight="1">
      <c r="U73" s="1" t="s">
        <v>233</v>
      </c>
      <c r="V73" s="4" t="s">
        <v>493</v>
      </c>
      <c r="W73" s="54" t="s">
        <v>527</v>
      </c>
      <c r="X73" s="278" t="s">
        <v>528</v>
      </c>
      <c r="Y73" s="4">
        <f t="shared" ca="1" si="15"/>
        <v>0</v>
      </c>
      <c r="Z73" s="4"/>
      <c r="AA73" s="4">
        <f t="shared" ca="1" si="16"/>
        <v>0</v>
      </c>
      <c r="AB73" s="4">
        <v>73</v>
      </c>
      <c r="AC73" s="1"/>
      <c r="AE73" s="1"/>
    </row>
    <row r="74" spans="21:31" ht="21" customHeight="1">
      <c r="U74" s="1" t="s">
        <v>529</v>
      </c>
      <c r="V74" s="4" t="s">
        <v>530</v>
      </c>
      <c r="W74" s="54" t="s">
        <v>531</v>
      </c>
      <c r="X74" s="278" t="s">
        <v>532</v>
      </c>
      <c r="Y74" s="4">
        <f t="shared" ca="1" si="15"/>
        <v>0</v>
      </c>
      <c r="Z74" s="4"/>
      <c r="AA74" s="4">
        <f t="shared" ca="1" si="16"/>
        <v>0</v>
      </c>
      <c r="AB74" s="4">
        <v>74</v>
      </c>
      <c r="AC74" s="1"/>
      <c r="AE74" s="1"/>
    </row>
    <row r="75" spans="21:31" ht="21" customHeight="1">
      <c r="U75" s="1" t="s">
        <v>529</v>
      </c>
      <c r="V75" s="4" t="s">
        <v>533</v>
      </c>
      <c r="W75" s="54" t="s">
        <v>531</v>
      </c>
      <c r="X75" s="278" t="s">
        <v>534</v>
      </c>
      <c r="Y75" s="4">
        <f t="shared" ca="1" si="15"/>
        <v>0</v>
      </c>
      <c r="Z75" s="4"/>
      <c r="AA75" s="4">
        <f t="shared" ca="1" si="16"/>
        <v>0</v>
      </c>
      <c r="AB75" s="4">
        <v>75</v>
      </c>
      <c r="AC75" s="1"/>
      <c r="AE75" s="1"/>
    </row>
    <row r="76" spans="21:31" ht="21" customHeight="1">
      <c r="U76" s="1" t="s">
        <v>529</v>
      </c>
      <c r="V76" s="4" t="s">
        <v>535</v>
      </c>
      <c r="W76" s="54" t="s">
        <v>531</v>
      </c>
      <c r="X76" s="278" t="s">
        <v>536</v>
      </c>
      <c r="Y76" s="4">
        <f t="shared" ca="1" si="15"/>
        <v>0</v>
      </c>
      <c r="Z76" s="4"/>
      <c r="AA76" s="4">
        <f t="shared" ca="1" si="16"/>
        <v>0</v>
      </c>
      <c r="AB76" s="4">
        <v>76</v>
      </c>
      <c r="AC76" s="1"/>
      <c r="AE76" s="1"/>
    </row>
    <row r="77" spans="21:31" ht="21" customHeight="1">
      <c r="U77" s="1" t="s">
        <v>529</v>
      </c>
      <c r="V77" s="4" t="s">
        <v>537</v>
      </c>
      <c r="W77" s="54" t="s">
        <v>531</v>
      </c>
      <c r="X77" s="278" t="s">
        <v>538</v>
      </c>
      <c r="Y77" s="4">
        <f t="shared" ca="1" si="15"/>
        <v>0</v>
      </c>
      <c r="Z77" s="4"/>
      <c r="AA77" s="4">
        <f t="shared" ca="1" si="16"/>
        <v>0</v>
      </c>
      <c r="AB77" s="4">
        <v>77</v>
      </c>
      <c r="AC77" s="1"/>
      <c r="AE77" s="1"/>
    </row>
    <row r="78" spans="21:31" ht="21" customHeight="1">
      <c r="U78" s="1" t="s">
        <v>529</v>
      </c>
      <c r="V78" s="4" t="s">
        <v>539</v>
      </c>
      <c r="W78" s="54" t="s">
        <v>531</v>
      </c>
      <c r="X78" s="278" t="s">
        <v>540</v>
      </c>
      <c r="Y78" s="4">
        <f t="shared" ca="1" si="15"/>
        <v>0</v>
      </c>
      <c r="Z78" s="4"/>
      <c r="AA78" s="4">
        <f t="shared" ca="1" si="16"/>
        <v>0</v>
      </c>
      <c r="AB78" s="4">
        <v>78</v>
      </c>
      <c r="AC78" s="1"/>
      <c r="AE78" s="1"/>
    </row>
    <row r="79" spans="21:31" ht="21" customHeight="1">
      <c r="U79" s="1" t="s">
        <v>529</v>
      </c>
      <c r="V79" s="4" t="s">
        <v>541</v>
      </c>
      <c r="W79" s="54" t="s">
        <v>531</v>
      </c>
      <c r="X79" s="278" t="s">
        <v>542</v>
      </c>
      <c r="Y79" s="4">
        <f t="shared" ca="1" si="15"/>
        <v>0</v>
      </c>
      <c r="Z79" s="4"/>
      <c r="AA79" s="4">
        <f t="shared" ca="1" si="16"/>
        <v>0</v>
      </c>
      <c r="AB79" s="4">
        <v>79</v>
      </c>
      <c r="AC79" s="1"/>
      <c r="AE79" s="1"/>
    </row>
    <row r="80" spans="21:31" ht="21" customHeight="1">
      <c r="U80" s="1" t="s">
        <v>529</v>
      </c>
      <c r="V80" s="4" t="s">
        <v>543</v>
      </c>
      <c r="W80" s="54" t="s">
        <v>531</v>
      </c>
      <c r="X80" s="278" t="s">
        <v>544</v>
      </c>
      <c r="Y80" s="4">
        <f t="shared" ca="1" si="15"/>
        <v>0</v>
      </c>
      <c r="Z80" s="4"/>
      <c r="AA80" s="4">
        <f t="shared" ca="1" si="16"/>
        <v>0</v>
      </c>
      <c r="AB80" s="4">
        <v>80</v>
      </c>
      <c r="AC80" s="1"/>
      <c r="AE80" s="1"/>
    </row>
    <row r="81" spans="21:31" ht="21" customHeight="1">
      <c r="U81" s="1" t="s">
        <v>529</v>
      </c>
      <c r="V81" s="4" t="s">
        <v>545</v>
      </c>
      <c r="W81" s="279" t="s">
        <v>531</v>
      </c>
      <c r="X81" s="278" t="s">
        <v>546</v>
      </c>
      <c r="Y81" s="4">
        <f t="shared" ca="1" si="15"/>
        <v>0</v>
      </c>
      <c r="Z81" s="4"/>
      <c r="AA81" s="4">
        <f t="shared" ca="1" si="16"/>
        <v>0</v>
      </c>
      <c r="AB81" s="4">
        <v>81</v>
      </c>
      <c r="AC81" s="1"/>
      <c r="AE81" s="1"/>
    </row>
    <row r="82" spans="21:31" ht="21" customHeight="1">
      <c r="U82" s="1" t="s">
        <v>529</v>
      </c>
      <c r="V82" s="4" t="s">
        <v>547</v>
      </c>
      <c r="W82" s="54" t="s">
        <v>531</v>
      </c>
      <c r="X82" s="278" t="s">
        <v>548</v>
      </c>
      <c r="Y82" s="4">
        <f t="shared" ca="1" si="15"/>
        <v>0</v>
      </c>
      <c r="Z82" s="4"/>
      <c r="AA82" s="4">
        <f t="shared" ca="1" si="16"/>
        <v>0</v>
      </c>
      <c r="AB82" s="4">
        <v>82</v>
      </c>
      <c r="AC82" s="1"/>
      <c r="AE82" s="1"/>
    </row>
    <row r="83" spans="21:31" ht="21" customHeight="1">
      <c r="U83" s="1" t="s">
        <v>529</v>
      </c>
      <c r="V83" s="4" t="s">
        <v>417</v>
      </c>
      <c r="W83" s="54" t="s">
        <v>531</v>
      </c>
      <c r="X83" s="278" t="s">
        <v>549</v>
      </c>
      <c r="Y83" s="4">
        <f t="shared" ca="1" si="15"/>
        <v>0</v>
      </c>
      <c r="Z83" s="4"/>
      <c r="AA83" s="4">
        <f t="shared" ca="1" si="16"/>
        <v>0</v>
      </c>
      <c r="AB83" s="4">
        <v>83</v>
      </c>
      <c r="AC83" s="1"/>
      <c r="AE83" s="1"/>
    </row>
    <row r="84" spans="21:31" ht="21" customHeight="1">
      <c r="U84" s="1" t="s">
        <v>529</v>
      </c>
      <c r="V84" s="4" t="s">
        <v>423</v>
      </c>
      <c r="W84" s="54" t="s">
        <v>531</v>
      </c>
      <c r="X84" s="278"/>
      <c r="Z84" s="4"/>
      <c r="AA84" s="4">
        <f t="shared" ca="1" si="16"/>
        <v>0</v>
      </c>
      <c r="AB84" s="4">
        <v>84</v>
      </c>
      <c r="AC84" s="1"/>
      <c r="AE84" s="1"/>
    </row>
    <row r="85" spans="21:31" ht="21" customHeight="1">
      <c r="U85" s="1" t="s">
        <v>529</v>
      </c>
      <c r="V85" s="4" t="s">
        <v>550</v>
      </c>
      <c r="W85" s="54" t="s">
        <v>531</v>
      </c>
      <c r="X85" s="278"/>
      <c r="Z85" s="4"/>
      <c r="AA85" s="4">
        <f t="shared" ca="1" si="16"/>
        <v>0</v>
      </c>
      <c r="AB85" s="4">
        <v>85</v>
      </c>
      <c r="AC85" s="1"/>
      <c r="AE85" s="1"/>
    </row>
    <row r="86" spans="21:31" ht="21" customHeight="1">
      <c r="U86" s="1" t="s">
        <v>529</v>
      </c>
      <c r="V86" s="4" t="s">
        <v>551</v>
      </c>
      <c r="W86" s="54" t="s">
        <v>531</v>
      </c>
      <c r="X86" s="278"/>
      <c r="Z86" s="4"/>
      <c r="AA86" s="4">
        <f t="shared" ca="1" si="16"/>
        <v>0</v>
      </c>
      <c r="AB86" s="4">
        <v>86</v>
      </c>
      <c r="AC86" s="1"/>
      <c r="AE86" s="1"/>
    </row>
    <row r="87" spans="21:31" ht="21" customHeight="1">
      <c r="U87" s="1" t="s">
        <v>529</v>
      </c>
      <c r="V87" s="4" t="s">
        <v>439</v>
      </c>
      <c r="W87" s="54" t="s">
        <v>531</v>
      </c>
      <c r="X87" s="278"/>
      <c r="Z87" s="4"/>
      <c r="AA87" s="4">
        <f t="shared" ca="1" si="16"/>
        <v>0</v>
      </c>
      <c r="AB87" s="4">
        <v>87</v>
      </c>
      <c r="AC87" s="1"/>
      <c r="AE87" s="1"/>
    </row>
    <row r="88" spans="21:31" ht="21" customHeight="1">
      <c r="U88" s="1" t="s">
        <v>529</v>
      </c>
      <c r="V88" s="4" t="s">
        <v>552</v>
      </c>
      <c r="W88" s="54" t="s">
        <v>531</v>
      </c>
      <c r="X88" s="278"/>
      <c r="Z88" s="4"/>
      <c r="AA88" s="4">
        <f t="shared" ca="1" si="16"/>
        <v>0</v>
      </c>
      <c r="AB88" s="4">
        <v>88</v>
      </c>
      <c r="AC88" s="1"/>
      <c r="AE88" s="1"/>
    </row>
    <row r="89" spans="21:31" ht="21" customHeight="1">
      <c r="U89" s="1" t="s">
        <v>529</v>
      </c>
      <c r="V89" s="4" t="s">
        <v>553</v>
      </c>
      <c r="W89" s="54" t="s">
        <v>531</v>
      </c>
      <c r="X89" s="278"/>
      <c r="Z89" s="4"/>
      <c r="AA89" s="4">
        <f t="shared" ca="1" si="16"/>
        <v>0</v>
      </c>
      <c r="AB89" s="4">
        <v>89</v>
      </c>
      <c r="AC89" s="1"/>
      <c r="AE89" s="1"/>
    </row>
    <row r="90" spans="21:31" ht="21" customHeight="1">
      <c r="U90" s="1" t="s">
        <v>529</v>
      </c>
      <c r="V90" s="4" t="s">
        <v>554</v>
      </c>
      <c r="W90" s="54" t="s">
        <v>531</v>
      </c>
      <c r="X90" s="278"/>
      <c r="Z90" s="4"/>
      <c r="AA90" s="4">
        <f t="shared" ca="1" si="16"/>
        <v>0</v>
      </c>
      <c r="AB90" s="4">
        <v>90</v>
      </c>
      <c r="AC90" s="1"/>
      <c r="AE90" s="1"/>
    </row>
    <row r="91" spans="21:31" ht="21" customHeight="1">
      <c r="U91" s="1" t="s">
        <v>529</v>
      </c>
      <c r="V91" s="4" t="s">
        <v>555</v>
      </c>
      <c r="W91" s="54" t="s">
        <v>531</v>
      </c>
      <c r="X91" s="278" t="s">
        <v>556</v>
      </c>
      <c r="Y91" s="4">
        <f t="shared" ref="Y91:Y122" ca="1" si="17">IF(Y$2=0,INDIRECT(W91&amp;"!"&amp;X91&amp;$AB$2),0)</f>
        <v>0</v>
      </c>
      <c r="Z91" s="4"/>
      <c r="AA91" s="4">
        <f t="shared" ca="1" si="16"/>
        <v>0</v>
      </c>
      <c r="AB91" s="4">
        <v>91</v>
      </c>
      <c r="AC91" s="1"/>
      <c r="AE91" s="1"/>
    </row>
    <row r="92" spans="21:31" ht="21" customHeight="1">
      <c r="U92" s="1" t="s">
        <v>529</v>
      </c>
      <c r="V92" s="4" t="s">
        <v>557</v>
      </c>
      <c r="W92" s="54" t="s">
        <v>531</v>
      </c>
      <c r="X92" s="278" t="s">
        <v>558</v>
      </c>
      <c r="Y92" s="4">
        <f t="shared" ca="1" si="17"/>
        <v>0</v>
      </c>
      <c r="Z92" s="4"/>
      <c r="AA92" s="4">
        <f t="shared" ca="1" si="16"/>
        <v>0</v>
      </c>
      <c r="AB92" s="4">
        <v>92</v>
      </c>
      <c r="AC92" s="1"/>
      <c r="AE92" s="1"/>
    </row>
    <row r="93" spans="21:31" ht="21" customHeight="1">
      <c r="U93" s="1" t="s">
        <v>559</v>
      </c>
      <c r="V93" s="4" t="s">
        <v>530</v>
      </c>
      <c r="W93" s="54" t="s">
        <v>531</v>
      </c>
      <c r="X93" s="278" t="s">
        <v>560</v>
      </c>
      <c r="Y93" s="4">
        <f t="shared" ca="1" si="17"/>
        <v>0</v>
      </c>
      <c r="Z93" s="4"/>
      <c r="AA93" s="4">
        <f t="shared" ca="1" si="16"/>
        <v>0</v>
      </c>
      <c r="AB93" s="4">
        <v>93</v>
      </c>
      <c r="AC93" s="1"/>
      <c r="AE93" s="1"/>
    </row>
    <row r="94" spans="21:31" ht="21" customHeight="1">
      <c r="U94" s="1" t="s">
        <v>559</v>
      </c>
      <c r="V94" s="4" t="s">
        <v>533</v>
      </c>
      <c r="W94" s="54" t="s">
        <v>531</v>
      </c>
      <c r="X94" s="278" t="s">
        <v>561</v>
      </c>
      <c r="Y94" s="4">
        <f t="shared" ca="1" si="17"/>
        <v>0</v>
      </c>
      <c r="AA94" s="4">
        <f t="shared" ca="1" si="16"/>
        <v>0</v>
      </c>
      <c r="AB94" s="4">
        <v>94</v>
      </c>
      <c r="AC94" s="1"/>
      <c r="AE94" s="1"/>
    </row>
    <row r="95" spans="21:31" ht="21" customHeight="1">
      <c r="U95" s="1" t="s">
        <v>559</v>
      </c>
      <c r="V95" s="4" t="s">
        <v>535</v>
      </c>
      <c r="W95" s="54" t="s">
        <v>531</v>
      </c>
      <c r="X95" s="278" t="s">
        <v>562</v>
      </c>
      <c r="Y95" s="4">
        <f t="shared" ca="1" si="17"/>
        <v>0</v>
      </c>
      <c r="AA95" s="4">
        <f t="shared" ca="1" si="16"/>
        <v>0</v>
      </c>
      <c r="AB95" s="4">
        <v>95</v>
      </c>
      <c r="AC95" s="1"/>
      <c r="AE95" s="1"/>
    </row>
    <row r="96" spans="21:31" ht="21" customHeight="1">
      <c r="U96" s="1" t="s">
        <v>559</v>
      </c>
      <c r="V96" s="4" t="s">
        <v>537</v>
      </c>
      <c r="W96" s="54" t="s">
        <v>531</v>
      </c>
      <c r="X96" s="278" t="s">
        <v>563</v>
      </c>
      <c r="Y96" s="4">
        <f t="shared" ca="1" si="17"/>
        <v>0</v>
      </c>
      <c r="AA96" s="4">
        <f t="shared" ca="1" si="16"/>
        <v>0</v>
      </c>
      <c r="AB96" s="4">
        <v>96</v>
      </c>
      <c r="AC96" s="1"/>
      <c r="AE96" s="1"/>
    </row>
    <row r="97" spans="21:31" ht="21" customHeight="1">
      <c r="U97" s="1" t="s">
        <v>564</v>
      </c>
      <c r="V97" s="4" t="s">
        <v>565</v>
      </c>
      <c r="W97" s="54" t="s">
        <v>566</v>
      </c>
      <c r="X97" s="278" t="s">
        <v>567</v>
      </c>
      <c r="Y97" s="4">
        <f t="shared" ca="1" si="17"/>
        <v>0</v>
      </c>
      <c r="AA97" s="4">
        <f t="shared" ca="1" si="16"/>
        <v>0</v>
      </c>
      <c r="AB97" s="4">
        <v>97</v>
      </c>
      <c r="AC97" s="1"/>
      <c r="AE97" s="1"/>
    </row>
    <row r="98" spans="21:31" ht="21" customHeight="1">
      <c r="U98" s="1" t="s">
        <v>559</v>
      </c>
      <c r="V98" s="4" t="s">
        <v>541</v>
      </c>
      <c r="W98" s="54" t="s">
        <v>531</v>
      </c>
      <c r="X98" s="278" t="s">
        <v>568</v>
      </c>
      <c r="Y98" s="4">
        <f t="shared" ca="1" si="17"/>
        <v>0</v>
      </c>
      <c r="AA98" s="4">
        <f t="shared" ca="1" si="16"/>
        <v>0</v>
      </c>
      <c r="AB98" s="4">
        <v>98</v>
      </c>
      <c r="AC98" s="1"/>
      <c r="AE98" s="1"/>
    </row>
    <row r="99" spans="21:31" ht="21" customHeight="1">
      <c r="U99" s="1" t="s">
        <v>559</v>
      </c>
      <c r="V99" s="4" t="s">
        <v>543</v>
      </c>
      <c r="W99" s="54" t="s">
        <v>531</v>
      </c>
      <c r="X99" s="278" t="s">
        <v>569</v>
      </c>
      <c r="Y99" s="4">
        <f t="shared" ca="1" si="17"/>
        <v>0</v>
      </c>
      <c r="AA99" s="4">
        <f t="shared" ca="1" si="16"/>
        <v>0</v>
      </c>
      <c r="AB99" s="4">
        <v>99</v>
      </c>
      <c r="AC99" s="1"/>
      <c r="AE99" s="1"/>
    </row>
    <row r="100" spans="21:31" ht="21" customHeight="1">
      <c r="U100" s="1" t="s">
        <v>559</v>
      </c>
      <c r="V100" s="4" t="s">
        <v>545</v>
      </c>
      <c r="W100" s="279" t="s">
        <v>531</v>
      </c>
      <c r="X100" s="278" t="s">
        <v>570</v>
      </c>
      <c r="Y100" s="4">
        <f t="shared" ca="1" si="17"/>
        <v>0</v>
      </c>
      <c r="AA100" s="4">
        <f t="shared" ca="1" si="16"/>
        <v>0</v>
      </c>
      <c r="AB100" s="4">
        <v>100</v>
      </c>
      <c r="AC100" s="1"/>
      <c r="AE100" s="1"/>
    </row>
    <row r="101" spans="21:31" ht="21" customHeight="1">
      <c r="U101" s="1" t="s">
        <v>559</v>
      </c>
      <c r="V101" s="4" t="s">
        <v>547</v>
      </c>
      <c r="W101" s="54" t="s">
        <v>531</v>
      </c>
      <c r="X101" s="278" t="s">
        <v>571</v>
      </c>
      <c r="Y101" s="4">
        <f t="shared" ca="1" si="17"/>
        <v>0</v>
      </c>
      <c r="AA101" s="4">
        <f t="shared" ca="1" si="16"/>
        <v>0</v>
      </c>
      <c r="AB101" s="4">
        <v>101</v>
      </c>
      <c r="AC101" s="1"/>
      <c r="AE101" s="1"/>
    </row>
    <row r="102" spans="21:31" ht="21" customHeight="1">
      <c r="U102" s="1" t="s">
        <v>559</v>
      </c>
      <c r="V102" s="4" t="s">
        <v>417</v>
      </c>
      <c r="W102" s="54" t="s">
        <v>531</v>
      </c>
      <c r="X102" s="278" t="s">
        <v>572</v>
      </c>
      <c r="Y102" s="4">
        <f t="shared" ca="1" si="17"/>
        <v>0</v>
      </c>
      <c r="AA102" s="4">
        <f t="shared" ca="1" si="16"/>
        <v>0</v>
      </c>
      <c r="AB102" s="4">
        <v>102</v>
      </c>
      <c r="AC102" s="1"/>
      <c r="AE102" s="1"/>
    </row>
    <row r="103" spans="21:31" ht="21" customHeight="1">
      <c r="U103" s="1" t="s">
        <v>559</v>
      </c>
      <c r="V103" s="4" t="s">
        <v>423</v>
      </c>
      <c r="W103" s="54" t="s">
        <v>531</v>
      </c>
      <c r="X103" s="278" t="s">
        <v>573</v>
      </c>
      <c r="Y103" s="4">
        <f t="shared" ca="1" si="17"/>
        <v>0</v>
      </c>
      <c r="AA103" s="4">
        <f t="shared" ca="1" si="16"/>
        <v>0</v>
      </c>
      <c r="AB103" s="4">
        <v>103</v>
      </c>
      <c r="AC103" s="1"/>
      <c r="AE103" s="1"/>
    </row>
    <row r="104" spans="21:31" ht="21" customHeight="1">
      <c r="U104" s="1" t="s">
        <v>559</v>
      </c>
      <c r="V104" s="4" t="s">
        <v>550</v>
      </c>
      <c r="W104" s="54" t="s">
        <v>531</v>
      </c>
      <c r="X104" s="278" t="s">
        <v>574</v>
      </c>
      <c r="Y104" s="4">
        <f t="shared" ca="1" si="17"/>
        <v>0</v>
      </c>
      <c r="AA104" s="4">
        <f t="shared" ca="1" si="16"/>
        <v>0</v>
      </c>
      <c r="AB104" s="4">
        <v>104</v>
      </c>
      <c r="AC104" s="1"/>
      <c r="AE104" s="1"/>
    </row>
    <row r="105" spans="21:31" ht="21" customHeight="1">
      <c r="U105" s="1" t="s">
        <v>559</v>
      </c>
      <c r="V105" s="4" t="s">
        <v>551</v>
      </c>
      <c r="W105" s="54" t="s">
        <v>531</v>
      </c>
      <c r="X105" s="278" t="s">
        <v>575</v>
      </c>
      <c r="Y105" s="4">
        <f t="shared" ca="1" si="17"/>
        <v>0</v>
      </c>
      <c r="AA105" s="4">
        <f t="shared" ca="1" si="16"/>
        <v>0</v>
      </c>
      <c r="AB105" s="4">
        <v>105</v>
      </c>
      <c r="AC105" s="1"/>
      <c r="AE105" s="1"/>
    </row>
    <row r="106" spans="21:31" ht="21" customHeight="1">
      <c r="U106" s="1" t="s">
        <v>559</v>
      </c>
      <c r="V106" s="4" t="s">
        <v>439</v>
      </c>
      <c r="W106" s="54" t="s">
        <v>531</v>
      </c>
      <c r="X106" s="278" t="s">
        <v>576</v>
      </c>
      <c r="Y106" s="4">
        <f t="shared" ca="1" si="17"/>
        <v>0</v>
      </c>
      <c r="AA106" s="4">
        <f t="shared" ca="1" si="16"/>
        <v>0</v>
      </c>
      <c r="AB106" s="4">
        <v>106</v>
      </c>
      <c r="AC106" s="1"/>
      <c r="AE106" s="1"/>
    </row>
    <row r="107" spans="21:31" ht="21" customHeight="1">
      <c r="U107" s="1" t="s">
        <v>559</v>
      </c>
      <c r="V107" s="4" t="s">
        <v>552</v>
      </c>
      <c r="W107" s="54" t="s">
        <v>531</v>
      </c>
      <c r="X107" s="278" t="s">
        <v>577</v>
      </c>
      <c r="Y107" s="4">
        <f t="shared" ca="1" si="17"/>
        <v>0</v>
      </c>
      <c r="AA107" s="4">
        <f t="shared" ca="1" si="16"/>
        <v>0</v>
      </c>
      <c r="AB107" s="4">
        <v>107</v>
      </c>
      <c r="AC107" s="1"/>
      <c r="AE107" s="1"/>
    </row>
    <row r="108" spans="21:31" ht="21" customHeight="1">
      <c r="U108" s="1" t="s">
        <v>559</v>
      </c>
      <c r="V108" s="4" t="s">
        <v>553</v>
      </c>
      <c r="W108" s="54" t="s">
        <v>531</v>
      </c>
      <c r="X108" s="278" t="s">
        <v>578</v>
      </c>
      <c r="Y108" s="4">
        <f t="shared" ca="1" si="17"/>
        <v>0</v>
      </c>
      <c r="AA108" s="4">
        <f t="shared" ca="1" si="16"/>
        <v>0</v>
      </c>
      <c r="AB108" s="4">
        <v>108</v>
      </c>
      <c r="AC108" s="1"/>
      <c r="AE108" s="1"/>
    </row>
    <row r="109" spans="21:31" ht="21" customHeight="1">
      <c r="U109" s="1" t="s">
        <v>559</v>
      </c>
      <c r="V109" s="4" t="s">
        <v>579</v>
      </c>
      <c r="W109" s="54" t="s">
        <v>531</v>
      </c>
      <c r="X109" s="278" t="s">
        <v>580</v>
      </c>
      <c r="Y109" s="4">
        <f t="shared" ca="1" si="17"/>
        <v>0</v>
      </c>
      <c r="AA109" s="4">
        <f t="shared" ca="1" si="16"/>
        <v>0</v>
      </c>
      <c r="AB109" s="4">
        <v>109</v>
      </c>
      <c r="AC109" s="1"/>
      <c r="AE109" s="1"/>
    </row>
    <row r="110" spans="21:31" ht="21" customHeight="1">
      <c r="U110" s="1" t="s">
        <v>559</v>
      </c>
      <c r="V110" s="4" t="s">
        <v>554</v>
      </c>
      <c r="W110" s="54" t="s">
        <v>531</v>
      </c>
      <c r="X110" s="278" t="s">
        <v>581</v>
      </c>
      <c r="Y110" s="4">
        <f t="shared" ca="1" si="17"/>
        <v>0</v>
      </c>
      <c r="AA110" s="4">
        <f t="shared" ca="1" si="16"/>
        <v>0</v>
      </c>
      <c r="AB110" s="4">
        <v>110</v>
      </c>
      <c r="AC110" s="1"/>
      <c r="AE110" s="1"/>
    </row>
    <row r="111" spans="21:31" ht="21" customHeight="1">
      <c r="U111" s="1" t="s">
        <v>559</v>
      </c>
      <c r="V111" s="4" t="s">
        <v>555</v>
      </c>
      <c r="W111" s="54" t="s">
        <v>531</v>
      </c>
      <c r="X111" s="278" t="s">
        <v>582</v>
      </c>
      <c r="Y111" s="4">
        <f t="shared" ca="1" si="17"/>
        <v>0</v>
      </c>
      <c r="AA111" s="4">
        <f t="shared" ca="1" si="16"/>
        <v>0</v>
      </c>
      <c r="AB111" s="4">
        <v>111</v>
      </c>
      <c r="AC111" s="1"/>
      <c r="AE111" s="1"/>
    </row>
    <row r="112" spans="21:31" ht="21" customHeight="1">
      <c r="U112" s="1" t="s">
        <v>559</v>
      </c>
      <c r="V112" s="4" t="s">
        <v>557</v>
      </c>
      <c r="W112" s="54" t="s">
        <v>531</v>
      </c>
      <c r="X112" s="278" t="s">
        <v>583</v>
      </c>
      <c r="Y112" s="4">
        <f t="shared" ca="1" si="17"/>
        <v>0</v>
      </c>
      <c r="AA112" s="4">
        <f t="shared" ca="1" si="16"/>
        <v>0</v>
      </c>
      <c r="AB112" s="4">
        <v>112</v>
      </c>
      <c r="AC112" s="1"/>
      <c r="AE112" s="1"/>
    </row>
    <row r="113" spans="21:31" ht="21" customHeight="1">
      <c r="U113" s="1" t="s">
        <v>584</v>
      </c>
      <c r="V113" s="4" t="s">
        <v>530</v>
      </c>
      <c r="W113" s="54" t="s">
        <v>531</v>
      </c>
      <c r="X113" s="278" t="s">
        <v>585</v>
      </c>
      <c r="Y113" s="4">
        <f t="shared" ca="1" si="17"/>
        <v>0</v>
      </c>
      <c r="AA113" s="4">
        <f t="shared" ca="1" si="16"/>
        <v>0</v>
      </c>
      <c r="AB113" s="4">
        <v>113</v>
      </c>
      <c r="AC113" s="1"/>
      <c r="AE113" s="1"/>
    </row>
    <row r="114" spans="21:31" ht="21" customHeight="1">
      <c r="U114" s="1" t="s">
        <v>584</v>
      </c>
      <c r="V114" s="4" t="s">
        <v>533</v>
      </c>
      <c r="W114" s="54" t="s">
        <v>531</v>
      </c>
      <c r="X114" s="278" t="s">
        <v>586</v>
      </c>
      <c r="Y114" s="4">
        <f t="shared" ca="1" si="17"/>
        <v>0</v>
      </c>
      <c r="AA114" s="4">
        <f t="shared" ca="1" si="16"/>
        <v>0</v>
      </c>
      <c r="AB114" s="4">
        <v>114</v>
      </c>
      <c r="AC114" s="1"/>
      <c r="AE114" s="1"/>
    </row>
    <row r="115" spans="21:31" ht="21" customHeight="1">
      <c r="U115" s="1" t="s">
        <v>584</v>
      </c>
      <c r="V115" s="4" t="s">
        <v>535</v>
      </c>
      <c r="W115" s="54" t="s">
        <v>531</v>
      </c>
      <c r="X115" s="278" t="s">
        <v>587</v>
      </c>
      <c r="Y115" s="4">
        <f t="shared" ca="1" si="17"/>
        <v>0</v>
      </c>
      <c r="AA115" s="4">
        <f t="shared" ca="1" si="16"/>
        <v>0</v>
      </c>
      <c r="AB115" s="4">
        <v>115</v>
      </c>
      <c r="AC115" s="1"/>
      <c r="AE115" s="1"/>
    </row>
    <row r="116" spans="21:31" ht="21" customHeight="1">
      <c r="U116" s="1" t="s">
        <v>584</v>
      </c>
      <c r="V116" s="4" t="s">
        <v>537</v>
      </c>
      <c r="W116" s="54" t="s">
        <v>531</v>
      </c>
      <c r="X116" s="278" t="s">
        <v>588</v>
      </c>
      <c r="Y116" s="4">
        <f t="shared" ca="1" si="17"/>
        <v>0</v>
      </c>
      <c r="AA116" s="4">
        <f t="shared" ca="1" si="16"/>
        <v>0</v>
      </c>
      <c r="AB116" s="4">
        <v>116</v>
      </c>
      <c r="AC116" s="1"/>
      <c r="AE116" s="1"/>
    </row>
    <row r="117" spans="21:31" ht="21" customHeight="1">
      <c r="U117" s="1" t="s">
        <v>584</v>
      </c>
      <c r="V117" s="4" t="s">
        <v>539</v>
      </c>
      <c r="W117" s="54" t="s">
        <v>531</v>
      </c>
      <c r="X117" s="278" t="s">
        <v>589</v>
      </c>
      <c r="Y117" s="4">
        <f t="shared" ca="1" si="17"/>
        <v>0</v>
      </c>
      <c r="AA117" s="4">
        <f t="shared" ca="1" si="16"/>
        <v>0</v>
      </c>
      <c r="AB117" s="4">
        <v>117</v>
      </c>
      <c r="AC117" s="1"/>
      <c r="AE117" s="1"/>
    </row>
    <row r="118" spans="21:31" ht="21" customHeight="1">
      <c r="U118" s="1" t="s">
        <v>584</v>
      </c>
      <c r="V118" s="4" t="s">
        <v>541</v>
      </c>
      <c r="W118" s="54" t="s">
        <v>531</v>
      </c>
      <c r="X118" s="278" t="s">
        <v>590</v>
      </c>
      <c r="Y118" s="4">
        <f t="shared" ca="1" si="17"/>
        <v>0</v>
      </c>
      <c r="AA118" s="4">
        <f t="shared" ca="1" si="16"/>
        <v>0</v>
      </c>
      <c r="AB118" s="4">
        <v>118</v>
      </c>
      <c r="AC118" s="1"/>
      <c r="AE118" s="1"/>
    </row>
    <row r="119" spans="21:31" ht="21" customHeight="1">
      <c r="U119" s="1" t="s">
        <v>584</v>
      </c>
      <c r="V119" s="4" t="s">
        <v>543</v>
      </c>
      <c r="W119" s="54" t="s">
        <v>531</v>
      </c>
      <c r="X119" s="278" t="s">
        <v>591</v>
      </c>
      <c r="Y119" s="4">
        <f t="shared" ca="1" si="17"/>
        <v>0</v>
      </c>
      <c r="AA119" s="4">
        <f t="shared" ca="1" si="16"/>
        <v>0</v>
      </c>
      <c r="AB119" s="4">
        <v>119</v>
      </c>
      <c r="AC119" s="1"/>
      <c r="AE119" s="1"/>
    </row>
    <row r="120" spans="21:31" ht="21" customHeight="1">
      <c r="U120" s="1" t="s">
        <v>584</v>
      </c>
      <c r="V120" s="4" t="s">
        <v>545</v>
      </c>
      <c r="W120" s="279" t="s">
        <v>531</v>
      </c>
      <c r="X120" s="278" t="s">
        <v>592</v>
      </c>
      <c r="Y120" s="4">
        <f t="shared" ca="1" si="17"/>
        <v>0</v>
      </c>
      <c r="AA120" s="4">
        <f t="shared" ca="1" si="16"/>
        <v>0</v>
      </c>
      <c r="AB120" s="4">
        <v>120</v>
      </c>
      <c r="AC120" s="1"/>
      <c r="AE120" s="1"/>
    </row>
    <row r="121" spans="21:31" ht="21" customHeight="1">
      <c r="U121" s="1" t="s">
        <v>584</v>
      </c>
      <c r="V121" s="4" t="s">
        <v>547</v>
      </c>
      <c r="W121" s="54" t="s">
        <v>531</v>
      </c>
      <c r="X121" s="278" t="s">
        <v>593</v>
      </c>
      <c r="Y121" s="4">
        <f t="shared" ca="1" si="17"/>
        <v>0</v>
      </c>
      <c r="AA121" s="4">
        <f t="shared" ca="1" si="16"/>
        <v>0</v>
      </c>
      <c r="AB121" s="4">
        <v>121</v>
      </c>
      <c r="AC121" s="1"/>
      <c r="AE121" s="1"/>
    </row>
    <row r="122" spans="21:31" ht="21" customHeight="1">
      <c r="U122" s="1" t="s">
        <v>584</v>
      </c>
      <c r="V122" s="4" t="s">
        <v>417</v>
      </c>
      <c r="W122" s="54" t="s">
        <v>531</v>
      </c>
      <c r="X122" s="278" t="s">
        <v>594</v>
      </c>
      <c r="Y122" s="4">
        <f t="shared" ca="1" si="17"/>
        <v>0</v>
      </c>
      <c r="AA122" s="4">
        <f t="shared" ca="1" si="16"/>
        <v>0</v>
      </c>
      <c r="AB122" s="4">
        <v>122</v>
      </c>
      <c r="AC122" s="1"/>
      <c r="AE122" s="1"/>
    </row>
    <row r="123" spans="21:31" ht="21" customHeight="1">
      <c r="U123" s="1" t="s">
        <v>584</v>
      </c>
      <c r="V123" s="4" t="s">
        <v>423</v>
      </c>
      <c r="W123" s="54" t="s">
        <v>531</v>
      </c>
      <c r="X123" s="278"/>
      <c r="AA123" s="4">
        <f t="shared" ca="1" si="16"/>
        <v>0</v>
      </c>
      <c r="AB123" s="4">
        <v>123</v>
      </c>
      <c r="AC123" s="1"/>
      <c r="AE123" s="1"/>
    </row>
    <row r="124" spans="21:31" ht="21" customHeight="1">
      <c r="U124" s="1" t="s">
        <v>584</v>
      </c>
      <c r="V124" s="4" t="s">
        <v>550</v>
      </c>
      <c r="W124" s="54" t="s">
        <v>531</v>
      </c>
      <c r="X124" s="278"/>
      <c r="AA124" s="4">
        <f t="shared" ca="1" si="16"/>
        <v>0</v>
      </c>
      <c r="AB124" s="4">
        <v>124</v>
      </c>
      <c r="AC124" s="1"/>
      <c r="AE124" s="1"/>
    </row>
    <row r="125" spans="21:31" ht="21" customHeight="1">
      <c r="U125" s="1" t="s">
        <v>584</v>
      </c>
      <c r="V125" s="4" t="s">
        <v>551</v>
      </c>
      <c r="W125" s="54" t="s">
        <v>531</v>
      </c>
      <c r="X125" s="278"/>
      <c r="AA125" s="4">
        <f t="shared" ca="1" si="16"/>
        <v>0</v>
      </c>
      <c r="AB125" s="4">
        <v>125</v>
      </c>
      <c r="AC125" s="1"/>
      <c r="AE125" s="1"/>
    </row>
    <row r="126" spans="21:31" ht="21" customHeight="1">
      <c r="U126" s="1" t="s">
        <v>584</v>
      </c>
      <c r="V126" s="4" t="s">
        <v>439</v>
      </c>
      <c r="W126" s="54" t="s">
        <v>531</v>
      </c>
      <c r="X126" s="278"/>
      <c r="AA126" s="4">
        <f t="shared" ca="1" si="16"/>
        <v>0</v>
      </c>
      <c r="AB126" s="4">
        <v>126</v>
      </c>
      <c r="AC126" s="1"/>
      <c r="AE126" s="1"/>
    </row>
    <row r="127" spans="21:31" ht="21" customHeight="1">
      <c r="U127" s="1" t="s">
        <v>584</v>
      </c>
      <c r="V127" s="4" t="s">
        <v>552</v>
      </c>
      <c r="W127" s="54" t="s">
        <v>531</v>
      </c>
      <c r="X127" s="278"/>
      <c r="AA127" s="4">
        <f t="shared" ca="1" si="16"/>
        <v>0</v>
      </c>
      <c r="AB127" s="4">
        <v>127</v>
      </c>
      <c r="AC127" s="1"/>
      <c r="AE127" s="1"/>
    </row>
    <row r="128" spans="21:31" ht="21" customHeight="1">
      <c r="U128" s="1" t="s">
        <v>584</v>
      </c>
      <c r="V128" s="4" t="s">
        <v>553</v>
      </c>
      <c r="W128" s="54" t="s">
        <v>531</v>
      </c>
      <c r="X128" s="278"/>
      <c r="AA128" s="4">
        <f t="shared" ca="1" si="16"/>
        <v>0</v>
      </c>
      <c r="AB128" s="4">
        <v>128</v>
      </c>
      <c r="AC128" s="1"/>
      <c r="AE128" s="1"/>
    </row>
    <row r="129" spans="21:31" ht="21" customHeight="1">
      <c r="U129" s="1" t="s">
        <v>584</v>
      </c>
      <c r="V129" s="4" t="s">
        <v>554</v>
      </c>
      <c r="W129" s="54" t="s">
        <v>531</v>
      </c>
      <c r="X129" s="278"/>
      <c r="AA129" s="4">
        <f t="shared" ca="1" si="16"/>
        <v>0</v>
      </c>
      <c r="AB129" s="4">
        <v>129</v>
      </c>
      <c r="AC129" s="1"/>
      <c r="AE129" s="1"/>
    </row>
    <row r="130" spans="21:31" ht="21" customHeight="1">
      <c r="U130" s="1" t="s">
        <v>584</v>
      </c>
      <c r="V130" s="4" t="s">
        <v>555</v>
      </c>
      <c r="W130" s="54" t="s">
        <v>531</v>
      </c>
      <c r="X130" s="278" t="s">
        <v>595</v>
      </c>
      <c r="Y130" s="4">
        <f ca="1">IF(Y$2=0,INDIRECT(W130&amp;"!"&amp;X130&amp;$AB$2),0)</f>
        <v>0</v>
      </c>
      <c r="AA130" s="4">
        <f t="shared" ca="1" si="16"/>
        <v>0</v>
      </c>
      <c r="AB130" s="4">
        <v>130</v>
      </c>
      <c r="AC130" s="1"/>
      <c r="AE130" s="1"/>
    </row>
    <row r="131" spans="21:31" ht="21" customHeight="1">
      <c r="U131" s="1" t="s">
        <v>584</v>
      </c>
      <c r="V131" s="4" t="s">
        <v>557</v>
      </c>
      <c r="W131" s="54" t="s">
        <v>531</v>
      </c>
      <c r="X131" s="278" t="s">
        <v>596</v>
      </c>
      <c r="Y131" s="4">
        <f ca="1">IF(Y$2=0,INDIRECT(W131&amp;"!"&amp;X131&amp;$AB$2),0)</f>
        <v>0</v>
      </c>
      <c r="AA131" s="4">
        <f t="shared" ca="1" si="16"/>
        <v>0</v>
      </c>
      <c r="AB131" s="4">
        <v>131</v>
      </c>
      <c r="AC131" s="1"/>
      <c r="AE131" s="1"/>
    </row>
    <row r="132" spans="21:31" ht="21" customHeight="1">
      <c r="AA132" s="4">
        <f t="shared" ca="1" si="16"/>
        <v>0</v>
      </c>
      <c r="AB132" s="4">
        <v>132</v>
      </c>
    </row>
    <row r="133" spans="21:31" ht="21" customHeight="1">
      <c r="V133" s="4" t="s">
        <v>597</v>
      </c>
      <c r="W133" s="54" t="s">
        <v>419</v>
      </c>
      <c r="X133" s="54" t="s">
        <v>598</v>
      </c>
      <c r="Y133" s="4">
        <f ca="1">IF(Y$2=0,INDIRECT(W133&amp;"!"&amp;X133&amp;$AB$2),0)</f>
        <v>0</v>
      </c>
      <c r="AA133" s="4">
        <f t="shared" ref="AA133:AA196" ca="1" si="18">INDIRECT($W$6&amp;"!"&amp;"B"&amp;ROW(B133))</f>
        <v>0</v>
      </c>
      <c r="AB133" s="4">
        <v>133</v>
      </c>
    </row>
    <row r="134" spans="21:31" ht="21" customHeight="1">
      <c r="AA134" s="4">
        <f t="shared" ca="1" si="18"/>
        <v>0</v>
      </c>
      <c r="AB134" s="4">
        <v>134</v>
      </c>
    </row>
    <row r="135" spans="21:31" ht="21" customHeight="1">
      <c r="U135" s="1" t="s">
        <v>599</v>
      </c>
      <c r="V135" s="4" t="s">
        <v>600</v>
      </c>
      <c r="W135" s="54" t="s">
        <v>442</v>
      </c>
      <c r="X135" s="4" t="s">
        <v>601</v>
      </c>
      <c r="Y135" s="4">
        <f t="shared" ref="Y135:Y143" ca="1" si="19">IF(Y$2=0,INDIRECT(W135&amp;"!"&amp;X135&amp;$AB$2),0)</f>
        <v>0</v>
      </c>
      <c r="AA135" s="4">
        <f t="shared" ca="1" si="18"/>
        <v>0</v>
      </c>
      <c r="AB135" s="4">
        <v>135</v>
      </c>
    </row>
    <row r="136" spans="21:31" ht="21" customHeight="1">
      <c r="U136" s="1" t="s">
        <v>599</v>
      </c>
      <c r="V136" s="280" t="s">
        <v>602</v>
      </c>
      <c r="W136" s="54" t="s">
        <v>442</v>
      </c>
      <c r="X136" s="4" t="s">
        <v>603</v>
      </c>
      <c r="Y136" s="4">
        <f t="shared" ca="1" si="19"/>
        <v>0</v>
      </c>
      <c r="AA136" s="4">
        <f t="shared" ca="1" si="18"/>
        <v>0</v>
      </c>
      <c r="AB136" s="4">
        <v>136</v>
      </c>
    </row>
    <row r="137" spans="21:31" ht="21" customHeight="1">
      <c r="U137" s="1" t="s">
        <v>599</v>
      </c>
      <c r="V137" s="4" t="s">
        <v>604</v>
      </c>
      <c r="W137" s="54" t="s">
        <v>442</v>
      </c>
      <c r="X137" s="4" t="s">
        <v>605</v>
      </c>
      <c r="Y137" s="4">
        <f t="shared" ca="1" si="19"/>
        <v>0</v>
      </c>
      <c r="AA137" s="4">
        <f t="shared" ca="1" si="18"/>
        <v>0</v>
      </c>
      <c r="AB137" s="4">
        <v>137</v>
      </c>
    </row>
    <row r="138" spans="21:31" ht="21" customHeight="1">
      <c r="U138" s="1" t="s">
        <v>599</v>
      </c>
      <c r="V138" s="4" t="s">
        <v>606</v>
      </c>
      <c r="W138" s="54" t="s">
        <v>442</v>
      </c>
      <c r="X138" s="4" t="s">
        <v>607</v>
      </c>
      <c r="Y138" s="4">
        <f t="shared" ca="1" si="19"/>
        <v>0</v>
      </c>
      <c r="AA138" s="4">
        <f t="shared" ca="1" si="18"/>
        <v>0</v>
      </c>
      <c r="AB138" s="4">
        <v>138</v>
      </c>
    </row>
    <row r="139" spans="21:31" ht="21" customHeight="1">
      <c r="U139" s="1" t="s">
        <v>599</v>
      </c>
      <c r="V139" s="4" t="s">
        <v>487</v>
      </c>
      <c r="W139" s="54" t="s">
        <v>442</v>
      </c>
      <c r="X139" s="4" t="s">
        <v>608</v>
      </c>
      <c r="Y139" s="4">
        <f t="shared" ca="1" si="19"/>
        <v>0</v>
      </c>
      <c r="AA139" s="4">
        <f t="shared" ca="1" si="18"/>
        <v>0</v>
      </c>
      <c r="AB139" s="4">
        <v>139</v>
      </c>
    </row>
    <row r="140" spans="21:31" ht="21" customHeight="1">
      <c r="U140" s="1" t="s">
        <v>599</v>
      </c>
      <c r="V140" s="280" t="s">
        <v>609</v>
      </c>
      <c r="W140" s="54" t="s">
        <v>442</v>
      </c>
      <c r="X140" s="4" t="s">
        <v>610</v>
      </c>
      <c r="Y140" s="4">
        <f t="shared" ca="1" si="19"/>
        <v>0</v>
      </c>
      <c r="AA140" s="4">
        <f t="shared" ca="1" si="18"/>
        <v>0</v>
      </c>
      <c r="AB140" s="4">
        <v>140</v>
      </c>
    </row>
    <row r="141" spans="21:31" ht="21" customHeight="1">
      <c r="U141" s="1" t="s">
        <v>599</v>
      </c>
      <c r="V141" s="4" t="s">
        <v>493</v>
      </c>
      <c r="W141" s="54" t="s">
        <v>442</v>
      </c>
      <c r="X141" s="4" t="s">
        <v>556</v>
      </c>
      <c r="Y141" s="4">
        <f t="shared" ca="1" si="19"/>
        <v>0</v>
      </c>
      <c r="AA141" s="4">
        <f t="shared" ca="1" si="18"/>
        <v>0</v>
      </c>
      <c r="AB141" s="4">
        <v>141</v>
      </c>
    </row>
    <row r="142" spans="21:31" ht="21" customHeight="1">
      <c r="U142" s="1" t="s">
        <v>599</v>
      </c>
      <c r="V142" s="4" t="s">
        <v>579</v>
      </c>
      <c r="W142" s="54" t="s">
        <v>442</v>
      </c>
      <c r="X142" s="4" t="s">
        <v>558</v>
      </c>
      <c r="Y142" s="4">
        <f t="shared" ca="1" si="19"/>
        <v>0</v>
      </c>
      <c r="AA142" s="4">
        <f t="shared" ca="1" si="18"/>
        <v>0</v>
      </c>
      <c r="AB142" s="4">
        <v>142</v>
      </c>
    </row>
    <row r="143" spans="21:31" ht="21" customHeight="1">
      <c r="U143" s="1" t="s">
        <v>599</v>
      </c>
      <c r="V143" s="280" t="s">
        <v>611</v>
      </c>
      <c r="W143" s="54" t="s">
        <v>511</v>
      </c>
      <c r="X143" s="4" t="s">
        <v>612</v>
      </c>
      <c r="Y143" s="4">
        <f t="shared" ca="1" si="19"/>
        <v>0</v>
      </c>
      <c r="AA143" s="4">
        <f t="shared" ca="1" si="18"/>
        <v>0</v>
      </c>
      <c r="AB143" s="4">
        <v>143</v>
      </c>
    </row>
    <row r="144" spans="21:31" ht="21" customHeight="1">
      <c r="U144" s="1" t="s">
        <v>613</v>
      </c>
      <c r="V144" s="4" t="s">
        <v>614</v>
      </c>
      <c r="AA144" s="4">
        <f t="shared" ca="1" si="18"/>
        <v>0</v>
      </c>
      <c r="AB144" s="4">
        <v>144</v>
      </c>
    </row>
    <row r="145" spans="22:31" ht="21" customHeight="1">
      <c r="Z145" s="1"/>
      <c r="AA145" s="4">
        <f t="shared" ca="1" si="18"/>
        <v>0</v>
      </c>
      <c r="AB145" s="4">
        <v>145</v>
      </c>
      <c r="AC145" s="1"/>
      <c r="AD145" s="1"/>
      <c r="AE145" s="1"/>
    </row>
    <row r="146" spans="22:31" ht="21" customHeight="1">
      <c r="Z146" s="1"/>
      <c r="AA146" s="4">
        <f t="shared" ca="1" si="18"/>
        <v>0</v>
      </c>
      <c r="AB146" s="4">
        <v>146</v>
      </c>
      <c r="AC146" s="1"/>
      <c r="AD146" s="1"/>
      <c r="AE146" s="1"/>
    </row>
    <row r="147" spans="22:31" ht="21" customHeight="1">
      <c r="Z147" s="1"/>
      <c r="AA147" s="4">
        <f t="shared" ca="1" si="18"/>
        <v>0</v>
      </c>
      <c r="AB147" s="4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4">
        <f t="shared" ca="1" si="18"/>
        <v>0</v>
      </c>
      <c r="AB148" s="4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4">
        <f t="shared" ca="1" si="18"/>
        <v>0</v>
      </c>
      <c r="AB149" s="4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4">
        <f t="shared" ca="1" si="18"/>
        <v>0</v>
      </c>
      <c r="AB150" s="4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4">
        <f t="shared" ca="1" si="18"/>
        <v>0</v>
      </c>
      <c r="AB151" s="4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4">
        <f t="shared" ca="1" si="18"/>
        <v>0</v>
      </c>
      <c r="AB152" s="4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4">
        <f t="shared" ca="1" si="18"/>
        <v>0</v>
      </c>
      <c r="AB153" s="4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4">
        <f t="shared" ca="1" si="18"/>
        <v>0</v>
      </c>
      <c r="AB154" s="4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4">
        <f t="shared" ca="1" si="18"/>
        <v>0</v>
      </c>
      <c r="AB155" s="4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4">
        <f t="shared" ca="1" si="18"/>
        <v>0</v>
      </c>
      <c r="AB156" s="4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4">
        <f t="shared" ca="1" si="18"/>
        <v>0</v>
      </c>
      <c r="AB157" s="4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4">
        <f t="shared" ca="1" si="18"/>
        <v>0</v>
      </c>
      <c r="AB158" s="4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4">
        <f t="shared" ca="1" si="18"/>
        <v>0</v>
      </c>
      <c r="AB159" s="4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4">
        <f t="shared" ca="1" si="18"/>
        <v>0</v>
      </c>
      <c r="AB160" s="4">
        <v>160</v>
      </c>
      <c r="AC160" s="1"/>
      <c r="AD160" s="1"/>
      <c r="AE160" s="1"/>
    </row>
    <row r="161" spans="27:28" s="1" customFormat="1" ht="21" customHeight="1">
      <c r="AA161" s="4">
        <f t="shared" ca="1" si="18"/>
        <v>0</v>
      </c>
      <c r="AB161" s="4">
        <v>161</v>
      </c>
    </row>
    <row r="162" spans="27:28" s="1" customFormat="1" ht="21" customHeight="1">
      <c r="AA162" s="4">
        <f t="shared" ca="1" si="18"/>
        <v>0</v>
      </c>
      <c r="AB162" s="4">
        <v>162</v>
      </c>
    </row>
    <row r="163" spans="27:28" s="1" customFormat="1" ht="21" customHeight="1">
      <c r="AA163" s="4">
        <f t="shared" ca="1" si="18"/>
        <v>0</v>
      </c>
      <c r="AB163" s="4">
        <v>163</v>
      </c>
    </row>
    <row r="164" spans="27:28" s="1" customFormat="1" ht="21" customHeight="1">
      <c r="AA164" s="4">
        <f t="shared" ca="1" si="18"/>
        <v>0</v>
      </c>
      <c r="AB164" s="4">
        <v>164</v>
      </c>
    </row>
    <row r="165" spans="27:28" s="1" customFormat="1" ht="21" customHeight="1">
      <c r="AA165" s="4">
        <f t="shared" ca="1" si="18"/>
        <v>0</v>
      </c>
      <c r="AB165" s="4">
        <v>165</v>
      </c>
    </row>
    <row r="166" spans="27:28" s="1" customFormat="1" ht="21" customHeight="1">
      <c r="AA166" s="4">
        <f t="shared" ca="1" si="18"/>
        <v>0</v>
      </c>
      <c r="AB166" s="4">
        <v>166</v>
      </c>
    </row>
    <row r="167" spans="27:28" s="1" customFormat="1" ht="21" customHeight="1">
      <c r="AA167" s="4">
        <f t="shared" ca="1" si="18"/>
        <v>0</v>
      </c>
      <c r="AB167" s="4">
        <v>167</v>
      </c>
    </row>
    <row r="168" spans="27:28" s="1" customFormat="1" ht="21" customHeight="1">
      <c r="AA168" s="4">
        <f t="shared" ca="1" si="18"/>
        <v>0</v>
      </c>
      <c r="AB168" s="4">
        <v>168</v>
      </c>
    </row>
    <row r="169" spans="27:28" s="1" customFormat="1" ht="21" customHeight="1">
      <c r="AA169" s="4">
        <f t="shared" ca="1" si="18"/>
        <v>0</v>
      </c>
      <c r="AB169" s="4">
        <v>169</v>
      </c>
    </row>
    <row r="170" spans="27:28" s="1" customFormat="1" ht="21" customHeight="1">
      <c r="AA170" s="4">
        <f t="shared" ca="1" si="18"/>
        <v>0</v>
      </c>
      <c r="AB170" s="4">
        <v>170</v>
      </c>
    </row>
    <row r="171" spans="27:28" s="1" customFormat="1" ht="21" customHeight="1">
      <c r="AA171" s="4">
        <f t="shared" ca="1" si="18"/>
        <v>0</v>
      </c>
      <c r="AB171" s="4">
        <v>171</v>
      </c>
    </row>
    <row r="172" spans="27:28" s="1" customFormat="1" ht="21" customHeight="1">
      <c r="AA172" s="4">
        <f t="shared" ca="1" si="18"/>
        <v>0</v>
      </c>
      <c r="AB172" s="4">
        <v>172</v>
      </c>
    </row>
    <row r="173" spans="27:28" s="1" customFormat="1" ht="21" customHeight="1">
      <c r="AA173" s="4">
        <f t="shared" ca="1" si="18"/>
        <v>0</v>
      </c>
      <c r="AB173" s="4">
        <v>173</v>
      </c>
    </row>
    <row r="174" spans="27:28" s="1" customFormat="1" ht="21" customHeight="1">
      <c r="AA174" s="4">
        <f t="shared" ca="1" si="18"/>
        <v>0</v>
      </c>
      <c r="AB174" s="4">
        <v>174</v>
      </c>
    </row>
    <row r="175" spans="27:28" s="1" customFormat="1" ht="21" customHeight="1">
      <c r="AA175" s="4">
        <f t="shared" ca="1" si="18"/>
        <v>0</v>
      </c>
      <c r="AB175" s="4">
        <v>175</v>
      </c>
    </row>
    <row r="176" spans="27:28" s="1" customFormat="1" ht="21" customHeight="1">
      <c r="AA176" s="4">
        <f t="shared" ca="1" si="18"/>
        <v>0</v>
      </c>
      <c r="AB176" s="4">
        <v>176</v>
      </c>
    </row>
    <row r="177" spans="27:28" s="1" customFormat="1" ht="21" customHeight="1">
      <c r="AA177" s="4">
        <f t="shared" ca="1" si="18"/>
        <v>0</v>
      </c>
      <c r="AB177" s="4">
        <v>177</v>
      </c>
    </row>
    <row r="178" spans="27:28" s="1" customFormat="1" ht="21" customHeight="1">
      <c r="AA178" s="4">
        <f t="shared" ca="1" si="18"/>
        <v>0</v>
      </c>
      <c r="AB178" s="4">
        <v>178</v>
      </c>
    </row>
    <row r="179" spans="27:28" s="1" customFormat="1" ht="21" customHeight="1">
      <c r="AA179" s="4">
        <f t="shared" ca="1" si="18"/>
        <v>0</v>
      </c>
      <c r="AB179" s="4">
        <v>179</v>
      </c>
    </row>
    <row r="180" spans="27:28" s="1" customFormat="1" ht="21" customHeight="1">
      <c r="AA180" s="4">
        <f t="shared" ca="1" si="18"/>
        <v>0</v>
      </c>
      <c r="AB180" s="4">
        <v>180</v>
      </c>
    </row>
    <row r="181" spans="27:28" s="1" customFormat="1" ht="21" customHeight="1">
      <c r="AA181" s="4">
        <f t="shared" ca="1" si="18"/>
        <v>0</v>
      </c>
      <c r="AB181" s="4">
        <v>181</v>
      </c>
    </row>
    <row r="182" spans="27:28" s="1" customFormat="1" ht="21" customHeight="1">
      <c r="AA182" s="4">
        <f t="shared" ca="1" si="18"/>
        <v>0</v>
      </c>
      <c r="AB182" s="4">
        <v>182</v>
      </c>
    </row>
    <row r="183" spans="27:28" s="1" customFormat="1" ht="21" customHeight="1">
      <c r="AA183" s="4">
        <f t="shared" ca="1" si="18"/>
        <v>0</v>
      </c>
      <c r="AB183" s="4">
        <v>183</v>
      </c>
    </row>
    <row r="184" spans="27:28" s="1" customFormat="1" ht="21" customHeight="1">
      <c r="AA184" s="4">
        <f t="shared" ca="1" si="18"/>
        <v>0</v>
      </c>
      <c r="AB184" s="4">
        <v>184</v>
      </c>
    </row>
    <row r="185" spans="27:28" s="1" customFormat="1" ht="21" customHeight="1">
      <c r="AA185" s="4">
        <f t="shared" ca="1" si="18"/>
        <v>0</v>
      </c>
      <c r="AB185" s="4">
        <v>185</v>
      </c>
    </row>
    <row r="186" spans="27:28" s="1" customFormat="1" ht="21" customHeight="1">
      <c r="AA186" s="4">
        <f t="shared" ca="1" si="18"/>
        <v>0</v>
      </c>
      <c r="AB186" s="4">
        <v>186</v>
      </c>
    </row>
    <row r="187" spans="27:28" s="1" customFormat="1" ht="21" customHeight="1">
      <c r="AA187" s="4">
        <f t="shared" ca="1" si="18"/>
        <v>0</v>
      </c>
      <c r="AB187" s="4">
        <v>187</v>
      </c>
    </row>
    <row r="188" spans="27:28" s="1" customFormat="1" ht="21" customHeight="1">
      <c r="AA188" s="4">
        <f t="shared" ca="1" si="18"/>
        <v>0</v>
      </c>
      <c r="AB188" s="4">
        <v>188</v>
      </c>
    </row>
    <row r="189" spans="27:28" s="1" customFormat="1" ht="21" customHeight="1">
      <c r="AA189" s="4">
        <f t="shared" ca="1" si="18"/>
        <v>0</v>
      </c>
      <c r="AB189" s="4">
        <v>189</v>
      </c>
    </row>
    <row r="190" spans="27:28" s="1" customFormat="1" ht="21" customHeight="1">
      <c r="AA190" s="4">
        <f t="shared" ca="1" si="18"/>
        <v>0</v>
      </c>
      <c r="AB190" s="4">
        <v>190</v>
      </c>
    </row>
    <row r="191" spans="27:28" s="1" customFormat="1" ht="21" customHeight="1">
      <c r="AA191" s="4">
        <f t="shared" ca="1" si="18"/>
        <v>0</v>
      </c>
      <c r="AB191" s="4">
        <v>191</v>
      </c>
    </row>
    <row r="192" spans="27:28" s="1" customFormat="1" ht="21" customHeight="1">
      <c r="AA192" s="4">
        <f t="shared" ca="1" si="18"/>
        <v>0</v>
      </c>
      <c r="AB192" s="4">
        <v>192</v>
      </c>
    </row>
    <row r="193" spans="27:28" s="1" customFormat="1" ht="21" customHeight="1">
      <c r="AA193" s="4">
        <f t="shared" ca="1" si="18"/>
        <v>0</v>
      </c>
      <c r="AB193" s="4">
        <v>193</v>
      </c>
    </row>
    <row r="194" spans="27:28" s="1" customFormat="1" ht="21" customHeight="1">
      <c r="AA194" s="4">
        <f t="shared" ca="1" si="18"/>
        <v>0</v>
      </c>
      <c r="AB194" s="4">
        <v>194</v>
      </c>
    </row>
    <row r="195" spans="27:28" s="1" customFormat="1" ht="21" customHeight="1">
      <c r="AA195" s="4">
        <f t="shared" ca="1" si="18"/>
        <v>0</v>
      </c>
      <c r="AB195" s="4">
        <v>195</v>
      </c>
    </row>
    <row r="196" spans="27:28" s="1" customFormat="1" ht="21" customHeight="1">
      <c r="AA196" s="4">
        <f t="shared" ca="1" si="18"/>
        <v>0</v>
      </c>
      <c r="AB196" s="4">
        <v>196</v>
      </c>
    </row>
    <row r="197" spans="27:28" s="1" customFormat="1" ht="21" customHeight="1">
      <c r="AA197" s="4">
        <f t="shared" ref="AA197:AA260" ca="1" si="20">INDIRECT($W$6&amp;"!"&amp;"B"&amp;ROW(B197))</f>
        <v>0</v>
      </c>
      <c r="AB197" s="4">
        <v>197</v>
      </c>
    </row>
    <row r="198" spans="27:28" s="1" customFormat="1" ht="21" customHeight="1">
      <c r="AA198" s="4">
        <f t="shared" ca="1" si="20"/>
        <v>0</v>
      </c>
      <c r="AB198" s="4">
        <v>198</v>
      </c>
    </row>
    <row r="199" spans="27:28" s="1" customFormat="1" ht="21" customHeight="1">
      <c r="AA199" s="4">
        <f t="shared" ca="1" si="20"/>
        <v>0</v>
      </c>
      <c r="AB199" s="4">
        <v>199</v>
      </c>
    </row>
    <row r="200" spans="27:28" s="1" customFormat="1" ht="21" customHeight="1">
      <c r="AA200" s="4">
        <f t="shared" ca="1" si="20"/>
        <v>0</v>
      </c>
      <c r="AB200" s="4">
        <v>200</v>
      </c>
    </row>
    <row r="201" spans="27:28" s="1" customFormat="1" ht="21" customHeight="1">
      <c r="AA201" s="4">
        <f t="shared" ca="1" si="20"/>
        <v>0</v>
      </c>
      <c r="AB201" s="4">
        <v>201</v>
      </c>
    </row>
    <row r="202" spans="27:28" s="1" customFormat="1" ht="21" customHeight="1">
      <c r="AA202" s="4">
        <f t="shared" ca="1" si="20"/>
        <v>0</v>
      </c>
      <c r="AB202" s="4">
        <v>202</v>
      </c>
    </row>
    <row r="203" spans="27:28" s="1" customFormat="1" ht="21" customHeight="1">
      <c r="AA203" s="4">
        <f t="shared" ca="1" si="20"/>
        <v>0</v>
      </c>
      <c r="AB203" s="4">
        <v>203</v>
      </c>
    </row>
    <row r="204" spans="27:28" s="1" customFormat="1" ht="21" customHeight="1">
      <c r="AA204" s="4">
        <f t="shared" ca="1" si="20"/>
        <v>0</v>
      </c>
      <c r="AB204" s="4">
        <v>204</v>
      </c>
    </row>
    <row r="205" spans="27:28" s="1" customFormat="1" ht="21" customHeight="1">
      <c r="AA205" s="4">
        <f t="shared" ca="1" si="20"/>
        <v>0</v>
      </c>
      <c r="AB205" s="4">
        <v>205</v>
      </c>
    </row>
    <row r="206" spans="27:28" s="1" customFormat="1" ht="21" customHeight="1">
      <c r="AA206" s="4">
        <f t="shared" ca="1" si="20"/>
        <v>0</v>
      </c>
      <c r="AB206" s="4">
        <v>206</v>
      </c>
    </row>
    <row r="207" spans="27:28" s="1" customFormat="1" ht="21" customHeight="1">
      <c r="AA207" s="4">
        <f t="shared" ca="1" si="20"/>
        <v>0</v>
      </c>
      <c r="AB207" s="4">
        <v>207</v>
      </c>
    </row>
    <row r="208" spans="27:28" s="1" customFormat="1" ht="21" customHeight="1">
      <c r="AA208" s="4">
        <f t="shared" ca="1" si="20"/>
        <v>0</v>
      </c>
      <c r="AB208" s="4">
        <v>208</v>
      </c>
    </row>
    <row r="209" spans="27:28" s="1" customFormat="1" ht="21" customHeight="1">
      <c r="AA209" s="4">
        <f t="shared" ca="1" si="20"/>
        <v>0</v>
      </c>
      <c r="AB209" s="4">
        <v>209</v>
      </c>
    </row>
    <row r="210" spans="27:28" s="1" customFormat="1" ht="21" customHeight="1">
      <c r="AA210" s="4">
        <f t="shared" ca="1" si="20"/>
        <v>0</v>
      </c>
      <c r="AB210" s="4">
        <v>210</v>
      </c>
    </row>
    <row r="211" spans="27:28" s="1" customFormat="1" ht="21" customHeight="1">
      <c r="AA211" s="4">
        <f t="shared" ca="1" si="20"/>
        <v>0</v>
      </c>
      <c r="AB211" s="4">
        <v>211</v>
      </c>
    </row>
    <row r="212" spans="27:28" s="1" customFormat="1" ht="21" customHeight="1">
      <c r="AA212" s="4">
        <f t="shared" ca="1" si="20"/>
        <v>0</v>
      </c>
      <c r="AB212" s="4">
        <v>212</v>
      </c>
    </row>
    <row r="213" spans="27:28" s="1" customFormat="1" ht="21" customHeight="1">
      <c r="AA213" s="4">
        <f t="shared" ca="1" si="20"/>
        <v>0</v>
      </c>
      <c r="AB213" s="4">
        <v>213</v>
      </c>
    </row>
    <row r="214" spans="27:28" s="1" customFormat="1" ht="21" customHeight="1">
      <c r="AA214" s="4">
        <f t="shared" ca="1" si="20"/>
        <v>0</v>
      </c>
      <c r="AB214" s="4">
        <v>214</v>
      </c>
    </row>
    <row r="215" spans="27:28" s="1" customFormat="1" ht="21" customHeight="1">
      <c r="AA215" s="4">
        <f t="shared" ca="1" si="20"/>
        <v>0</v>
      </c>
      <c r="AB215" s="4">
        <v>215</v>
      </c>
    </row>
    <row r="216" spans="27:28" s="1" customFormat="1" ht="21" customHeight="1">
      <c r="AA216" s="4">
        <f t="shared" ca="1" si="20"/>
        <v>0</v>
      </c>
      <c r="AB216" s="4">
        <v>216</v>
      </c>
    </row>
    <row r="217" spans="27:28" s="1" customFormat="1" ht="21" customHeight="1">
      <c r="AA217" s="4">
        <f t="shared" ca="1" si="20"/>
        <v>0</v>
      </c>
      <c r="AB217" s="4">
        <v>217</v>
      </c>
    </row>
    <row r="218" spans="27:28" s="1" customFormat="1" ht="21" customHeight="1">
      <c r="AA218" s="4">
        <f t="shared" ca="1" si="20"/>
        <v>0</v>
      </c>
      <c r="AB218" s="4">
        <v>218</v>
      </c>
    </row>
    <row r="219" spans="27:28" s="1" customFormat="1" ht="21" customHeight="1">
      <c r="AA219" s="4">
        <f t="shared" ca="1" si="20"/>
        <v>0</v>
      </c>
      <c r="AB219" s="4">
        <v>219</v>
      </c>
    </row>
    <row r="220" spans="27:28" s="1" customFormat="1" ht="21" customHeight="1">
      <c r="AA220" s="4">
        <f t="shared" ca="1" si="20"/>
        <v>0</v>
      </c>
      <c r="AB220" s="4">
        <v>220</v>
      </c>
    </row>
    <row r="221" spans="27:28" s="1" customFormat="1" ht="21" customHeight="1">
      <c r="AA221" s="4">
        <f t="shared" ca="1" si="20"/>
        <v>0</v>
      </c>
      <c r="AB221" s="4">
        <v>221</v>
      </c>
    </row>
    <row r="222" spans="27:28" s="1" customFormat="1" ht="21" customHeight="1">
      <c r="AA222" s="4">
        <f t="shared" ca="1" si="20"/>
        <v>0</v>
      </c>
      <c r="AB222" s="4">
        <v>222</v>
      </c>
    </row>
    <row r="223" spans="27:28" s="1" customFormat="1" ht="21" customHeight="1">
      <c r="AA223" s="4">
        <f t="shared" ca="1" si="20"/>
        <v>0</v>
      </c>
      <c r="AB223" s="4">
        <v>223</v>
      </c>
    </row>
    <row r="224" spans="27:28" s="1" customFormat="1" ht="21" customHeight="1">
      <c r="AA224" s="4">
        <f t="shared" ca="1" si="20"/>
        <v>0</v>
      </c>
      <c r="AB224" s="4">
        <v>224</v>
      </c>
    </row>
    <row r="225" spans="27:28" s="1" customFormat="1" ht="21" customHeight="1">
      <c r="AA225" s="4">
        <f t="shared" ca="1" si="20"/>
        <v>0</v>
      </c>
      <c r="AB225" s="4">
        <v>225</v>
      </c>
    </row>
    <row r="226" spans="27:28" s="1" customFormat="1" ht="21" customHeight="1">
      <c r="AA226" s="4">
        <f t="shared" ca="1" si="20"/>
        <v>0</v>
      </c>
      <c r="AB226" s="4">
        <v>226</v>
      </c>
    </row>
    <row r="227" spans="27:28" s="1" customFormat="1" ht="21" customHeight="1">
      <c r="AA227" s="4">
        <f t="shared" ca="1" si="20"/>
        <v>0</v>
      </c>
      <c r="AB227" s="4">
        <v>227</v>
      </c>
    </row>
    <row r="228" spans="27:28" s="1" customFormat="1" ht="21" customHeight="1">
      <c r="AA228" s="4">
        <f t="shared" ca="1" si="20"/>
        <v>0</v>
      </c>
      <c r="AB228" s="4">
        <v>228</v>
      </c>
    </row>
    <row r="229" spans="27:28" s="1" customFormat="1" ht="21" customHeight="1">
      <c r="AA229" s="4">
        <f t="shared" ca="1" si="20"/>
        <v>0</v>
      </c>
      <c r="AB229" s="4">
        <v>229</v>
      </c>
    </row>
    <row r="230" spans="27:28" s="1" customFormat="1" ht="21" customHeight="1">
      <c r="AA230" s="4">
        <f t="shared" ca="1" si="20"/>
        <v>0</v>
      </c>
      <c r="AB230" s="4">
        <v>230</v>
      </c>
    </row>
    <row r="231" spans="27:28" s="1" customFormat="1" ht="21" customHeight="1">
      <c r="AA231" s="4">
        <f t="shared" ca="1" si="20"/>
        <v>0</v>
      </c>
      <c r="AB231" s="4">
        <v>231</v>
      </c>
    </row>
    <row r="232" spans="27:28" s="1" customFormat="1" ht="21" customHeight="1">
      <c r="AA232" s="4">
        <f t="shared" ca="1" si="20"/>
        <v>0</v>
      </c>
      <c r="AB232" s="4">
        <v>232</v>
      </c>
    </row>
    <row r="233" spans="27:28" s="1" customFormat="1" ht="21" customHeight="1">
      <c r="AA233" s="4">
        <f t="shared" ca="1" si="20"/>
        <v>0</v>
      </c>
      <c r="AB233" s="4">
        <v>233</v>
      </c>
    </row>
    <row r="234" spans="27:28" s="1" customFormat="1" ht="21" customHeight="1">
      <c r="AA234" s="4">
        <f t="shared" ca="1" si="20"/>
        <v>0</v>
      </c>
      <c r="AB234" s="4">
        <v>234</v>
      </c>
    </row>
    <row r="235" spans="27:28" s="1" customFormat="1" ht="21" customHeight="1">
      <c r="AA235" s="4">
        <f t="shared" ca="1" si="20"/>
        <v>0</v>
      </c>
      <c r="AB235" s="4">
        <v>235</v>
      </c>
    </row>
    <row r="236" spans="27:28" s="1" customFormat="1" ht="21" customHeight="1">
      <c r="AA236" s="4">
        <f t="shared" ca="1" si="20"/>
        <v>0</v>
      </c>
      <c r="AB236" s="4">
        <v>236</v>
      </c>
    </row>
    <row r="237" spans="27:28" s="1" customFormat="1" ht="21" customHeight="1">
      <c r="AA237" s="4">
        <f t="shared" ca="1" si="20"/>
        <v>0</v>
      </c>
      <c r="AB237" s="4">
        <v>237</v>
      </c>
    </row>
    <row r="238" spans="27:28" s="1" customFormat="1" ht="21" customHeight="1">
      <c r="AA238" s="4">
        <f t="shared" ca="1" si="20"/>
        <v>0</v>
      </c>
      <c r="AB238" s="4">
        <v>238</v>
      </c>
    </row>
    <row r="239" spans="27:28" s="1" customFormat="1" ht="21" customHeight="1">
      <c r="AA239" s="4">
        <f t="shared" ca="1" si="20"/>
        <v>0</v>
      </c>
      <c r="AB239" s="4">
        <v>239</v>
      </c>
    </row>
    <row r="240" spans="27:28" s="1" customFormat="1" ht="21" customHeight="1">
      <c r="AA240" s="4">
        <f t="shared" ca="1" si="20"/>
        <v>0</v>
      </c>
      <c r="AB240" s="4">
        <v>240</v>
      </c>
    </row>
    <row r="241" spans="22:31" ht="21" customHeight="1">
      <c r="V241" s="1"/>
      <c r="W241" s="1"/>
      <c r="X241" s="1"/>
      <c r="Y241" s="1"/>
      <c r="Z241" s="1"/>
      <c r="AA241" s="4">
        <f t="shared" ca="1" si="20"/>
        <v>0</v>
      </c>
      <c r="AB241" s="4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4">
        <f t="shared" ca="1" si="20"/>
        <v>0</v>
      </c>
      <c r="AB242" s="4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4">
        <f t="shared" ca="1" si="20"/>
        <v>0</v>
      </c>
      <c r="AB243" s="4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4">
        <f t="shared" ca="1" si="20"/>
        <v>0</v>
      </c>
      <c r="AB244" s="4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4">
        <f t="shared" ca="1" si="20"/>
        <v>0</v>
      </c>
      <c r="AB245" s="4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4">
        <f t="shared" ca="1" si="20"/>
        <v>0</v>
      </c>
      <c r="AB246" s="4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4">
        <f t="shared" ca="1" si="20"/>
        <v>0</v>
      </c>
      <c r="AB247" s="4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4">
        <f t="shared" ca="1" si="20"/>
        <v>0</v>
      </c>
      <c r="AB248" s="4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4">
        <f t="shared" ca="1" si="20"/>
        <v>0</v>
      </c>
      <c r="AB249" s="4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4">
        <f t="shared" ca="1" si="20"/>
        <v>0</v>
      </c>
      <c r="AB250" s="4">
        <v>250</v>
      </c>
      <c r="AC250" s="1"/>
      <c r="AD250" s="1"/>
      <c r="AE250" s="1"/>
    </row>
    <row r="251" spans="22:31" ht="21" customHeight="1">
      <c r="AA251" s="4">
        <f t="shared" ca="1" si="20"/>
        <v>0</v>
      </c>
      <c r="AB251" s="4">
        <v>251</v>
      </c>
    </row>
    <row r="252" spans="22:31" ht="21" customHeight="1">
      <c r="AA252" s="4">
        <f t="shared" ca="1" si="20"/>
        <v>0</v>
      </c>
      <c r="AB252" s="4">
        <v>252</v>
      </c>
    </row>
    <row r="253" spans="22:31" ht="21" customHeight="1">
      <c r="AA253" s="4">
        <f t="shared" ca="1" si="20"/>
        <v>0</v>
      </c>
      <c r="AB253" s="4">
        <v>253</v>
      </c>
    </row>
    <row r="254" spans="22:31" ht="21" customHeight="1">
      <c r="AA254" s="4">
        <f t="shared" ca="1" si="20"/>
        <v>0</v>
      </c>
      <c r="AB254" s="4">
        <v>254</v>
      </c>
    </row>
    <row r="255" spans="22:31" ht="21" customHeight="1">
      <c r="AA255" s="4">
        <f t="shared" ca="1" si="20"/>
        <v>0</v>
      </c>
      <c r="AB255" s="4">
        <v>255</v>
      </c>
    </row>
    <row r="256" spans="22:31" ht="21" customHeight="1">
      <c r="AA256" s="4">
        <f t="shared" ca="1" si="20"/>
        <v>0</v>
      </c>
      <c r="AB256" s="4">
        <v>256</v>
      </c>
    </row>
    <row r="257" spans="27:28" ht="21" customHeight="1">
      <c r="AA257" s="4">
        <f t="shared" ca="1" si="20"/>
        <v>0</v>
      </c>
      <c r="AB257" s="4">
        <v>257</v>
      </c>
    </row>
    <row r="258" spans="27:28" ht="21" customHeight="1">
      <c r="AA258" s="4">
        <f t="shared" ca="1" si="20"/>
        <v>0</v>
      </c>
      <c r="AB258" s="4">
        <v>258</v>
      </c>
    </row>
    <row r="259" spans="27:28" ht="21" customHeight="1">
      <c r="AA259" s="4">
        <f t="shared" ca="1" si="20"/>
        <v>0</v>
      </c>
      <c r="AB259" s="4">
        <v>259</v>
      </c>
    </row>
    <row r="260" spans="27:28" ht="21" customHeight="1">
      <c r="AA260" s="4">
        <f t="shared" ca="1" si="20"/>
        <v>0</v>
      </c>
      <c r="AB260" s="4">
        <v>260</v>
      </c>
    </row>
    <row r="261" spans="27:28" ht="21" customHeight="1">
      <c r="AA261" s="4">
        <f t="shared" ref="AA261:AA324" ca="1" si="21">INDIRECT($W$6&amp;"!"&amp;"B"&amp;ROW(B261))</f>
        <v>0</v>
      </c>
      <c r="AB261" s="4">
        <v>261</v>
      </c>
    </row>
    <row r="262" spans="27:28" ht="21" customHeight="1">
      <c r="AA262" s="4">
        <f t="shared" ca="1" si="21"/>
        <v>0</v>
      </c>
      <c r="AB262" s="4">
        <v>262</v>
      </c>
    </row>
    <row r="263" spans="27:28" ht="21" customHeight="1">
      <c r="AA263" s="4">
        <f t="shared" ca="1" si="21"/>
        <v>0</v>
      </c>
      <c r="AB263" s="4">
        <v>263</v>
      </c>
    </row>
    <row r="264" spans="27:28" ht="21" customHeight="1">
      <c r="AA264" s="4">
        <f t="shared" ca="1" si="21"/>
        <v>0</v>
      </c>
      <c r="AB264" s="4">
        <v>264</v>
      </c>
    </row>
    <row r="265" spans="27:28" ht="21" customHeight="1">
      <c r="AA265" s="4">
        <f t="shared" ca="1" si="21"/>
        <v>0</v>
      </c>
      <c r="AB265" s="4">
        <v>265</v>
      </c>
    </row>
    <row r="266" spans="27:28" ht="21" customHeight="1">
      <c r="AA266" s="4">
        <f t="shared" ca="1" si="21"/>
        <v>0</v>
      </c>
      <c r="AB266" s="4">
        <v>266</v>
      </c>
    </row>
    <row r="267" spans="27:28" ht="21" customHeight="1">
      <c r="AA267" s="4">
        <f t="shared" ca="1" si="21"/>
        <v>0</v>
      </c>
      <c r="AB267" s="4">
        <v>267</v>
      </c>
    </row>
    <row r="268" spans="27:28" ht="21" customHeight="1">
      <c r="AA268" s="4">
        <f t="shared" ca="1" si="21"/>
        <v>0</v>
      </c>
      <c r="AB268" s="4">
        <v>268</v>
      </c>
    </row>
    <row r="269" spans="27:28" ht="21" customHeight="1">
      <c r="AA269" s="4">
        <f t="shared" ca="1" si="21"/>
        <v>0</v>
      </c>
      <c r="AB269" s="4">
        <v>269</v>
      </c>
    </row>
    <row r="270" spans="27:28" ht="21" customHeight="1">
      <c r="AA270" s="4">
        <f t="shared" ca="1" si="21"/>
        <v>0</v>
      </c>
      <c r="AB270" s="4">
        <v>270</v>
      </c>
    </row>
    <row r="271" spans="27:28" ht="21" customHeight="1">
      <c r="AA271" s="4">
        <f t="shared" ca="1" si="21"/>
        <v>0</v>
      </c>
      <c r="AB271" s="4">
        <v>271</v>
      </c>
    </row>
    <row r="272" spans="27:28" ht="21" customHeight="1">
      <c r="AA272" s="4">
        <f t="shared" ca="1" si="21"/>
        <v>0</v>
      </c>
      <c r="AB272" s="4">
        <v>272</v>
      </c>
    </row>
    <row r="273" spans="27:28" ht="21" customHeight="1">
      <c r="AA273" s="4">
        <f t="shared" ca="1" si="21"/>
        <v>0</v>
      </c>
      <c r="AB273" s="4">
        <v>273</v>
      </c>
    </row>
    <row r="274" spans="27:28" ht="21" customHeight="1">
      <c r="AA274" s="4">
        <f t="shared" ca="1" si="21"/>
        <v>0</v>
      </c>
      <c r="AB274" s="4">
        <v>274</v>
      </c>
    </row>
    <row r="275" spans="27:28" ht="21" customHeight="1">
      <c r="AA275" s="4">
        <f t="shared" ca="1" si="21"/>
        <v>0</v>
      </c>
      <c r="AB275" s="4">
        <v>275</v>
      </c>
    </row>
    <row r="276" spans="27:28" ht="21" customHeight="1">
      <c r="AA276" s="4">
        <f t="shared" ca="1" si="21"/>
        <v>0</v>
      </c>
      <c r="AB276" s="4">
        <v>276</v>
      </c>
    </row>
    <row r="277" spans="27:28" ht="21" customHeight="1">
      <c r="AA277" s="4">
        <f t="shared" ca="1" si="21"/>
        <v>0</v>
      </c>
      <c r="AB277" s="4">
        <v>277</v>
      </c>
    </row>
    <row r="278" spans="27:28" ht="21" customHeight="1">
      <c r="AA278" s="4">
        <f t="shared" ca="1" si="21"/>
        <v>0</v>
      </c>
      <c r="AB278" s="4">
        <v>278</v>
      </c>
    </row>
    <row r="279" spans="27:28" ht="21" customHeight="1">
      <c r="AA279" s="4">
        <f t="shared" ca="1" si="21"/>
        <v>0</v>
      </c>
      <c r="AB279" s="4">
        <v>279</v>
      </c>
    </row>
    <row r="280" spans="27:28" ht="21" customHeight="1">
      <c r="AA280" s="4">
        <f t="shared" ca="1" si="21"/>
        <v>0</v>
      </c>
      <c r="AB280" s="4">
        <v>280</v>
      </c>
    </row>
    <row r="281" spans="27:28" ht="21" customHeight="1">
      <c r="AA281" s="4">
        <f t="shared" ca="1" si="21"/>
        <v>0</v>
      </c>
      <c r="AB281" s="4">
        <v>281</v>
      </c>
    </row>
    <row r="282" spans="27:28" ht="21" customHeight="1">
      <c r="AA282" s="4">
        <f t="shared" ca="1" si="21"/>
        <v>0</v>
      </c>
      <c r="AB282" s="4">
        <v>282</v>
      </c>
    </row>
    <row r="283" spans="27:28" ht="21" customHeight="1">
      <c r="AA283" s="4">
        <f t="shared" ca="1" si="21"/>
        <v>0</v>
      </c>
      <c r="AB283" s="4">
        <v>283</v>
      </c>
    </row>
    <row r="284" spans="27:28" ht="21" customHeight="1">
      <c r="AA284" s="4">
        <f t="shared" ca="1" si="21"/>
        <v>0</v>
      </c>
      <c r="AB284" s="4">
        <v>284</v>
      </c>
    </row>
    <row r="285" spans="27:28" ht="21" customHeight="1">
      <c r="AA285" s="4">
        <f t="shared" ca="1" si="21"/>
        <v>0</v>
      </c>
      <c r="AB285" s="4">
        <v>285</v>
      </c>
    </row>
    <row r="286" spans="27:28" ht="21" customHeight="1">
      <c r="AA286" s="4">
        <f t="shared" ca="1" si="21"/>
        <v>0</v>
      </c>
      <c r="AB286" s="4">
        <v>286</v>
      </c>
    </row>
    <row r="287" spans="27:28" ht="21" customHeight="1">
      <c r="AA287" s="4">
        <f t="shared" ca="1" si="21"/>
        <v>0</v>
      </c>
      <c r="AB287" s="4">
        <v>287</v>
      </c>
    </row>
    <row r="288" spans="27:28" ht="21" customHeight="1">
      <c r="AA288" s="4">
        <f t="shared" ca="1" si="21"/>
        <v>0</v>
      </c>
      <c r="AB288" s="4">
        <v>288</v>
      </c>
    </row>
    <row r="289" spans="27:28" ht="21" customHeight="1">
      <c r="AA289" s="4">
        <f t="shared" ca="1" si="21"/>
        <v>0</v>
      </c>
      <c r="AB289" s="4">
        <v>289</v>
      </c>
    </row>
    <row r="290" spans="27:28" ht="21" customHeight="1">
      <c r="AA290" s="4">
        <f t="shared" ca="1" si="21"/>
        <v>0</v>
      </c>
      <c r="AB290" s="4">
        <v>290</v>
      </c>
    </row>
    <row r="291" spans="27:28" ht="21" customHeight="1">
      <c r="AA291" s="4">
        <f t="shared" ca="1" si="21"/>
        <v>0</v>
      </c>
      <c r="AB291" s="4">
        <v>291</v>
      </c>
    </row>
    <row r="292" spans="27:28" ht="21" customHeight="1">
      <c r="AA292" s="4">
        <f t="shared" ca="1" si="21"/>
        <v>0</v>
      </c>
      <c r="AB292" s="4">
        <v>292</v>
      </c>
    </row>
    <row r="293" spans="27:28" ht="21" customHeight="1">
      <c r="AA293" s="4">
        <f t="shared" ca="1" si="21"/>
        <v>0</v>
      </c>
      <c r="AB293" s="4">
        <v>293</v>
      </c>
    </row>
    <row r="294" spans="27:28" ht="21" customHeight="1">
      <c r="AA294" s="4">
        <f t="shared" ca="1" si="21"/>
        <v>0</v>
      </c>
      <c r="AB294" s="4">
        <v>294</v>
      </c>
    </row>
    <row r="295" spans="27:28" ht="21" customHeight="1">
      <c r="AA295" s="4">
        <f t="shared" ca="1" si="21"/>
        <v>0</v>
      </c>
      <c r="AB295" s="4">
        <v>295</v>
      </c>
    </row>
    <row r="296" spans="27:28" ht="21" customHeight="1">
      <c r="AA296" s="4">
        <f t="shared" ca="1" si="21"/>
        <v>0</v>
      </c>
      <c r="AB296" s="4">
        <v>296</v>
      </c>
    </row>
    <row r="297" spans="27:28" ht="21" customHeight="1">
      <c r="AA297" s="4">
        <f t="shared" ca="1" si="21"/>
        <v>0</v>
      </c>
      <c r="AB297" s="4">
        <v>297</v>
      </c>
    </row>
    <row r="298" spans="27:28" ht="21" customHeight="1">
      <c r="AA298" s="4">
        <f t="shared" ca="1" si="21"/>
        <v>0</v>
      </c>
      <c r="AB298" s="4">
        <v>298</v>
      </c>
    </row>
    <row r="299" spans="27:28" ht="21" customHeight="1">
      <c r="AA299" s="4">
        <f t="shared" ca="1" si="21"/>
        <v>0</v>
      </c>
      <c r="AB299" s="4">
        <v>299</v>
      </c>
    </row>
    <row r="300" spans="27:28" ht="21" customHeight="1">
      <c r="AA300" s="4">
        <f t="shared" ca="1" si="21"/>
        <v>0</v>
      </c>
      <c r="AB300" s="4">
        <v>300</v>
      </c>
    </row>
    <row r="301" spans="27:28" ht="21" customHeight="1">
      <c r="AA301" s="4">
        <f t="shared" ca="1" si="21"/>
        <v>0</v>
      </c>
      <c r="AB301" s="4">
        <v>301</v>
      </c>
    </row>
    <row r="302" spans="27:28" ht="21" customHeight="1">
      <c r="AA302" s="4">
        <f t="shared" ca="1" si="21"/>
        <v>0</v>
      </c>
      <c r="AB302" s="4">
        <v>302</v>
      </c>
    </row>
    <row r="303" spans="27:28" ht="21" customHeight="1">
      <c r="AA303" s="4">
        <f t="shared" ca="1" si="21"/>
        <v>0</v>
      </c>
      <c r="AB303" s="4">
        <v>303</v>
      </c>
    </row>
    <row r="304" spans="27:28" ht="21" customHeight="1">
      <c r="AA304" s="4">
        <f t="shared" ca="1" si="21"/>
        <v>0</v>
      </c>
      <c r="AB304" s="4">
        <v>304</v>
      </c>
    </row>
    <row r="305" spans="27:28" ht="21" customHeight="1">
      <c r="AA305" s="4">
        <f t="shared" ca="1" si="21"/>
        <v>0</v>
      </c>
      <c r="AB305" s="4">
        <v>305</v>
      </c>
    </row>
    <row r="306" spans="27:28" ht="21" customHeight="1">
      <c r="AA306" s="4">
        <f t="shared" ca="1" si="21"/>
        <v>0</v>
      </c>
      <c r="AB306" s="4">
        <v>306</v>
      </c>
    </row>
    <row r="307" spans="27:28" ht="21" customHeight="1">
      <c r="AA307" s="4">
        <f t="shared" ca="1" si="21"/>
        <v>0</v>
      </c>
      <c r="AB307" s="4">
        <v>307</v>
      </c>
    </row>
    <row r="308" spans="27:28" ht="21" customHeight="1">
      <c r="AA308" s="4">
        <f t="shared" ca="1" si="21"/>
        <v>0</v>
      </c>
      <c r="AB308" s="4">
        <v>308</v>
      </c>
    </row>
    <row r="309" spans="27:28" ht="21" customHeight="1">
      <c r="AA309" s="4">
        <f t="shared" ca="1" si="21"/>
        <v>0</v>
      </c>
      <c r="AB309" s="4">
        <v>309</v>
      </c>
    </row>
    <row r="310" spans="27:28" ht="21" customHeight="1">
      <c r="AA310" s="4">
        <f t="shared" ca="1" si="21"/>
        <v>0</v>
      </c>
      <c r="AB310" s="4">
        <v>310</v>
      </c>
    </row>
    <row r="311" spans="27:28" ht="21" customHeight="1">
      <c r="AA311" s="4">
        <f t="shared" ca="1" si="21"/>
        <v>0</v>
      </c>
      <c r="AB311" s="4">
        <v>311</v>
      </c>
    </row>
    <row r="312" spans="27:28" ht="21" customHeight="1">
      <c r="AA312" s="4">
        <f t="shared" ca="1" si="21"/>
        <v>0</v>
      </c>
      <c r="AB312" s="4">
        <v>312</v>
      </c>
    </row>
    <row r="313" spans="27:28" ht="21" customHeight="1">
      <c r="AA313" s="4">
        <f t="shared" ca="1" si="21"/>
        <v>0</v>
      </c>
      <c r="AB313" s="4">
        <v>313</v>
      </c>
    </row>
    <row r="314" spans="27:28" ht="21" customHeight="1">
      <c r="AA314" s="4">
        <f t="shared" ca="1" si="21"/>
        <v>0</v>
      </c>
      <c r="AB314" s="4">
        <v>314</v>
      </c>
    </row>
    <row r="315" spans="27:28" ht="21" customHeight="1">
      <c r="AA315" s="4">
        <f t="shared" ca="1" si="21"/>
        <v>0</v>
      </c>
      <c r="AB315" s="4">
        <v>315</v>
      </c>
    </row>
    <row r="316" spans="27:28" ht="21" customHeight="1">
      <c r="AA316" s="4">
        <f t="shared" ca="1" si="21"/>
        <v>0</v>
      </c>
      <c r="AB316" s="4">
        <v>316</v>
      </c>
    </row>
    <row r="317" spans="27:28" ht="21" customHeight="1">
      <c r="AA317" s="4">
        <f t="shared" ca="1" si="21"/>
        <v>0</v>
      </c>
      <c r="AB317" s="4">
        <v>317</v>
      </c>
    </row>
    <row r="318" spans="27:28" ht="21" customHeight="1">
      <c r="AA318" s="4">
        <f t="shared" ca="1" si="21"/>
        <v>0</v>
      </c>
      <c r="AB318" s="4">
        <v>318</v>
      </c>
    </row>
    <row r="319" spans="27:28" ht="21" customHeight="1">
      <c r="AA319" s="4">
        <f t="shared" ca="1" si="21"/>
        <v>0</v>
      </c>
      <c r="AB319" s="4">
        <v>319</v>
      </c>
    </row>
    <row r="320" spans="27:28" ht="21" customHeight="1">
      <c r="AA320" s="4">
        <f t="shared" ca="1" si="21"/>
        <v>0</v>
      </c>
      <c r="AB320" s="4">
        <v>320</v>
      </c>
    </row>
    <row r="321" spans="27:28" ht="21" customHeight="1">
      <c r="AA321" s="4">
        <f t="shared" ca="1" si="21"/>
        <v>0</v>
      </c>
      <c r="AB321" s="4">
        <v>321</v>
      </c>
    </row>
    <row r="322" spans="27:28" ht="21" customHeight="1">
      <c r="AA322" s="4">
        <f t="shared" ca="1" si="21"/>
        <v>0</v>
      </c>
      <c r="AB322" s="4">
        <v>322</v>
      </c>
    </row>
    <row r="323" spans="27:28" ht="21" customHeight="1">
      <c r="AA323" s="4">
        <f t="shared" ca="1" si="21"/>
        <v>0</v>
      </c>
      <c r="AB323" s="4">
        <v>323</v>
      </c>
    </row>
    <row r="324" spans="27:28" ht="21" customHeight="1">
      <c r="AA324" s="4">
        <f t="shared" ca="1" si="21"/>
        <v>0</v>
      </c>
      <c r="AB324" s="4">
        <v>324</v>
      </c>
    </row>
    <row r="325" spans="27:28" ht="21" customHeight="1">
      <c r="AA325" s="4">
        <f t="shared" ref="AA325:AA388" ca="1" si="22">INDIRECT($W$6&amp;"!"&amp;"B"&amp;ROW(B325))</f>
        <v>0</v>
      </c>
      <c r="AB325" s="4">
        <v>325</v>
      </c>
    </row>
    <row r="326" spans="27:28" ht="21" customHeight="1">
      <c r="AA326" s="4">
        <f t="shared" ca="1" si="22"/>
        <v>0</v>
      </c>
      <c r="AB326" s="4">
        <v>326</v>
      </c>
    </row>
    <row r="327" spans="27:28" ht="21" customHeight="1">
      <c r="AA327" s="4">
        <f t="shared" ca="1" si="22"/>
        <v>0</v>
      </c>
      <c r="AB327" s="4">
        <v>327</v>
      </c>
    </row>
    <row r="328" spans="27:28" ht="21" customHeight="1">
      <c r="AA328" s="4">
        <f t="shared" ca="1" si="22"/>
        <v>0</v>
      </c>
      <c r="AB328" s="4">
        <v>328</v>
      </c>
    </row>
    <row r="329" spans="27:28" ht="21" customHeight="1">
      <c r="AA329" s="4">
        <f t="shared" ca="1" si="22"/>
        <v>0</v>
      </c>
      <c r="AB329" s="4">
        <v>329</v>
      </c>
    </row>
    <row r="330" spans="27:28" ht="21" customHeight="1">
      <c r="AA330" s="4">
        <f t="shared" ca="1" si="22"/>
        <v>0</v>
      </c>
      <c r="AB330" s="4">
        <v>330</v>
      </c>
    </row>
    <row r="331" spans="27:28" ht="21" customHeight="1">
      <c r="AA331" s="4">
        <f t="shared" ca="1" si="22"/>
        <v>0</v>
      </c>
      <c r="AB331" s="4">
        <v>331</v>
      </c>
    </row>
    <row r="332" spans="27:28" ht="21" customHeight="1">
      <c r="AA332" s="4">
        <f t="shared" ca="1" si="22"/>
        <v>0</v>
      </c>
      <c r="AB332" s="4">
        <v>332</v>
      </c>
    </row>
    <row r="333" spans="27:28" ht="21" customHeight="1">
      <c r="AA333" s="4">
        <f t="shared" ca="1" si="22"/>
        <v>0</v>
      </c>
      <c r="AB333" s="4">
        <v>333</v>
      </c>
    </row>
    <row r="334" spans="27:28" ht="21" customHeight="1">
      <c r="AA334" s="4">
        <f t="shared" ca="1" si="22"/>
        <v>0</v>
      </c>
      <c r="AB334" s="4">
        <v>334</v>
      </c>
    </row>
    <row r="335" spans="27:28" ht="21" customHeight="1">
      <c r="AA335" s="4">
        <f t="shared" ca="1" si="22"/>
        <v>0</v>
      </c>
      <c r="AB335" s="4">
        <v>335</v>
      </c>
    </row>
    <row r="336" spans="27:28" ht="21" customHeight="1">
      <c r="AA336" s="4">
        <f t="shared" ca="1" si="22"/>
        <v>0</v>
      </c>
      <c r="AB336" s="4">
        <v>336</v>
      </c>
    </row>
    <row r="337" spans="27:28" ht="21" customHeight="1">
      <c r="AA337" s="4">
        <f t="shared" ca="1" si="22"/>
        <v>0</v>
      </c>
      <c r="AB337" s="4">
        <v>337</v>
      </c>
    </row>
    <row r="338" spans="27:28" ht="21" customHeight="1">
      <c r="AA338" s="4">
        <f t="shared" ca="1" si="22"/>
        <v>0</v>
      </c>
      <c r="AB338" s="4">
        <v>338</v>
      </c>
    </row>
    <row r="339" spans="27:28" ht="21" customHeight="1">
      <c r="AA339" s="4">
        <f t="shared" ca="1" si="22"/>
        <v>0</v>
      </c>
      <c r="AB339" s="4">
        <v>339</v>
      </c>
    </row>
    <row r="340" spans="27:28" ht="21" customHeight="1">
      <c r="AA340" s="4">
        <f t="shared" ca="1" si="22"/>
        <v>0</v>
      </c>
      <c r="AB340" s="4">
        <v>340</v>
      </c>
    </row>
    <row r="341" spans="27:28" ht="21" customHeight="1">
      <c r="AA341" s="4">
        <f t="shared" ca="1" si="22"/>
        <v>0</v>
      </c>
      <c r="AB341" s="4">
        <v>341</v>
      </c>
    </row>
    <row r="342" spans="27:28" ht="21" customHeight="1">
      <c r="AA342" s="4">
        <f t="shared" ca="1" si="22"/>
        <v>0</v>
      </c>
      <c r="AB342" s="4">
        <v>342</v>
      </c>
    </row>
    <row r="343" spans="27:28" ht="21" customHeight="1">
      <c r="AA343" s="4">
        <f t="shared" ca="1" si="22"/>
        <v>0</v>
      </c>
      <c r="AB343" s="4">
        <v>343</v>
      </c>
    </row>
    <row r="344" spans="27:28" ht="21" customHeight="1">
      <c r="AA344" s="4">
        <f t="shared" ca="1" si="22"/>
        <v>0</v>
      </c>
      <c r="AB344" s="4">
        <v>344</v>
      </c>
    </row>
    <row r="345" spans="27:28" ht="21" customHeight="1">
      <c r="AA345" s="4">
        <f t="shared" ca="1" si="22"/>
        <v>0</v>
      </c>
      <c r="AB345" s="4">
        <v>345</v>
      </c>
    </row>
    <row r="346" spans="27:28" ht="21" customHeight="1">
      <c r="AA346" s="4">
        <f t="shared" ca="1" si="22"/>
        <v>0</v>
      </c>
      <c r="AB346" s="4">
        <v>346</v>
      </c>
    </row>
    <row r="347" spans="27:28" ht="21" customHeight="1">
      <c r="AA347" s="4">
        <f t="shared" ca="1" si="22"/>
        <v>0</v>
      </c>
      <c r="AB347" s="4">
        <v>347</v>
      </c>
    </row>
    <row r="348" spans="27:28" ht="21" customHeight="1">
      <c r="AA348" s="4">
        <f t="shared" ca="1" si="22"/>
        <v>0</v>
      </c>
      <c r="AB348" s="4">
        <v>348</v>
      </c>
    </row>
    <row r="349" spans="27:28" ht="21" customHeight="1">
      <c r="AA349" s="4">
        <f t="shared" ca="1" si="22"/>
        <v>0</v>
      </c>
      <c r="AB349" s="4">
        <v>349</v>
      </c>
    </row>
    <row r="350" spans="27:28" ht="21" customHeight="1">
      <c r="AA350" s="4">
        <f t="shared" ca="1" si="22"/>
        <v>0</v>
      </c>
      <c r="AB350" s="4">
        <v>350</v>
      </c>
    </row>
    <row r="351" spans="27:28" ht="21" customHeight="1">
      <c r="AA351" s="4">
        <f t="shared" ca="1" si="22"/>
        <v>0</v>
      </c>
      <c r="AB351" s="4">
        <v>351</v>
      </c>
    </row>
    <row r="352" spans="27:28" ht="21" customHeight="1">
      <c r="AA352" s="4">
        <f t="shared" ca="1" si="22"/>
        <v>0</v>
      </c>
      <c r="AB352" s="4">
        <v>352</v>
      </c>
    </row>
    <row r="353" spans="27:28" ht="21" customHeight="1">
      <c r="AA353" s="4">
        <f t="shared" ca="1" si="22"/>
        <v>0</v>
      </c>
      <c r="AB353" s="4">
        <v>353</v>
      </c>
    </row>
    <row r="354" spans="27:28" ht="21" customHeight="1">
      <c r="AA354" s="4">
        <f t="shared" ca="1" si="22"/>
        <v>0</v>
      </c>
      <c r="AB354" s="4">
        <v>354</v>
      </c>
    </row>
    <row r="355" spans="27:28" ht="21" customHeight="1">
      <c r="AA355" s="4">
        <f t="shared" ca="1" si="22"/>
        <v>0</v>
      </c>
      <c r="AB355" s="4">
        <v>355</v>
      </c>
    </row>
    <row r="356" spans="27:28" ht="21" customHeight="1">
      <c r="AA356" s="4">
        <f t="shared" ca="1" si="22"/>
        <v>0</v>
      </c>
      <c r="AB356" s="4">
        <v>356</v>
      </c>
    </row>
    <row r="357" spans="27:28" ht="21" customHeight="1">
      <c r="AA357" s="4">
        <f t="shared" ca="1" si="22"/>
        <v>0</v>
      </c>
      <c r="AB357" s="4">
        <v>357</v>
      </c>
    </row>
    <row r="358" spans="27:28" ht="21" customHeight="1">
      <c r="AA358" s="4">
        <f t="shared" ca="1" si="22"/>
        <v>0</v>
      </c>
      <c r="AB358" s="4">
        <v>358</v>
      </c>
    </row>
    <row r="359" spans="27:28" ht="21" customHeight="1">
      <c r="AA359" s="4">
        <f t="shared" ca="1" si="22"/>
        <v>0</v>
      </c>
      <c r="AB359" s="4">
        <v>359</v>
      </c>
    </row>
    <row r="360" spans="27:28" ht="21" customHeight="1">
      <c r="AA360" s="4">
        <f t="shared" ca="1" si="22"/>
        <v>0</v>
      </c>
      <c r="AB360" s="4">
        <v>360</v>
      </c>
    </row>
    <row r="361" spans="27:28" ht="21" customHeight="1">
      <c r="AA361" s="4">
        <f t="shared" ca="1" si="22"/>
        <v>0</v>
      </c>
      <c r="AB361" s="4">
        <v>361</v>
      </c>
    </row>
    <row r="362" spans="27:28" ht="21" customHeight="1">
      <c r="AA362" s="4">
        <f t="shared" ca="1" si="22"/>
        <v>0</v>
      </c>
      <c r="AB362" s="4">
        <v>362</v>
      </c>
    </row>
    <row r="363" spans="27:28" ht="21" customHeight="1">
      <c r="AA363" s="4">
        <f t="shared" ca="1" si="22"/>
        <v>0</v>
      </c>
      <c r="AB363" s="4">
        <v>363</v>
      </c>
    </row>
    <row r="364" spans="27:28" ht="21" customHeight="1">
      <c r="AA364" s="4">
        <f t="shared" ca="1" si="22"/>
        <v>0</v>
      </c>
      <c r="AB364" s="4">
        <v>364</v>
      </c>
    </row>
    <row r="365" spans="27:28" ht="21" customHeight="1">
      <c r="AA365" s="4">
        <f t="shared" ca="1" si="22"/>
        <v>0</v>
      </c>
      <c r="AB365" s="4">
        <v>365</v>
      </c>
    </row>
    <row r="366" spans="27:28" ht="21" customHeight="1">
      <c r="AA366" s="4">
        <f t="shared" ca="1" si="22"/>
        <v>0</v>
      </c>
      <c r="AB366" s="4">
        <v>366</v>
      </c>
    </row>
    <row r="367" spans="27:28" ht="21" customHeight="1">
      <c r="AA367" s="4">
        <f t="shared" ca="1" si="22"/>
        <v>0</v>
      </c>
      <c r="AB367" s="4">
        <v>367</v>
      </c>
    </row>
    <row r="368" spans="27:28" ht="21" customHeight="1">
      <c r="AA368" s="4">
        <f t="shared" ca="1" si="22"/>
        <v>0</v>
      </c>
      <c r="AB368" s="4">
        <v>368</v>
      </c>
    </row>
    <row r="369" spans="27:28" ht="21" customHeight="1">
      <c r="AA369" s="4">
        <f t="shared" ca="1" si="22"/>
        <v>0</v>
      </c>
      <c r="AB369" s="4">
        <v>369</v>
      </c>
    </row>
    <row r="370" spans="27:28" ht="21" customHeight="1">
      <c r="AA370" s="4">
        <f t="shared" ca="1" si="22"/>
        <v>0</v>
      </c>
      <c r="AB370" s="4">
        <v>370</v>
      </c>
    </row>
    <row r="371" spans="27:28" ht="21" customHeight="1">
      <c r="AA371" s="4">
        <f t="shared" ca="1" si="22"/>
        <v>0</v>
      </c>
      <c r="AB371" s="4">
        <v>371</v>
      </c>
    </row>
    <row r="372" spans="27:28" ht="21" customHeight="1">
      <c r="AA372" s="4">
        <f t="shared" ca="1" si="22"/>
        <v>0</v>
      </c>
      <c r="AB372" s="4">
        <v>372</v>
      </c>
    </row>
    <row r="373" spans="27:28" ht="21" customHeight="1">
      <c r="AA373" s="4">
        <f t="shared" ca="1" si="22"/>
        <v>0</v>
      </c>
      <c r="AB373" s="4">
        <v>373</v>
      </c>
    </row>
    <row r="374" spans="27:28" ht="21" customHeight="1">
      <c r="AA374" s="4">
        <f t="shared" ca="1" si="22"/>
        <v>0</v>
      </c>
      <c r="AB374" s="4">
        <v>374</v>
      </c>
    </row>
    <row r="375" spans="27:28" ht="21" customHeight="1">
      <c r="AA375" s="4">
        <f t="shared" ca="1" si="22"/>
        <v>0</v>
      </c>
      <c r="AB375" s="4">
        <v>375</v>
      </c>
    </row>
    <row r="376" spans="27:28" ht="21" customHeight="1">
      <c r="AA376" s="4">
        <f t="shared" ca="1" si="22"/>
        <v>0</v>
      </c>
      <c r="AB376" s="4">
        <v>376</v>
      </c>
    </row>
    <row r="377" spans="27:28" ht="21" customHeight="1">
      <c r="AA377" s="4">
        <f t="shared" ca="1" si="22"/>
        <v>0</v>
      </c>
      <c r="AB377" s="4">
        <v>377</v>
      </c>
    </row>
    <row r="378" spans="27:28" ht="21" customHeight="1">
      <c r="AA378" s="4">
        <f t="shared" ca="1" si="22"/>
        <v>0</v>
      </c>
      <c r="AB378" s="4">
        <v>378</v>
      </c>
    </row>
    <row r="379" spans="27:28" ht="21" customHeight="1">
      <c r="AA379" s="4">
        <f t="shared" ca="1" si="22"/>
        <v>0</v>
      </c>
      <c r="AB379" s="4">
        <v>379</v>
      </c>
    </row>
    <row r="380" spans="27:28" ht="21" customHeight="1">
      <c r="AA380" s="4">
        <f t="shared" ca="1" si="22"/>
        <v>0</v>
      </c>
      <c r="AB380" s="4">
        <v>380</v>
      </c>
    </row>
    <row r="381" spans="27:28" ht="21" customHeight="1">
      <c r="AA381" s="4">
        <f t="shared" ca="1" si="22"/>
        <v>0</v>
      </c>
      <c r="AB381" s="4">
        <v>381</v>
      </c>
    </row>
    <row r="382" spans="27:28" ht="21" customHeight="1">
      <c r="AA382" s="4">
        <f t="shared" ca="1" si="22"/>
        <v>0</v>
      </c>
      <c r="AB382" s="4">
        <v>382</v>
      </c>
    </row>
    <row r="383" spans="27:28" ht="21" customHeight="1">
      <c r="AA383" s="4">
        <f t="shared" ca="1" si="22"/>
        <v>0</v>
      </c>
      <c r="AB383" s="4">
        <v>383</v>
      </c>
    </row>
    <row r="384" spans="27:28" ht="21" customHeight="1">
      <c r="AA384" s="4">
        <f t="shared" ca="1" si="22"/>
        <v>0</v>
      </c>
      <c r="AB384" s="4">
        <v>384</v>
      </c>
    </row>
    <row r="385" spans="27:28" ht="21" customHeight="1">
      <c r="AA385" s="4">
        <f t="shared" ca="1" si="22"/>
        <v>0</v>
      </c>
      <c r="AB385" s="4">
        <v>385</v>
      </c>
    </row>
    <row r="386" spans="27:28" ht="21" customHeight="1">
      <c r="AA386" s="4">
        <f t="shared" ca="1" si="22"/>
        <v>0</v>
      </c>
      <c r="AB386" s="4">
        <v>386</v>
      </c>
    </row>
    <row r="387" spans="27:28" ht="21" customHeight="1">
      <c r="AA387" s="4">
        <f t="shared" ca="1" si="22"/>
        <v>0</v>
      </c>
      <c r="AB387" s="4">
        <v>387</v>
      </c>
    </row>
    <row r="388" spans="27:28" ht="21" customHeight="1">
      <c r="AA388" s="4">
        <f t="shared" ca="1" si="22"/>
        <v>0</v>
      </c>
      <c r="AB388" s="4">
        <v>388</v>
      </c>
    </row>
    <row r="389" spans="27:28" ht="21" customHeight="1">
      <c r="AA389" s="4">
        <f t="shared" ref="AA389:AA452" ca="1" si="23">INDIRECT($W$6&amp;"!"&amp;"B"&amp;ROW(B389))</f>
        <v>0</v>
      </c>
      <c r="AB389" s="4">
        <v>389</v>
      </c>
    </row>
    <row r="390" spans="27:28" ht="21" customHeight="1">
      <c r="AA390" s="4">
        <f t="shared" ca="1" si="23"/>
        <v>0</v>
      </c>
      <c r="AB390" s="4">
        <v>390</v>
      </c>
    </row>
    <row r="391" spans="27:28" ht="21" customHeight="1">
      <c r="AA391" s="4">
        <f t="shared" ca="1" si="23"/>
        <v>0</v>
      </c>
      <c r="AB391" s="4">
        <v>391</v>
      </c>
    </row>
    <row r="392" spans="27:28" ht="21" customHeight="1">
      <c r="AA392" s="4">
        <f t="shared" ca="1" si="23"/>
        <v>0</v>
      </c>
      <c r="AB392" s="4">
        <v>392</v>
      </c>
    </row>
    <row r="393" spans="27:28" ht="21" customHeight="1">
      <c r="AA393" s="4">
        <f t="shared" ca="1" si="23"/>
        <v>0</v>
      </c>
      <c r="AB393" s="4">
        <v>393</v>
      </c>
    </row>
    <row r="394" spans="27:28" ht="21" customHeight="1">
      <c r="AA394" s="4">
        <f t="shared" ca="1" si="23"/>
        <v>0</v>
      </c>
      <c r="AB394" s="4">
        <v>394</v>
      </c>
    </row>
    <row r="395" spans="27:28" ht="21" customHeight="1">
      <c r="AA395" s="4">
        <f t="shared" ca="1" si="23"/>
        <v>0</v>
      </c>
      <c r="AB395" s="4">
        <v>395</v>
      </c>
    </row>
    <row r="396" spans="27:28" ht="21" customHeight="1">
      <c r="AA396" s="4">
        <f t="shared" ca="1" si="23"/>
        <v>0</v>
      </c>
      <c r="AB396" s="4">
        <v>396</v>
      </c>
    </row>
    <row r="397" spans="27:28" ht="21" customHeight="1">
      <c r="AA397" s="4">
        <f t="shared" ca="1" si="23"/>
        <v>0</v>
      </c>
      <c r="AB397" s="4">
        <v>397</v>
      </c>
    </row>
    <row r="398" spans="27:28" ht="21" customHeight="1">
      <c r="AA398" s="4">
        <f t="shared" ca="1" si="23"/>
        <v>0</v>
      </c>
      <c r="AB398" s="4">
        <v>398</v>
      </c>
    </row>
    <row r="399" spans="27:28" ht="21" customHeight="1">
      <c r="AA399" s="4">
        <f t="shared" ca="1" si="23"/>
        <v>0</v>
      </c>
      <c r="AB399" s="4">
        <v>399</v>
      </c>
    </row>
    <row r="400" spans="27:28" ht="21" customHeight="1">
      <c r="AA400" s="4">
        <f t="shared" ca="1" si="23"/>
        <v>0</v>
      </c>
      <c r="AB400" s="4">
        <v>400</v>
      </c>
    </row>
    <row r="401" spans="27:28" ht="21" customHeight="1">
      <c r="AA401" s="4">
        <f t="shared" ca="1" si="23"/>
        <v>0</v>
      </c>
      <c r="AB401" s="4">
        <v>401</v>
      </c>
    </row>
    <row r="402" spans="27:28" ht="21" customHeight="1">
      <c r="AA402" s="4">
        <f t="shared" ca="1" si="23"/>
        <v>0</v>
      </c>
      <c r="AB402" s="4">
        <v>402</v>
      </c>
    </row>
    <row r="403" spans="27:28" ht="21" customHeight="1">
      <c r="AA403" s="4">
        <f t="shared" ca="1" si="23"/>
        <v>0</v>
      </c>
      <c r="AB403" s="4">
        <v>403</v>
      </c>
    </row>
    <row r="404" spans="27:28" ht="21" customHeight="1">
      <c r="AA404" s="4">
        <f t="shared" ca="1" si="23"/>
        <v>0</v>
      </c>
      <c r="AB404" s="4">
        <v>404</v>
      </c>
    </row>
    <row r="405" spans="27:28" ht="21" customHeight="1">
      <c r="AA405" s="4">
        <f t="shared" ca="1" si="23"/>
        <v>0</v>
      </c>
      <c r="AB405" s="4">
        <v>405</v>
      </c>
    </row>
    <row r="406" spans="27:28" ht="21" customHeight="1">
      <c r="AA406" s="4">
        <f t="shared" ca="1" si="23"/>
        <v>0</v>
      </c>
      <c r="AB406" s="4">
        <v>406</v>
      </c>
    </row>
    <row r="407" spans="27:28" ht="21" customHeight="1">
      <c r="AA407" s="4">
        <f t="shared" ca="1" si="23"/>
        <v>0</v>
      </c>
      <c r="AB407" s="4">
        <v>407</v>
      </c>
    </row>
    <row r="408" spans="27:28" ht="21" customHeight="1">
      <c r="AA408" s="4">
        <f t="shared" ca="1" si="23"/>
        <v>0</v>
      </c>
      <c r="AB408" s="4">
        <v>408</v>
      </c>
    </row>
    <row r="409" spans="27:28" ht="21" customHeight="1">
      <c r="AA409" s="4">
        <f t="shared" ca="1" si="23"/>
        <v>0</v>
      </c>
      <c r="AB409" s="4">
        <v>409</v>
      </c>
    </row>
    <row r="410" spans="27:28" ht="21" customHeight="1">
      <c r="AA410" s="4">
        <f t="shared" ca="1" si="23"/>
        <v>0</v>
      </c>
      <c r="AB410" s="4">
        <v>410</v>
      </c>
    </row>
    <row r="411" spans="27:28" ht="21" customHeight="1">
      <c r="AA411" s="4">
        <f t="shared" ca="1" si="23"/>
        <v>0</v>
      </c>
      <c r="AB411" s="4">
        <v>411</v>
      </c>
    </row>
    <row r="412" spans="27:28" ht="21" customHeight="1">
      <c r="AA412" s="4">
        <f t="shared" ca="1" si="23"/>
        <v>0</v>
      </c>
      <c r="AB412" s="4">
        <v>412</v>
      </c>
    </row>
    <row r="413" spans="27:28" ht="21" customHeight="1">
      <c r="AA413" s="4">
        <f t="shared" ca="1" si="23"/>
        <v>0</v>
      </c>
      <c r="AB413" s="4">
        <v>413</v>
      </c>
    </row>
    <row r="414" spans="27:28" ht="21" customHeight="1">
      <c r="AA414" s="4">
        <f t="shared" ca="1" si="23"/>
        <v>0</v>
      </c>
      <c r="AB414" s="4">
        <v>414</v>
      </c>
    </row>
    <row r="415" spans="27:28" ht="21" customHeight="1">
      <c r="AA415" s="4">
        <f t="shared" ca="1" si="23"/>
        <v>0</v>
      </c>
      <c r="AB415" s="4">
        <v>415</v>
      </c>
    </row>
    <row r="416" spans="27:28" ht="21" customHeight="1">
      <c r="AA416" s="4">
        <f t="shared" ca="1" si="23"/>
        <v>0</v>
      </c>
      <c r="AB416" s="4">
        <v>416</v>
      </c>
    </row>
    <row r="417" spans="27:28" ht="21" customHeight="1">
      <c r="AA417" s="4">
        <f t="shared" ca="1" si="23"/>
        <v>0</v>
      </c>
      <c r="AB417" s="4">
        <v>417</v>
      </c>
    </row>
    <row r="418" spans="27:28" ht="21" customHeight="1">
      <c r="AA418" s="4">
        <f t="shared" ca="1" si="23"/>
        <v>0</v>
      </c>
      <c r="AB418" s="4">
        <v>418</v>
      </c>
    </row>
    <row r="419" spans="27:28" ht="21" customHeight="1">
      <c r="AA419" s="4">
        <f t="shared" ca="1" si="23"/>
        <v>0</v>
      </c>
      <c r="AB419" s="4">
        <v>419</v>
      </c>
    </row>
    <row r="420" spans="27:28" ht="21" customHeight="1">
      <c r="AA420" s="4">
        <f t="shared" ca="1" si="23"/>
        <v>0</v>
      </c>
      <c r="AB420" s="4">
        <v>420</v>
      </c>
    </row>
    <row r="421" spans="27:28" ht="21" customHeight="1">
      <c r="AA421" s="4">
        <f t="shared" ca="1" si="23"/>
        <v>0</v>
      </c>
      <c r="AB421" s="4">
        <v>421</v>
      </c>
    </row>
    <row r="422" spans="27:28" ht="21" customHeight="1">
      <c r="AA422" s="4">
        <f t="shared" ca="1" si="23"/>
        <v>0</v>
      </c>
      <c r="AB422" s="4">
        <v>422</v>
      </c>
    </row>
    <row r="423" spans="27:28" ht="21" customHeight="1">
      <c r="AA423" s="4">
        <f t="shared" ca="1" si="23"/>
        <v>0</v>
      </c>
      <c r="AB423" s="4">
        <v>423</v>
      </c>
    </row>
    <row r="424" spans="27:28" ht="21" customHeight="1">
      <c r="AA424" s="4">
        <f t="shared" ca="1" si="23"/>
        <v>0</v>
      </c>
      <c r="AB424" s="4">
        <v>424</v>
      </c>
    </row>
    <row r="425" spans="27:28" ht="21" customHeight="1">
      <c r="AA425" s="4">
        <f t="shared" ca="1" si="23"/>
        <v>0</v>
      </c>
      <c r="AB425" s="4">
        <v>425</v>
      </c>
    </row>
    <row r="426" spans="27:28" ht="21" customHeight="1">
      <c r="AA426" s="4">
        <f t="shared" ca="1" si="23"/>
        <v>0</v>
      </c>
      <c r="AB426" s="4">
        <v>426</v>
      </c>
    </row>
    <row r="427" spans="27:28" ht="21" customHeight="1">
      <c r="AA427" s="4">
        <f t="shared" ca="1" si="23"/>
        <v>0</v>
      </c>
      <c r="AB427" s="4">
        <v>427</v>
      </c>
    </row>
    <row r="428" spans="27:28" ht="21" customHeight="1">
      <c r="AA428" s="4">
        <f t="shared" ca="1" si="23"/>
        <v>0</v>
      </c>
      <c r="AB428" s="4">
        <v>428</v>
      </c>
    </row>
    <row r="429" spans="27:28" ht="21" customHeight="1">
      <c r="AA429" s="4">
        <f t="shared" ca="1" si="23"/>
        <v>0</v>
      </c>
      <c r="AB429" s="4">
        <v>429</v>
      </c>
    </row>
    <row r="430" spans="27:28" ht="21" customHeight="1">
      <c r="AA430" s="4">
        <f t="shared" ca="1" si="23"/>
        <v>0</v>
      </c>
      <c r="AB430" s="4">
        <v>430</v>
      </c>
    </row>
    <row r="431" spans="27:28" ht="21" customHeight="1">
      <c r="AA431" s="4">
        <f t="shared" ca="1" si="23"/>
        <v>0</v>
      </c>
      <c r="AB431" s="4">
        <v>431</v>
      </c>
    </row>
    <row r="432" spans="27:28" ht="21" customHeight="1">
      <c r="AA432" s="4">
        <f t="shared" ca="1" si="23"/>
        <v>0</v>
      </c>
      <c r="AB432" s="4">
        <v>432</v>
      </c>
    </row>
    <row r="433" spans="27:28" ht="21" customHeight="1">
      <c r="AA433" s="4">
        <f t="shared" ca="1" si="23"/>
        <v>0</v>
      </c>
      <c r="AB433" s="4">
        <v>433</v>
      </c>
    </row>
    <row r="434" spans="27:28" ht="21" customHeight="1">
      <c r="AA434" s="4">
        <f t="shared" ca="1" si="23"/>
        <v>0</v>
      </c>
      <c r="AB434" s="4">
        <v>434</v>
      </c>
    </row>
    <row r="435" spans="27:28" ht="21" customHeight="1">
      <c r="AA435" s="4">
        <f t="shared" ca="1" si="23"/>
        <v>0</v>
      </c>
      <c r="AB435" s="4">
        <v>435</v>
      </c>
    </row>
    <row r="436" spans="27:28" ht="21" customHeight="1">
      <c r="AA436" s="4">
        <f t="shared" ca="1" si="23"/>
        <v>0</v>
      </c>
      <c r="AB436" s="4">
        <v>436</v>
      </c>
    </row>
    <row r="437" spans="27:28" ht="21" customHeight="1">
      <c r="AA437" s="4">
        <f t="shared" ca="1" si="23"/>
        <v>0</v>
      </c>
      <c r="AB437" s="4">
        <v>437</v>
      </c>
    </row>
    <row r="438" spans="27:28" ht="21" customHeight="1">
      <c r="AA438" s="4">
        <f t="shared" ca="1" si="23"/>
        <v>0</v>
      </c>
      <c r="AB438" s="4">
        <v>438</v>
      </c>
    </row>
    <row r="439" spans="27:28" ht="21" customHeight="1">
      <c r="AA439" s="4">
        <f t="shared" ca="1" si="23"/>
        <v>0</v>
      </c>
      <c r="AB439" s="4">
        <v>439</v>
      </c>
    </row>
    <row r="440" spans="27:28" ht="21" customHeight="1">
      <c r="AA440" s="4">
        <f t="shared" ca="1" si="23"/>
        <v>0</v>
      </c>
      <c r="AB440" s="4">
        <v>440</v>
      </c>
    </row>
    <row r="441" spans="27:28" ht="21" customHeight="1">
      <c r="AA441" s="4">
        <f t="shared" ca="1" si="23"/>
        <v>0</v>
      </c>
      <c r="AB441" s="4">
        <v>441</v>
      </c>
    </row>
    <row r="442" spans="27:28" ht="21" customHeight="1">
      <c r="AA442" s="4">
        <f t="shared" ca="1" si="23"/>
        <v>0</v>
      </c>
      <c r="AB442" s="4">
        <v>442</v>
      </c>
    </row>
    <row r="443" spans="27:28" ht="21" customHeight="1">
      <c r="AA443" s="4">
        <f t="shared" ca="1" si="23"/>
        <v>0</v>
      </c>
      <c r="AB443" s="4">
        <v>443</v>
      </c>
    </row>
    <row r="444" spans="27:28" ht="21" customHeight="1">
      <c r="AA444" s="4">
        <f t="shared" ca="1" si="23"/>
        <v>0</v>
      </c>
      <c r="AB444" s="4">
        <v>444</v>
      </c>
    </row>
    <row r="445" spans="27:28" ht="21" customHeight="1">
      <c r="AA445" s="4">
        <f t="shared" ca="1" si="23"/>
        <v>0</v>
      </c>
      <c r="AB445" s="4">
        <v>445</v>
      </c>
    </row>
    <row r="446" spans="27:28" ht="21" customHeight="1">
      <c r="AA446" s="4">
        <f t="shared" ca="1" si="23"/>
        <v>0</v>
      </c>
      <c r="AB446" s="4">
        <v>446</v>
      </c>
    </row>
    <row r="447" spans="27:28" ht="21" customHeight="1">
      <c r="AA447" s="4">
        <f t="shared" ca="1" si="23"/>
        <v>0</v>
      </c>
      <c r="AB447" s="4">
        <v>447</v>
      </c>
    </row>
    <row r="448" spans="27:28" ht="21" customHeight="1">
      <c r="AA448" s="4">
        <f t="shared" ca="1" si="23"/>
        <v>0</v>
      </c>
      <c r="AB448" s="4">
        <v>448</v>
      </c>
    </row>
    <row r="449" spans="27:28" ht="21" customHeight="1">
      <c r="AA449" s="4">
        <f t="shared" ca="1" si="23"/>
        <v>0</v>
      </c>
      <c r="AB449" s="4">
        <v>449</v>
      </c>
    </row>
    <row r="450" spans="27:28" ht="21" customHeight="1">
      <c r="AA450" s="4">
        <f t="shared" ca="1" si="23"/>
        <v>0</v>
      </c>
      <c r="AB450" s="4">
        <v>450</v>
      </c>
    </row>
    <row r="451" spans="27:28" ht="21" customHeight="1">
      <c r="AA451" s="4">
        <f t="shared" ca="1" si="23"/>
        <v>0</v>
      </c>
      <c r="AB451" s="4">
        <v>451</v>
      </c>
    </row>
    <row r="452" spans="27:28" ht="21" customHeight="1">
      <c r="AA452" s="4">
        <f t="shared" ca="1" si="23"/>
        <v>0</v>
      </c>
      <c r="AB452" s="4">
        <v>452</v>
      </c>
    </row>
    <row r="453" spans="27:28" ht="21" customHeight="1">
      <c r="AA453" s="4">
        <f t="shared" ref="AA453:AA516" ca="1" si="24">INDIRECT($W$6&amp;"!"&amp;"B"&amp;ROW(B453))</f>
        <v>0</v>
      </c>
      <c r="AB453" s="4">
        <v>453</v>
      </c>
    </row>
    <row r="454" spans="27:28" ht="21" customHeight="1">
      <c r="AA454" s="4">
        <f t="shared" ca="1" si="24"/>
        <v>0</v>
      </c>
      <c r="AB454" s="4">
        <v>454</v>
      </c>
    </row>
    <row r="455" spans="27:28" ht="21" customHeight="1">
      <c r="AA455" s="4">
        <f t="shared" ca="1" si="24"/>
        <v>0</v>
      </c>
      <c r="AB455" s="4">
        <v>455</v>
      </c>
    </row>
    <row r="456" spans="27:28" ht="21" customHeight="1">
      <c r="AA456" s="4">
        <f t="shared" ca="1" si="24"/>
        <v>0</v>
      </c>
      <c r="AB456" s="4">
        <v>456</v>
      </c>
    </row>
    <row r="457" spans="27:28" ht="21" customHeight="1">
      <c r="AA457" s="4">
        <f t="shared" ca="1" si="24"/>
        <v>0</v>
      </c>
      <c r="AB457" s="4">
        <v>457</v>
      </c>
    </row>
    <row r="458" spans="27:28" ht="21" customHeight="1">
      <c r="AA458" s="4">
        <f t="shared" ca="1" si="24"/>
        <v>0</v>
      </c>
      <c r="AB458" s="4">
        <v>458</v>
      </c>
    </row>
    <row r="459" spans="27:28" ht="21" customHeight="1">
      <c r="AA459" s="4">
        <f t="shared" ca="1" si="24"/>
        <v>0</v>
      </c>
      <c r="AB459" s="4">
        <v>459</v>
      </c>
    </row>
    <row r="460" spans="27:28" ht="21" customHeight="1">
      <c r="AA460" s="4">
        <f t="shared" ca="1" si="24"/>
        <v>0</v>
      </c>
      <c r="AB460" s="4">
        <v>460</v>
      </c>
    </row>
    <row r="461" spans="27:28" ht="21" customHeight="1">
      <c r="AA461" s="4">
        <f t="shared" ca="1" si="24"/>
        <v>0</v>
      </c>
      <c r="AB461" s="4">
        <v>461</v>
      </c>
    </row>
    <row r="462" spans="27:28" ht="21" customHeight="1">
      <c r="AA462" s="4">
        <f t="shared" ca="1" si="24"/>
        <v>0</v>
      </c>
      <c r="AB462" s="4">
        <v>462</v>
      </c>
    </row>
    <row r="463" spans="27:28" ht="21" customHeight="1">
      <c r="AA463" s="4">
        <f t="shared" ca="1" si="24"/>
        <v>0</v>
      </c>
      <c r="AB463" s="4">
        <v>463</v>
      </c>
    </row>
    <row r="464" spans="27:28" ht="21" customHeight="1">
      <c r="AA464" s="4">
        <f t="shared" ca="1" si="24"/>
        <v>0</v>
      </c>
      <c r="AB464" s="4">
        <v>464</v>
      </c>
    </row>
    <row r="465" spans="27:28" ht="21" customHeight="1">
      <c r="AA465" s="4">
        <f t="shared" ca="1" si="24"/>
        <v>0</v>
      </c>
      <c r="AB465" s="4">
        <v>465</v>
      </c>
    </row>
    <row r="466" spans="27:28" ht="21" customHeight="1">
      <c r="AA466" s="4">
        <f t="shared" ca="1" si="24"/>
        <v>0</v>
      </c>
      <c r="AB466" s="4">
        <v>466</v>
      </c>
    </row>
    <row r="467" spans="27:28" ht="21" customHeight="1">
      <c r="AA467" s="4">
        <f t="shared" ca="1" si="24"/>
        <v>0</v>
      </c>
      <c r="AB467" s="4">
        <v>467</v>
      </c>
    </row>
    <row r="468" spans="27:28" ht="21" customHeight="1">
      <c r="AA468" s="4">
        <f t="shared" ca="1" si="24"/>
        <v>0</v>
      </c>
      <c r="AB468" s="4">
        <v>468</v>
      </c>
    </row>
    <row r="469" spans="27:28" ht="21" customHeight="1">
      <c r="AA469" s="4">
        <f t="shared" ca="1" si="24"/>
        <v>0</v>
      </c>
      <c r="AB469" s="4">
        <v>469</v>
      </c>
    </row>
    <row r="470" spans="27:28" ht="21" customHeight="1">
      <c r="AA470" s="4">
        <f t="shared" ca="1" si="24"/>
        <v>0</v>
      </c>
      <c r="AB470" s="4">
        <v>470</v>
      </c>
    </row>
    <row r="471" spans="27:28" ht="21" customHeight="1">
      <c r="AA471" s="4">
        <f t="shared" ca="1" si="24"/>
        <v>0</v>
      </c>
      <c r="AB471" s="4">
        <v>471</v>
      </c>
    </row>
    <row r="472" spans="27:28" ht="21" customHeight="1">
      <c r="AA472" s="4">
        <f t="shared" ca="1" si="24"/>
        <v>0</v>
      </c>
      <c r="AB472" s="4">
        <v>472</v>
      </c>
    </row>
    <row r="473" spans="27:28" ht="21" customHeight="1">
      <c r="AA473" s="4">
        <f t="shared" ca="1" si="24"/>
        <v>0</v>
      </c>
      <c r="AB473" s="4">
        <v>473</v>
      </c>
    </row>
    <row r="474" spans="27:28" ht="21" customHeight="1">
      <c r="AA474" s="4">
        <f t="shared" ca="1" si="24"/>
        <v>0</v>
      </c>
      <c r="AB474" s="4">
        <v>474</v>
      </c>
    </row>
    <row r="475" spans="27:28" ht="21" customHeight="1">
      <c r="AA475" s="4">
        <f t="shared" ca="1" si="24"/>
        <v>0</v>
      </c>
      <c r="AB475" s="4">
        <v>475</v>
      </c>
    </row>
    <row r="476" spans="27:28" ht="21" customHeight="1">
      <c r="AA476" s="4">
        <f t="shared" ca="1" si="24"/>
        <v>0</v>
      </c>
      <c r="AB476" s="4">
        <v>476</v>
      </c>
    </row>
    <row r="477" spans="27:28" ht="21" customHeight="1">
      <c r="AA477" s="4">
        <f t="shared" ca="1" si="24"/>
        <v>0</v>
      </c>
      <c r="AB477" s="4">
        <v>477</v>
      </c>
    </row>
    <row r="478" spans="27:28" ht="21" customHeight="1">
      <c r="AA478" s="4">
        <f t="shared" ca="1" si="24"/>
        <v>0</v>
      </c>
      <c r="AB478" s="4">
        <v>478</v>
      </c>
    </row>
    <row r="479" spans="27:28" ht="21" customHeight="1">
      <c r="AA479" s="4">
        <f t="shared" ca="1" si="24"/>
        <v>0</v>
      </c>
      <c r="AB479" s="4">
        <v>479</v>
      </c>
    </row>
    <row r="480" spans="27:28" ht="21" customHeight="1">
      <c r="AA480" s="4">
        <f t="shared" ca="1" si="24"/>
        <v>0</v>
      </c>
      <c r="AB480" s="4">
        <v>480</v>
      </c>
    </row>
    <row r="481" spans="27:28" ht="21" customHeight="1">
      <c r="AA481" s="4">
        <f t="shared" ca="1" si="24"/>
        <v>0</v>
      </c>
      <c r="AB481" s="4">
        <v>481</v>
      </c>
    </row>
    <row r="482" spans="27:28" ht="21" customHeight="1">
      <c r="AA482" s="4">
        <f t="shared" ca="1" si="24"/>
        <v>0</v>
      </c>
      <c r="AB482" s="4">
        <v>482</v>
      </c>
    </row>
    <row r="483" spans="27:28" ht="21" customHeight="1">
      <c r="AA483" s="4">
        <f t="shared" ca="1" si="24"/>
        <v>0</v>
      </c>
      <c r="AB483" s="4">
        <v>483</v>
      </c>
    </row>
    <row r="484" spans="27:28" ht="21" customHeight="1">
      <c r="AA484" s="4">
        <f t="shared" ca="1" si="24"/>
        <v>0</v>
      </c>
      <c r="AB484" s="4">
        <v>484</v>
      </c>
    </row>
    <row r="485" spans="27:28" ht="21" customHeight="1">
      <c r="AA485" s="4">
        <f t="shared" ca="1" si="24"/>
        <v>0</v>
      </c>
      <c r="AB485" s="4">
        <v>485</v>
      </c>
    </row>
    <row r="486" spans="27:28" ht="21" customHeight="1">
      <c r="AA486" s="4">
        <f t="shared" ca="1" si="24"/>
        <v>0</v>
      </c>
      <c r="AB486" s="4">
        <v>486</v>
      </c>
    </row>
    <row r="487" spans="27:28" ht="21" customHeight="1">
      <c r="AA487" s="4">
        <f t="shared" ca="1" si="24"/>
        <v>0</v>
      </c>
      <c r="AB487" s="4">
        <v>487</v>
      </c>
    </row>
    <row r="488" spans="27:28" ht="21" customHeight="1">
      <c r="AA488" s="4">
        <f t="shared" ca="1" si="24"/>
        <v>0</v>
      </c>
      <c r="AB488" s="4">
        <v>488</v>
      </c>
    </row>
    <row r="489" spans="27:28" ht="21" customHeight="1">
      <c r="AA489" s="4">
        <f t="shared" ca="1" si="24"/>
        <v>0</v>
      </c>
      <c r="AB489" s="4">
        <v>489</v>
      </c>
    </row>
    <row r="490" spans="27:28" ht="21" customHeight="1">
      <c r="AA490" s="4">
        <f t="shared" ca="1" si="24"/>
        <v>0</v>
      </c>
      <c r="AB490" s="4">
        <v>490</v>
      </c>
    </row>
    <row r="491" spans="27:28" ht="21" customHeight="1">
      <c r="AA491" s="4">
        <f t="shared" ca="1" si="24"/>
        <v>0</v>
      </c>
      <c r="AB491" s="4">
        <v>491</v>
      </c>
    </row>
    <row r="492" spans="27:28" ht="21" customHeight="1">
      <c r="AA492" s="4">
        <f t="shared" ca="1" si="24"/>
        <v>0</v>
      </c>
      <c r="AB492" s="4">
        <v>492</v>
      </c>
    </row>
    <row r="493" spans="27:28" ht="21" customHeight="1">
      <c r="AA493" s="4">
        <f t="shared" ca="1" si="24"/>
        <v>0</v>
      </c>
      <c r="AB493" s="4">
        <v>493</v>
      </c>
    </row>
    <row r="494" spans="27:28" ht="21" customHeight="1">
      <c r="AA494" s="4">
        <f t="shared" ca="1" si="24"/>
        <v>0</v>
      </c>
      <c r="AB494" s="4">
        <v>494</v>
      </c>
    </row>
    <row r="495" spans="27:28" ht="21" customHeight="1">
      <c r="AA495" s="4">
        <f t="shared" ca="1" si="24"/>
        <v>0</v>
      </c>
      <c r="AB495" s="4">
        <v>495</v>
      </c>
    </row>
    <row r="496" spans="27:28" ht="21" customHeight="1">
      <c r="AA496" s="4">
        <f t="shared" ca="1" si="24"/>
        <v>0</v>
      </c>
      <c r="AB496" s="4">
        <v>496</v>
      </c>
    </row>
    <row r="497" spans="27:28" ht="21" customHeight="1">
      <c r="AA497" s="4">
        <f t="shared" ca="1" si="24"/>
        <v>0</v>
      </c>
      <c r="AB497" s="4">
        <v>497</v>
      </c>
    </row>
    <row r="498" spans="27:28" ht="21" customHeight="1">
      <c r="AA498" s="4">
        <f t="shared" ca="1" si="24"/>
        <v>0</v>
      </c>
      <c r="AB498" s="4">
        <v>498</v>
      </c>
    </row>
    <row r="499" spans="27:28" ht="21" customHeight="1">
      <c r="AA499" s="4">
        <f t="shared" ca="1" si="24"/>
        <v>0</v>
      </c>
      <c r="AB499" s="4">
        <v>499</v>
      </c>
    </row>
    <row r="500" spans="27:28" ht="21" customHeight="1">
      <c r="AA500" s="4">
        <f t="shared" ca="1" si="24"/>
        <v>0</v>
      </c>
      <c r="AB500" s="4">
        <v>500</v>
      </c>
    </row>
    <row r="501" spans="27:28" ht="21" customHeight="1">
      <c r="AA501" s="4">
        <f t="shared" ca="1" si="24"/>
        <v>0</v>
      </c>
      <c r="AB501" s="4">
        <v>501</v>
      </c>
    </row>
    <row r="502" spans="27:28" ht="21" customHeight="1">
      <c r="AA502" s="4">
        <f t="shared" ca="1" si="24"/>
        <v>0</v>
      </c>
      <c r="AB502" s="4">
        <v>502</v>
      </c>
    </row>
    <row r="503" spans="27:28" ht="21" customHeight="1">
      <c r="AA503" s="4">
        <f t="shared" ca="1" si="24"/>
        <v>0</v>
      </c>
      <c r="AB503" s="4">
        <v>503</v>
      </c>
    </row>
    <row r="504" spans="27:28" ht="21" customHeight="1">
      <c r="AA504" s="4">
        <f t="shared" ca="1" si="24"/>
        <v>0</v>
      </c>
      <c r="AB504" s="4">
        <v>504</v>
      </c>
    </row>
    <row r="505" spans="27:28" ht="21" customHeight="1">
      <c r="AA505" s="4">
        <f t="shared" ca="1" si="24"/>
        <v>0</v>
      </c>
      <c r="AB505" s="4">
        <v>505</v>
      </c>
    </row>
    <row r="506" spans="27:28" ht="21" customHeight="1">
      <c r="AA506" s="4">
        <f t="shared" ca="1" si="24"/>
        <v>0</v>
      </c>
      <c r="AB506" s="4">
        <v>506</v>
      </c>
    </row>
    <row r="507" spans="27:28" ht="21" customHeight="1">
      <c r="AA507" s="4">
        <f t="shared" ca="1" si="24"/>
        <v>0</v>
      </c>
      <c r="AB507" s="4">
        <v>507</v>
      </c>
    </row>
    <row r="508" spans="27:28" ht="21" customHeight="1">
      <c r="AA508" s="4">
        <f t="shared" ca="1" si="24"/>
        <v>0</v>
      </c>
      <c r="AB508" s="4">
        <v>508</v>
      </c>
    </row>
    <row r="509" spans="27:28" ht="21" customHeight="1">
      <c r="AA509" s="4">
        <f t="shared" ca="1" si="24"/>
        <v>0</v>
      </c>
      <c r="AB509" s="4">
        <v>509</v>
      </c>
    </row>
    <row r="510" spans="27:28" ht="21" customHeight="1">
      <c r="AA510" s="4">
        <f t="shared" ca="1" si="24"/>
        <v>0</v>
      </c>
      <c r="AB510" s="4">
        <v>510</v>
      </c>
    </row>
    <row r="511" spans="27:28" ht="21" customHeight="1">
      <c r="AA511" s="4">
        <f t="shared" ca="1" si="24"/>
        <v>0</v>
      </c>
      <c r="AB511" s="4">
        <v>511</v>
      </c>
    </row>
    <row r="512" spans="27:28" ht="21" customHeight="1">
      <c r="AA512" s="4">
        <f t="shared" ca="1" si="24"/>
        <v>0</v>
      </c>
      <c r="AB512" s="4">
        <v>512</v>
      </c>
    </row>
    <row r="513" spans="27:28" ht="21" customHeight="1">
      <c r="AA513" s="4">
        <f t="shared" ca="1" si="24"/>
        <v>0</v>
      </c>
      <c r="AB513" s="4">
        <v>513</v>
      </c>
    </row>
    <row r="514" spans="27:28" ht="21" customHeight="1">
      <c r="AA514" s="4">
        <f t="shared" ca="1" si="24"/>
        <v>0</v>
      </c>
      <c r="AB514" s="4">
        <v>514</v>
      </c>
    </row>
    <row r="515" spans="27:28" ht="21" customHeight="1">
      <c r="AA515" s="4">
        <f t="shared" ca="1" si="24"/>
        <v>0</v>
      </c>
      <c r="AB515" s="4">
        <v>515</v>
      </c>
    </row>
    <row r="516" spans="27:28" ht="21" customHeight="1">
      <c r="AA516" s="4">
        <f t="shared" ca="1" si="24"/>
        <v>0</v>
      </c>
      <c r="AB516" s="4">
        <v>516</v>
      </c>
    </row>
    <row r="517" spans="27:28" ht="21" customHeight="1">
      <c r="AA517" s="4">
        <f t="shared" ref="AA517:AA580" ca="1" si="25">INDIRECT($W$6&amp;"!"&amp;"B"&amp;ROW(B517))</f>
        <v>0</v>
      </c>
      <c r="AB517" s="4">
        <v>517</v>
      </c>
    </row>
    <row r="518" spans="27:28" ht="21" customHeight="1">
      <c r="AA518" s="4">
        <f t="shared" ca="1" si="25"/>
        <v>0</v>
      </c>
      <c r="AB518" s="4">
        <v>518</v>
      </c>
    </row>
    <row r="519" spans="27:28" ht="21" customHeight="1">
      <c r="AA519" s="4">
        <f t="shared" ca="1" si="25"/>
        <v>0</v>
      </c>
      <c r="AB519" s="4">
        <v>519</v>
      </c>
    </row>
    <row r="520" spans="27:28" ht="21" customHeight="1">
      <c r="AA520" s="4">
        <f t="shared" ca="1" si="25"/>
        <v>0</v>
      </c>
      <c r="AB520" s="4">
        <v>520</v>
      </c>
    </row>
    <row r="521" spans="27:28" ht="21" customHeight="1">
      <c r="AA521" s="4">
        <f t="shared" ca="1" si="25"/>
        <v>0</v>
      </c>
      <c r="AB521" s="4">
        <v>521</v>
      </c>
    </row>
    <row r="522" spans="27:28" ht="21" customHeight="1">
      <c r="AA522" s="4">
        <f t="shared" ca="1" si="25"/>
        <v>0</v>
      </c>
      <c r="AB522" s="4">
        <v>522</v>
      </c>
    </row>
    <row r="523" spans="27:28" ht="21" customHeight="1">
      <c r="AA523" s="4">
        <f t="shared" ca="1" si="25"/>
        <v>0</v>
      </c>
      <c r="AB523" s="4">
        <v>523</v>
      </c>
    </row>
    <row r="524" spans="27:28" ht="21" customHeight="1">
      <c r="AA524" s="4">
        <f t="shared" ca="1" si="25"/>
        <v>0</v>
      </c>
      <c r="AB524" s="4">
        <v>524</v>
      </c>
    </row>
    <row r="525" spans="27:28" ht="21" customHeight="1">
      <c r="AA525" s="4">
        <f t="shared" ca="1" si="25"/>
        <v>0</v>
      </c>
      <c r="AB525" s="4">
        <v>525</v>
      </c>
    </row>
    <row r="526" spans="27:28" ht="21" customHeight="1">
      <c r="AA526" s="4">
        <f t="shared" ca="1" si="25"/>
        <v>0</v>
      </c>
      <c r="AB526" s="4">
        <v>526</v>
      </c>
    </row>
    <row r="527" spans="27:28" ht="21" customHeight="1">
      <c r="AA527" s="4">
        <f t="shared" ca="1" si="25"/>
        <v>0</v>
      </c>
      <c r="AB527" s="4">
        <v>527</v>
      </c>
    </row>
    <row r="528" spans="27:28" ht="21" customHeight="1">
      <c r="AA528" s="4">
        <f t="shared" ca="1" si="25"/>
        <v>0</v>
      </c>
      <c r="AB528" s="4">
        <v>528</v>
      </c>
    </row>
    <row r="529" spans="27:28" ht="21" customHeight="1">
      <c r="AA529" s="4">
        <f t="shared" ca="1" si="25"/>
        <v>0</v>
      </c>
      <c r="AB529" s="4">
        <v>529</v>
      </c>
    </row>
    <row r="530" spans="27:28" ht="21" customHeight="1">
      <c r="AA530" s="4">
        <f t="shared" ca="1" si="25"/>
        <v>0</v>
      </c>
      <c r="AB530" s="4">
        <v>530</v>
      </c>
    </row>
    <row r="531" spans="27:28" ht="21" customHeight="1">
      <c r="AA531" s="4">
        <f t="shared" ca="1" si="25"/>
        <v>0</v>
      </c>
      <c r="AB531" s="4">
        <v>531</v>
      </c>
    </row>
    <row r="532" spans="27:28" ht="21" customHeight="1">
      <c r="AA532" s="4">
        <f t="shared" ca="1" si="25"/>
        <v>0</v>
      </c>
      <c r="AB532" s="4">
        <v>532</v>
      </c>
    </row>
    <row r="533" spans="27:28" ht="21" customHeight="1">
      <c r="AA533" s="4">
        <f t="shared" ca="1" si="25"/>
        <v>0</v>
      </c>
      <c r="AB533" s="4">
        <v>533</v>
      </c>
    </row>
    <row r="534" spans="27:28" ht="21" customHeight="1">
      <c r="AA534" s="4">
        <f t="shared" ca="1" si="25"/>
        <v>0</v>
      </c>
      <c r="AB534" s="4">
        <v>534</v>
      </c>
    </row>
    <row r="535" spans="27:28" ht="21" customHeight="1">
      <c r="AA535" s="4">
        <f t="shared" ca="1" si="25"/>
        <v>0</v>
      </c>
      <c r="AB535" s="4">
        <v>535</v>
      </c>
    </row>
    <row r="536" spans="27:28" ht="21" customHeight="1">
      <c r="AA536" s="4">
        <f t="shared" ca="1" si="25"/>
        <v>0</v>
      </c>
      <c r="AB536" s="4">
        <v>536</v>
      </c>
    </row>
    <row r="537" spans="27:28" ht="21" customHeight="1">
      <c r="AA537" s="4">
        <f t="shared" ca="1" si="25"/>
        <v>0</v>
      </c>
      <c r="AB537" s="4">
        <v>537</v>
      </c>
    </row>
    <row r="538" spans="27:28" ht="21" customHeight="1">
      <c r="AA538" s="4">
        <f t="shared" ca="1" si="25"/>
        <v>0</v>
      </c>
      <c r="AB538" s="4">
        <v>538</v>
      </c>
    </row>
    <row r="539" spans="27:28" ht="21" customHeight="1">
      <c r="AA539" s="4">
        <f t="shared" ca="1" si="25"/>
        <v>0</v>
      </c>
      <c r="AB539" s="4">
        <v>539</v>
      </c>
    </row>
    <row r="540" spans="27:28" ht="21" customHeight="1">
      <c r="AA540" s="4">
        <f t="shared" ca="1" si="25"/>
        <v>0</v>
      </c>
      <c r="AB540" s="4">
        <v>540</v>
      </c>
    </row>
    <row r="541" spans="27:28" ht="21" customHeight="1">
      <c r="AA541" s="4">
        <f t="shared" ca="1" si="25"/>
        <v>0</v>
      </c>
      <c r="AB541" s="4">
        <v>541</v>
      </c>
    </row>
    <row r="542" spans="27:28" ht="21" customHeight="1">
      <c r="AA542" s="4">
        <f t="shared" ca="1" si="25"/>
        <v>0</v>
      </c>
      <c r="AB542" s="4">
        <v>542</v>
      </c>
    </row>
    <row r="543" spans="27:28" ht="21" customHeight="1">
      <c r="AA543" s="4">
        <f t="shared" ca="1" si="25"/>
        <v>0</v>
      </c>
      <c r="AB543" s="4">
        <v>543</v>
      </c>
    </row>
    <row r="544" spans="27:28" ht="21" customHeight="1">
      <c r="AA544" s="4">
        <f t="shared" ca="1" si="25"/>
        <v>0</v>
      </c>
      <c r="AB544" s="4">
        <v>544</v>
      </c>
    </row>
    <row r="545" spans="27:28" ht="21" customHeight="1">
      <c r="AA545" s="4">
        <f t="shared" ca="1" si="25"/>
        <v>0</v>
      </c>
      <c r="AB545" s="4">
        <v>545</v>
      </c>
    </row>
    <row r="546" spans="27:28" ht="21" customHeight="1">
      <c r="AA546" s="4">
        <f t="shared" ca="1" si="25"/>
        <v>0</v>
      </c>
      <c r="AB546" s="4">
        <v>546</v>
      </c>
    </row>
    <row r="547" spans="27:28" ht="21" customHeight="1">
      <c r="AA547" s="4">
        <f t="shared" ca="1" si="25"/>
        <v>0</v>
      </c>
      <c r="AB547" s="4">
        <v>547</v>
      </c>
    </row>
    <row r="548" spans="27:28" ht="21" customHeight="1">
      <c r="AA548" s="4">
        <f t="shared" ca="1" si="25"/>
        <v>0</v>
      </c>
      <c r="AB548" s="4">
        <v>548</v>
      </c>
    </row>
    <row r="549" spans="27:28" ht="21" customHeight="1">
      <c r="AA549" s="4">
        <f t="shared" ca="1" si="25"/>
        <v>0</v>
      </c>
      <c r="AB549" s="4">
        <v>549</v>
      </c>
    </row>
    <row r="550" spans="27:28" ht="21" customHeight="1">
      <c r="AA550" s="4">
        <f t="shared" ca="1" si="25"/>
        <v>0</v>
      </c>
      <c r="AB550" s="4">
        <v>550</v>
      </c>
    </row>
    <row r="551" spans="27:28" ht="21" customHeight="1">
      <c r="AA551" s="4">
        <f t="shared" ca="1" si="25"/>
        <v>0</v>
      </c>
      <c r="AB551" s="4">
        <v>551</v>
      </c>
    </row>
    <row r="552" spans="27:28" ht="21" customHeight="1">
      <c r="AA552" s="4">
        <f t="shared" ca="1" si="25"/>
        <v>0</v>
      </c>
      <c r="AB552" s="4">
        <v>552</v>
      </c>
    </row>
    <row r="553" spans="27:28" ht="21" customHeight="1">
      <c r="AA553" s="4">
        <f t="shared" ca="1" si="25"/>
        <v>0</v>
      </c>
      <c r="AB553" s="4">
        <v>553</v>
      </c>
    </row>
    <row r="554" spans="27:28" ht="21" customHeight="1">
      <c r="AA554" s="4">
        <f t="shared" ca="1" si="25"/>
        <v>0</v>
      </c>
      <c r="AB554" s="4">
        <v>554</v>
      </c>
    </row>
    <row r="555" spans="27:28" ht="21" customHeight="1">
      <c r="AA555" s="4">
        <f t="shared" ca="1" si="25"/>
        <v>0</v>
      </c>
      <c r="AB555" s="4">
        <v>555</v>
      </c>
    </row>
    <row r="556" spans="27:28" ht="21" customHeight="1">
      <c r="AA556" s="4">
        <f t="shared" ca="1" si="25"/>
        <v>0</v>
      </c>
      <c r="AB556" s="4">
        <v>556</v>
      </c>
    </row>
    <row r="557" spans="27:28" ht="21" customHeight="1">
      <c r="AA557" s="4">
        <f t="shared" ca="1" si="25"/>
        <v>0</v>
      </c>
      <c r="AB557" s="4">
        <v>557</v>
      </c>
    </row>
    <row r="558" spans="27:28" ht="21" customHeight="1">
      <c r="AA558" s="4">
        <f t="shared" ca="1" si="25"/>
        <v>0</v>
      </c>
      <c r="AB558" s="4">
        <v>558</v>
      </c>
    </row>
    <row r="559" spans="27:28" ht="21" customHeight="1">
      <c r="AA559" s="4">
        <f t="shared" ca="1" si="25"/>
        <v>0</v>
      </c>
      <c r="AB559" s="4">
        <v>559</v>
      </c>
    </row>
    <row r="560" spans="27:28" ht="21" customHeight="1">
      <c r="AA560" s="4">
        <f t="shared" ca="1" si="25"/>
        <v>0</v>
      </c>
      <c r="AB560" s="4">
        <v>560</v>
      </c>
    </row>
    <row r="561" spans="27:28" ht="21" customHeight="1">
      <c r="AA561" s="4">
        <f t="shared" ca="1" si="25"/>
        <v>0</v>
      </c>
      <c r="AB561" s="4">
        <v>561</v>
      </c>
    </row>
    <row r="562" spans="27:28" ht="21" customHeight="1">
      <c r="AA562" s="4">
        <f t="shared" ca="1" si="25"/>
        <v>0</v>
      </c>
      <c r="AB562" s="4">
        <v>562</v>
      </c>
    </row>
    <row r="563" spans="27:28" ht="21" customHeight="1">
      <c r="AA563" s="4">
        <f t="shared" ca="1" si="25"/>
        <v>0</v>
      </c>
      <c r="AB563" s="4">
        <v>563</v>
      </c>
    </row>
    <row r="564" spans="27:28" ht="21" customHeight="1">
      <c r="AA564" s="4">
        <f t="shared" ca="1" si="25"/>
        <v>0</v>
      </c>
      <c r="AB564" s="4">
        <v>564</v>
      </c>
    </row>
    <row r="565" spans="27:28" ht="21" customHeight="1">
      <c r="AA565" s="4">
        <f t="shared" ca="1" si="25"/>
        <v>0</v>
      </c>
      <c r="AB565" s="4">
        <v>565</v>
      </c>
    </row>
    <row r="566" spans="27:28" ht="21" customHeight="1">
      <c r="AA566" s="4">
        <f t="shared" ca="1" si="25"/>
        <v>0</v>
      </c>
      <c r="AB566" s="4">
        <v>566</v>
      </c>
    </row>
    <row r="567" spans="27:28" ht="21" customHeight="1">
      <c r="AA567" s="4">
        <f t="shared" ca="1" si="25"/>
        <v>0</v>
      </c>
      <c r="AB567" s="4">
        <v>567</v>
      </c>
    </row>
    <row r="568" spans="27:28" ht="21" customHeight="1">
      <c r="AA568" s="4">
        <f t="shared" ca="1" si="25"/>
        <v>0</v>
      </c>
      <c r="AB568" s="4">
        <v>568</v>
      </c>
    </row>
    <row r="569" spans="27:28" ht="21" customHeight="1">
      <c r="AA569" s="4">
        <f t="shared" ca="1" si="25"/>
        <v>0</v>
      </c>
      <c r="AB569" s="4">
        <v>569</v>
      </c>
    </row>
    <row r="570" spans="27:28" ht="21" customHeight="1">
      <c r="AA570" s="4">
        <f t="shared" ca="1" si="25"/>
        <v>0</v>
      </c>
      <c r="AB570" s="4">
        <v>570</v>
      </c>
    </row>
    <row r="571" spans="27:28" ht="21" customHeight="1">
      <c r="AA571" s="4">
        <f t="shared" ca="1" si="25"/>
        <v>0</v>
      </c>
      <c r="AB571" s="4">
        <v>571</v>
      </c>
    </row>
    <row r="572" spans="27:28" ht="21" customHeight="1">
      <c r="AA572" s="4">
        <f t="shared" ca="1" si="25"/>
        <v>0</v>
      </c>
      <c r="AB572" s="4">
        <v>572</v>
      </c>
    </row>
    <row r="573" spans="27:28" ht="21" customHeight="1">
      <c r="AA573" s="4">
        <f t="shared" ca="1" si="25"/>
        <v>0</v>
      </c>
      <c r="AB573" s="4">
        <v>573</v>
      </c>
    </row>
    <row r="574" spans="27:28" ht="21" customHeight="1">
      <c r="AA574" s="4">
        <f t="shared" ca="1" si="25"/>
        <v>0</v>
      </c>
      <c r="AB574" s="4">
        <v>574</v>
      </c>
    </row>
    <row r="575" spans="27:28" ht="21" customHeight="1">
      <c r="AA575" s="4">
        <f t="shared" ca="1" si="25"/>
        <v>0</v>
      </c>
      <c r="AB575" s="4">
        <v>575</v>
      </c>
    </row>
    <row r="576" spans="27:28" ht="21" customHeight="1">
      <c r="AA576" s="4">
        <f t="shared" ca="1" si="25"/>
        <v>0</v>
      </c>
      <c r="AB576" s="4">
        <v>576</v>
      </c>
    </row>
    <row r="577" spans="27:28" ht="21" customHeight="1">
      <c r="AA577" s="4">
        <f t="shared" ca="1" si="25"/>
        <v>0</v>
      </c>
      <c r="AB577" s="4">
        <v>577</v>
      </c>
    </row>
    <row r="578" spans="27:28" ht="21" customHeight="1">
      <c r="AA578" s="4">
        <f t="shared" ca="1" si="25"/>
        <v>0</v>
      </c>
      <c r="AB578" s="4">
        <v>578</v>
      </c>
    </row>
    <row r="579" spans="27:28" ht="21" customHeight="1">
      <c r="AA579" s="4">
        <f t="shared" ca="1" si="25"/>
        <v>0</v>
      </c>
      <c r="AB579" s="4">
        <v>579</v>
      </c>
    </row>
    <row r="580" spans="27:28" ht="21" customHeight="1">
      <c r="AA580" s="4">
        <f t="shared" ca="1" si="25"/>
        <v>0</v>
      </c>
      <c r="AB580" s="4">
        <v>580</v>
      </c>
    </row>
    <row r="581" spans="27:28" ht="21" customHeight="1">
      <c r="AA581" s="4">
        <f t="shared" ref="AA581:AA644" ca="1" si="26">INDIRECT($W$6&amp;"!"&amp;"B"&amp;ROW(B581))</f>
        <v>0</v>
      </c>
      <c r="AB581" s="4">
        <v>581</v>
      </c>
    </row>
    <row r="582" spans="27:28" ht="21" customHeight="1">
      <c r="AA582" s="4">
        <f t="shared" ca="1" si="26"/>
        <v>0</v>
      </c>
      <c r="AB582" s="4">
        <v>582</v>
      </c>
    </row>
    <row r="583" spans="27:28" ht="21" customHeight="1">
      <c r="AA583" s="4">
        <f t="shared" ca="1" si="26"/>
        <v>0</v>
      </c>
      <c r="AB583" s="4">
        <v>583</v>
      </c>
    </row>
    <row r="584" spans="27:28" ht="21" customHeight="1">
      <c r="AA584" s="4">
        <f t="shared" ca="1" si="26"/>
        <v>0</v>
      </c>
      <c r="AB584" s="4">
        <v>584</v>
      </c>
    </row>
    <row r="585" spans="27:28" ht="21" customHeight="1">
      <c r="AA585" s="4">
        <f t="shared" ca="1" si="26"/>
        <v>0</v>
      </c>
      <c r="AB585" s="4">
        <v>585</v>
      </c>
    </row>
    <row r="586" spans="27:28" ht="21" customHeight="1">
      <c r="AA586" s="4">
        <f t="shared" ca="1" si="26"/>
        <v>0</v>
      </c>
      <c r="AB586" s="4">
        <v>586</v>
      </c>
    </row>
    <row r="587" spans="27:28" ht="21" customHeight="1">
      <c r="AA587" s="4">
        <f t="shared" ca="1" si="26"/>
        <v>0</v>
      </c>
      <c r="AB587" s="4">
        <v>587</v>
      </c>
    </row>
    <row r="588" spans="27:28" ht="21" customHeight="1">
      <c r="AA588" s="4">
        <f t="shared" ca="1" si="26"/>
        <v>0</v>
      </c>
      <c r="AB588" s="4">
        <v>588</v>
      </c>
    </row>
    <row r="589" spans="27:28" ht="21" customHeight="1">
      <c r="AA589" s="4">
        <f t="shared" ca="1" si="26"/>
        <v>0</v>
      </c>
      <c r="AB589" s="4">
        <v>589</v>
      </c>
    </row>
    <row r="590" spans="27:28" ht="21" customHeight="1">
      <c r="AA590" s="4">
        <f t="shared" ca="1" si="26"/>
        <v>0</v>
      </c>
      <c r="AB590" s="4">
        <v>590</v>
      </c>
    </row>
    <row r="591" spans="27:28" ht="21" customHeight="1">
      <c r="AA591" s="4">
        <f t="shared" ca="1" si="26"/>
        <v>0</v>
      </c>
      <c r="AB591" s="4">
        <v>591</v>
      </c>
    </row>
    <row r="592" spans="27:28" ht="21" customHeight="1">
      <c r="AA592" s="4">
        <f t="shared" ca="1" si="26"/>
        <v>0</v>
      </c>
      <c r="AB592" s="4">
        <v>592</v>
      </c>
    </row>
    <row r="593" spans="27:28" ht="21" customHeight="1">
      <c r="AA593" s="4">
        <f t="shared" ca="1" si="26"/>
        <v>0</v>
      </c>
      <c r="AB593" s="4">
        <v>593</v>
      </c>
    </row>
    <row r="594" spans="27:28" ht="21" customHeight="1">
      <c r="AA594" s="4">
        <f t="shared" ca="1" si="26"/>
        <v>0</v>
      </c>
      <c r="AB594" s="4">
        <v>594</v>
      </c>
    </row>
    <row r="595" spans="27:28" ht="21" customHeight="1">
      <c r="AA595" s="4">
        <f t="shared" ca="1" si="26"/>
        <v>0</v>
      </c>
      <c r="AB595" s="4">
        <v>595</v>
      </c>
    </row>
    <row r="596" spans="27:28" ht="21" customHeight="1">
      <c r="AA596" s="4">
        <f t="shared" ca="1" si="26"/>
        <v>0</v>
      </c>
      <c r="AB596" s="4">
        <v>596</v>
      </c>
    </row>
    <row r="597" spans="27:28" ht="21" customHeight="1">
      <c r="AA597" s="4">
        <f t="shared" ca="1" si="26"/>
        <v>0</v>
      </c>
      <c r="AB597" s="4">
        <v>597</v>
      </c>
    </row>
    <row r="598" spans="27:28" ht="21" customHeight="1">
      <c r="AA598" s="4">
        <f t="shared" ca="1" si="26"/>
        <v>0</v>
      </c>
      <c r="AB598" s="4">
        <v>598</v>
      </c>
    </row>
    <row r="599" spans="27:28" ht="21" customHeight="1">
      <c r="AA599" s="4">
        <f t="shared" ca="1" si="26"/>
        <v>0</v>
      </c>
      <c r="AB599" s="4">
        <v>599</v>
      </c>
    </row>
    <row r="600" spans="27:28" ht="21" customHeight="1">
      <c r="AA600" s="4">
        <f t="shared" ca="1" si="26"/>
        <v>0</v>
      </c>
      <c r="AB600" s="4">
        <v>600</v>
      </c>
    </row>
    <row r="601" spans="27:28" ht="21" customHeight="1">
      <c r="AA601" s="4">
        <f t="shared" ca="1" si="26"/>
        <v>0</v>
      </c>
      <c r="AB601" s="4">
        <v>601</v>
      </c>
    </row>
    <row r="602" spans="27:28" ht="21" customHeight="1">
      <c r="AA602" s="4">
        <f t="shared" ca="1" si="26"/>
        <v>0</v>
      </c>
      <c r="AB602" s="4">
        <v>602</v>
      </c>
    </row>
    <row r="603" spans="27:28" ht="21" customHeight="1">
      <c r="AA603" s="4">
        <f t="shared" ca="1" si="26"/>
        <v>0</v>
      </c>
      <c r="AB603" s="4">
        <v>603</v>
      </c>
    </row>
    <row r="604" spans="27:28" ht="21" customHeight="1">
      <c r="AA604" s="4">
        <f t="shared" ca="1" si="26"/>
        <v>0</v>
      </c>
      <c r="AB604" s="4">
        <v>604</v>
      </c>
    </row>
    <row r="605" spans="27:28" ht="21" customHeight="1">
      <c r="AA605" s="4">
        <f t="shared" ca="1" si="26"/>
        <v>0</v>
      </c>
      <c r="AB605" s="4">
        <v>605</v>
      </c>
    </row>
    <row r="606" spans="27:28" ht="21" customHeight="1">
      <c r="AA606" s="4">
        <f t="shared" ca="1" si="26"/>
        <v>0</v>
      </c>
      <c r="AB606" s="4">
        <v>606</v>
      </c>
    </row>
    <row r="607" spans="27:28" ht="21" customHeight="1">
      <c r="AA607" s="4">
        <f t="shared" ca="1" si="26"/>
        <v>0</v>
      </c>
      <c r="AB607" s="4">
        <v>607</v>
      </c>
    </row>
    <row r="608" spans="27:28" ht="21" customHeight="1">
      <c r="AA608" s="4">
        <f t="shared" ca="1" si="26"/>
        <v>0</v>
      </c>
      <c r="AB608" s="4">
        <v>608</v>
      </c>
    </row>
    <row r="609" spans="27:28" ht="21" customHeight="1">
      <c r="AA609" s="4">
        <f t="shared" ca="1" si="26"/>
        <v>0</v>
      </c>
      <c r="AB609" s="4">
        <v>609</v>
      </c>
    </row>
    <row r="610" spans="27:28" ht="21" customHeight="1">
      <c r="AA610" s="4">
        <f t="shared" ca="1" si="26"/>
        <v>0</v>
      </c>
      <c r="AB610" s="4">
        <v>610</v>
      </c>
    </row>
    <row r="611" spans="27:28" ht="21" customHeight="1">
      <c r="AA611" s="4">
        <f t="shared" ca="1" si="26"/>
        <v>0</v>
      </c>
      <c r="AB611" s="4">
        <v>611</v>
      </c>
    </row>
    <row r="612" spans="27:28" ht="21" customHeight="1">
      <c r="AA612" s="4">
        <f t="shared" ca="1" si="26"/>
        <v>0</v>
      </c>
      <c r="AB612" s="4">
        <v>612</v>
      </c>
    </row>
    <row r="613" spans="27:28" ht="21" customHeight="1">
      <c r="AA613" s="4">
        <f t="shared" ca="1" si="26"/>
        <v>0</v>
      </c>
      <c r="AB613" s="4">
        <v>613</v>
      </c>
    </row>
    <row r="614" spans="27:28" ht="21" customHeight="1">
      <c r="AA614" s="4">
        <f t="shared" ca="1" si="26"/>
        <v>0</v>
      </c>
      <c r="AB614" s="4">
        <v>614</v>
      </c>
    </row>
    <row r="615" spans="27:28" ht="21" customHeight="1">
      <c r="AA615" s="4">
        <f t="shared" ca="1" si="26"/>
        <v>0</v>
      </c>
      <c r="AB615" s="4">
        <v>615</v>
      </c>
    </row>
    <row r="616" spans="27:28" ht="21" customHeight="1">
      <c r="AA616" s="4">
        <f t="shared" ca="1" si="26"/>
        <v>0</v>
      </c>
      <c r="AB616" s="4">
        <v>616</v>
      </c>
    </row>
    <row r="617" spans="27:28" ht="21" customHeight="1">
      <c r="AA617" s="4">
        <f t="shared" ca="1" si="26"/>
        <v>0</v>
      </c>
      <c r="AB617" s="4">
        <v>617</v>
      </c>
    </row>
    <row r="618" spans="27:28" ht="21" customHeight="1">
      <c r="AA618" s="4">
        <f t="shared" ca="1" si="26"/>
        <v>0</v>
      </c>
      <c r="AB618" s="4">
        <v>618</v>
      </c>
    </row>
    <row r="619" spans="27:28" ht="21" customHeight="1">
      <c r="AA619" s="4">
        <f t="shared" ca="1" si="26"/>
        <v>0</v>
      </c>
      <c r="AB619" s="4">
        <v>619</v>
      </c>
    </row>
    <row r="620" spans="27:28" ht="21" customHeight="1">
      <c r="AA620" s="4">
        <f t="shared" ca="1" si="26"/>
        <v>0</v>
      </c>
      <c r="AB620" s="4">
        <v>620</v>
      </c>
    </row>
    <row r="621" spans="27:28" ht="21" customHeight="1">
      <c r="AA621" s="4">
        <f t="shared" ca="1" si="26"/>
        <v>0</v>
      </c>
      <c r="AB621" s="4">
        <v>621</v>
      </c>
    </row>
    <row r="622" spans="27:28" ht="21" customHeight="1">
      <c r="AA622" s="4">
        <f t="shared" ca="1" si="26"/>
        <v>0</v>
      </c>
      <c r="AB622" s="4">
        <v>622</v>
      </c>
    </row>
    <row r="623" spans="27:28" ht="21" customHeight="1">
      <c r="AA623" s="4">
        <f t="shared" ca="1" si="26"/>
        <v>0</v>
      </c>
      <c r="AB623" s="4">
        <v>623</v>
      </c>
    </row>
    <row r="624" spans="27:28" ht="21" customHeight="1">
      <c r="AA624" s="4">
        <f t="shared" ca="1" si="26"/>
        <v>0</v>
      </c>
      <c r="AB624" s="4">
        <v>624</v>
      </c>
    </row>
    <row r="625" spans="27:28" ht="21" customHeight="1">
      <c r="AA625" s="4">
        <f t="shared" ca="1" si="26"/>
        <v>0</v>
      </c>
      <c r="AB625" s="4">
        <v>625</v>
      </c>
    </row>
    <row r="626" spans="27:28" ht="21" customHeight="1">
      <c r="AA626" s="4">
        <f t="shared" ca="1" si="26"/>
        <v>0</v>
      </c>
      <c r="AB626" s="4">
        <v>626</v>
      </c>
    </row>
    <row r="627" spans="27:28" ht="21" customHeight="1">
      <c r="AA627" s="4">
        <f t="shared" ca="1" si="26"/>
        <v>0</v>
      </c>
      <c r="AB627" s="4">
        <v>627</v>
      </c>
    </row>
    <row r="628" spans="27:28" ht="21" customHeight="1">
      <c r="AA628" s="4">
        <f t="shared" ca="1" si="26"/>
        <v>0</v>
      </c>
      <c r="AB628" s="4">
        <v>628</v>
      </c>
    </row>
    <row r="629" spans="27:28" ht="21" customHeight="1">
      <c r="AA629" s="4">
        <f t="shared" ca="1" si="26"/>
        <v>0</v>
      </c>
      <c r="AB629" s="4">
        <v>629</v>
      </c>
    </row>
    <row r="630" spans="27:28" ht="21" customHeight="1">
      <c r="AA630" s="4">
        <f t="shared" ca="1" si="26"/>
        <v>0</v>
      </c>
      <c r="AB630" s="4">
        <v>630</v>
      </c>
    </row>
    <row r="631" spans="27:28" ht="21" customHeight="1">
      <c r="AA631" s="4">
        <f t="shared" ca="1" si="26"/>
        <v>0</v>
      </c>
      <c r="AB631" s="4">
        <v>631</v>
      </c>
    </row>
    <row r="632" spans="27:28" ht="21" customHeight="1">
      <c r="AA632" s="4">
        <f t="shared" ca="1" si="26"/>
        <v>0</v>
      </c>
      <c r="AB632" s="4">
        <v>632</v>
      </c>
    </row>
    <row r="633" spans="27:28" ht="21" customHeight="1">
      <c r="AA633" s="4">
        <f t="shared" ca="1" si="26"/>
        <v>0</v>
      </c>
      <c r="AB633" s="4">
        <v>633</v>
      </c>
    </row>
    <row r="634" spans="27:28" ht="21" customHeight="1">
      <c r="AA634" s="4">
        <f t="shared" ca="1" si="26"/>
        <v>0</v>
      </c>
      <c r="AB634" s="4">
        <v>634</v>
      </c>
    </row>
    <row r="635" spans="27:28" ht="21" customHeight="1">
      <c r="AA635" s="4">
        <f t="shared" ca="1" si="26"/>
        <v>0</v>
      </c>
      <c r="AB635" s="4">
        <v>635</v>
      </c>
    </row>
    <row r="636" spans="27:28" ht="21" customHeight="1">
      <c r="AA636" s="4">
        <f t="shared" ca="1" si="26"/>
        <v>0</v>
      </c>
      <c r="AB636" s="4">
        <v>636</v>
      </c>
    </row>
    <row r="637" spans="27:28" ht="21" customHeight="1">
      <c r="AA637" s="4">
        <f t="shared" ca="1" si="26"/>
        <v>0</v>
      </c>
      <c r="AB637" s="4">
        <v>637</v>
      </c>
    </row>
    <row r="638" spans="27:28" ht="21" customHeight="1">
      <c r="AA638" s="4">
        <f t="shared" ca="1" si="26"/>
        <v>0</v>
      </c>
      <c r="AB638" s="4">
        <v>638</v>
      </c>
    </row>
    <row r="639" spans="27:28" ht="21" customHeight="1">
      <c r="AA639" s="4">
        <f t="shared" ca="1" si="26"/>
        <v>0</v>
      </c>
      <c r="AB639" s="4">
        <v>639</v>
      </c>
    </row>
    <row r="640" spans="27:28" ht="21" customHeight="1">
      <c r="AA640" s="4">
        <f t="shared" ca="1" si="26"/>
        <v>0</v>
      </c>
      <c r="AB640" s="4">
        <v>640</v>
      </c>
    </row>
    <row r="641" spans="27:28" ht="21" customHeight="1">
      <c r="AA641" s="4">
        <f t="shared" ca="1" si="26"/>
        <v>0</v>
      </c>
      <c r="AB641" s="4">
        <v>641</v>
      </c>
    </row>
    <row r="642" spans="27:28" ht="21" customHeight="1">
      <c r="AA642" s="4">
        <f t="shared" ca="1" si="26"/>
        <v>0</v>
      </c>
      <c r="AB642" s="4">
        <v>642</v>
      </c>
    </row>
    <row r="643" spans="27:28" ht="21" customHeight="1">
      <c r="AA643" s="4">
        <f t="shared" ca="1" si="26"/>
        <v>0</v>
      </c>
      <c r="AB643" s="4">
        <v>643</v>
      </c>
    </row>
    <row r="644" spans="27:28" ht="21" customHeight="1">
      <c r="AA644" s="4">
        <f t="shared" ca="1" si="26"/>
        <v>0</v>
      </c>
      <c r="AB644" s="4">
        <v>644</v>
      </c>
    </row>
    <row r="645" spans="27:28" ht="21" customHeight="1">
      <c r="AA645" s="4">
        <f t="shared" ref="AA645:AA708" ca="1" si="27">INDIRECT($W$6&amp;"!"&amp;"B"&amp;ROW(B645))</f>
        <v>0</v>
      </c>
      <c r="AB645" s="4">
        <v>645</v>
      </c>
    </row>
    <row r="646" spans="27:28" ht="21" customHeight="1">
      <c r="AA646" s="4">
        <f t="shared" ca="1" si="27"/>
        <v>0</v>
      </c>
      <c r="AB646" s="4">
        <v>646</v>
      </c>
    </row>
    <row r="647" spans="27:28" ht="21" customHeight="1">
      <c r="AA647" s="4">
        <f t="shared" ca="1" si="27"/>
        <v>0</v>
      </c>
      <c r="AB647" s="4">
        <v>647</v>
      </c>
    </row>
    <row r="648" spans="27:28" ht="21" customHeight="1">
      <c r="AA648" s="4">
        <f t="shared" ca="1" si="27"/>
        <v>0</v>
      </c>
      <c r="AB648" s="4">
        <v>648</v>
      </c>
    </row>
    <row r="649" spans="27:28" ht="21" customHeight="1">
      <c r="AA649" s="4">
        <f t="shared" ca="1" si="27"/>
        <v>0</v>
      </c>
      <c r="AB649" s="4">
        <v>649</v>
      </c>
    </row>
    <row r="650" spans="27:28" ht="21" customHeight="1">
      <c r="AA650" s="4">
        <f t="shared" ca="1" si="27"/>
        <v>0</v>
      </c>
      <c r="AB650" s="4">
        <v>650</v>
      </c>
    </row>
    <row r="651" spans="27:28" ht="21" customHeight="1">
      <c r="AA651" s="4">
        <f t="shared" ca="1" si="27"/>
        <v>0</v>
      </c>
      <c r="AB651" s="4">
        <v>651</v>
      </c>
    </row>
    <row r="652" spans="27:28" ht="21" customHeight="1">
      <c r="AA652" s="4">
        <f t="shared" ca="1" si="27"/>
        <v>0</v>
      </c>
      <c r="AB652" s="4">
        <v>652</v>
      </c>
    </row>
    <row r="653" spans="27:28" ht="21" customHeight="1">
      <c r="AA653" s="4">
        <f t="shared" ca="1" si="27"/>
        <v>0</v>
      </c>
      <c r="AB653" s="4">
        <v>653</v>
      </c>
    </row>
    <row r="654" spans="27:28" ht="21" customHeight="1">
      <c r="AA654" s="4">
        <f t="shared" ca="1" si="27"/>
        <v>0</v>
      </c>
      <c r="AB654" s="4">
        <v>654</v>
      </c>
    </row>
    <row r="655" spans="27:28" ht="21" customHeight="1">
      <c r="AA655" s="4">
        <f t="shared" ca="1" si="27"/>
        <v>0</v>
      </c>
      <c r="AB655" s="4">
        <v>655</v>
      </c>
    </row>
    <row r="656" spans="27:28" ht="21" customHeight="1">
      <c r="AA656" s="4">
        <f t="shared" ca="1" si="27"/>
        <v>0</v>
      </c>
      <c r="AB656" s="4">
        <v>656</v>
      </c>
    </row>
    <row r="657" spans="27:28" ht="21" customHeight="1">
      <c r="AA657" s="4">
        <f t="shared" ca="1" si="27"/>
        <v>0</v>
      </c>
      <c r="AB657" s="4">
        <v>657</v>
      </c>
    </row>
    <row r="658" spans="27:28" ht="21" customHeight="1">
      <c r="AA658" s="4">
        <f t="shared" ca="1" si="27"/>
        <v>0</v>
      </c>
      <c r="AB658" s="4">
        <v>658</v>
      </c>
    </row>
    <row r="659" spans="27:28" ht="21" customHeight="1">
      <c r="AA659" s="4">
        <f t="shared" ca="1" si="27"/>
        <v>0</v>
      </c>
      <c r="AB659" s="4">
        <v>659</v>
      </c>
    </row>
    <row r="660" spans="27:28" ht="21" customHeight="1">
      <c r="AA660" s="4">
        <f t="shared" ca="1" si="27"/>
        <v>0</v>
      </c>
      <c r="AB660" s="4">
        <v>660</v>
      </c>
    </row>
    <row r="661" spans="27:28" ht="21" customHeight="1">
      <c r="AA661" s="4">
        <f t="shared" ca="1" si="27"/>
        <v>0</v>
      </c>
      <c r="AB661" s="4">
        <v>661</v>
      </c>
    </row>
    <row r="662" spans="27:28" ht="21" customHeight="1">
      <c r="AA662" s="4">
        <f t="shared" ca="1" si="27"/>
        <v>0</v>
      </c>
      <c r="AB662" s="4">
        <v>662</v>
      </c>
    </row>
    <row r="663" spans="27:28" ht="21" customHeight="1">
      <c r="AA663" s="4">
        <f t="shared" ca="1" si="27"/>
        <v>0</v>
      </c>
      <c r="AB663" s="4">
        <v>663</v>
      </c>
    </row>
    <row r="664" spans="27:28" ht="21" customHeight="1">
      <c r="AA664" s="4">
        <f t="shared" ca="1" si="27"/>
        <v>0</v>
      </c>
      <c r="AB664" s="4">
        <v>664</v>
      </c>
    </row>
    <row r="665" spans="27:28" ht="21" customHeight="1">
      <c r="AA665" s="4">
        <f t="shared" ca="1" si="27"/>
        <v>0</v>
      </c>
      <c r="AB665" s="4">
        <v>665</v>
      </c>
    </row>
    <row r="666" spans="27:28" ht="21" customHeight="1">
      <c r="AA666" s="4">
        <f t="shared" ca="1" si="27"/>
        <v>0</v>
      </c>
      <c r="AB666" s="4">
        <v>666</v>
      </c>
    </row>
    <row r="667" spans="27:28" ht="21" customHeight="1">
      <c r="AA667" s="4">
        <f t="shared" ca="1" si="27"/>
        <v>0</v>
      </c>
      <c r="AB667" s="4">
        <v>667</v>
      </c>
    </row>
    <row r="668" spans="27:28" ht="21" customHeight="1">
      <c r="AA668" s="4">
        <f t="shared" ca="1" si="27"/>
        <v>0</v>
      </c>
      <c r="AB668" s="4">
        <v>668</v>
      </c>
    </row>
    <row r="669" spans="27:28" ht="21" customHeight="1">
      <c r="AA669" s="4">
        <f t="shared" ca="1" si="27"/>
        <v>0</v>
      </c>
      <c r="AB669" s="4">
        <v>669</v>
      </c>
    </row>
    <row r="670" spans="27:28" ht="21" customHeight="1">
      <c r="AA670" s="4">
        <f t="shared" ca="1" si="27"/>
        <v>0</v>
      </c>
      <c r="AB670" s="4">
        <v>670</v>
      </c>
    </row>
    <row r="671" spans="27:28" ht="21" customHeight="1">
      <c r="AA671" s="4">
        <f t="shared" ca="1" si="27"/>
        <v>0</v>
      </c>
      <c r="AB671" s="4">
        <v>671</v>
      </c>
    </row>
    <row r="672" spans="27:28" ht="21" customHeight="1">
      <c r="AA672" s="4">
        <f t="shared" ca="1" si="27"/>
        <v>0</v>
      </c>
      <c r="AB672" s="4">
        <v>672</v>
      </c>
    </row>
    <row r="673" spans="27:28" ht="21" customHeight="1">
      <c r="AA673" s="4">
        <f t="shared" ca="1" si="27"/>
        <v>0</v>
      </c>
      <c r="AB673" s="4">
        <v>673</v>
      </c>
    </row>
    <row r="674" spans="27:28" ht="21" customHeight="1">
      <c r="AA674" s="4">
        <f t="shared" ca="1" si="27"/>
        <v>0</v>
      </c>
      <c r="AB674" s="4">
        <v>674</v>
      </c>
    </row>
    <row r="675" spans="27:28" ht="21" customHeight="1">
      <c r="AA675" s="4">
        <f t="shared" ca="1" si="27"/>
        <v>0</v>
      </c>
      <c r="AB675" s="4">
        <v>675</v>
      </c>
    </row>
    <row r="676" spans="27:28" ht="21" customHeight="1">
      <c r="AA676" s="4">
        <f t="shared" ca="1" si="27"/>
        <v>0</v>
      </c>
      <c r="AB676" s="4">
        <v>676</v>
      </c>
    </row>
    <row r="677" spans="27:28" ht="21" customHeight="1">
      <c r="AA677" s="4">
        <f t="shared" ca="1" si="27"/>
        <v>0</v>
      </c>
      <c r="AB677" s="4">
        <v>677</v>
      </c>
    </row>
    <row r="678" spans="27:28" ht="21" customHeight="1">
      <c r="AA678" s="4">
        <f t="shared" ca="1" si="27"/>
        <v>0</v>
      </c>
      <c r="AB678" s="4">
        <v>678</v>
      </c>
    </row>
    <row r="679" spans="27:28" ht="21" customHeight="1">
      <c r="AA679" s="4">
        <f t="shared" ca="1" si="27"/>
        <v>0</v>
      </c>
      <c r="AB679" s="4">
        <v>679</v>
      </c>
    </row>
    <row r="680" spans="27:28" ht="21" customHeight="1">
      <c r="AA680" s="4">
        <f t="shared" ca="1" si="27"/>
        <v>0</v>
      </c>
      <c r="AB680" s="4">
        <v>680</v>
      </c>
    </row>
    <row r="681" spans="27:28" ht="21" customHeight="1">
      <c r="AA681" s="4">
        <f t="shared" ca="1" si="27"/>
        <v>0</v>
      </c>
      <c r="AB681" s="4">
        <v>681</v>
      </c>
    </row>
    <row r="682" spans="27:28" ht="21" customHeight="1">
      <c r="AA682" s="4">
        <f t="shared" ca="1" si="27"/>
        <v>0</v>
      </c>
      <c r="AB682" s="4">
        <v>682</v>
      </c>
    </row>
    <row r="683" spans="27:28" ht="21" customHeight="1">
      <c r="AA683" s="4">
        <f t="shared" ca="1" si="27"/>
        <v>0</v>
      </c>
      <c r="AB683" s="4">
        <v>683</v>
      </c>
    </row>
    <row r="684" spans="27:28" ht="21" customHeight="1">
      <c r="AA684" s="4">
        <f t="shared" ca="1" si="27"/>
        <v>0</v>
      </c>
      <c r="AB684" s="4">
        <v>684</v>
      </c>
    </row>
    <row r="685" spans="27:28" ht="21" customHeight="1">
      <c r="AA685" s="4">
        <f t="shared" ca="1" si="27"/>
        <v>0</v>
      </c>
      <c r="AB685" s="4">
        <v>685</v>
      </c>
    </row>
    <row r="686" spans="27:28" ht="21" customHeight="1">
      <c r="AA686" s="4">
        <f t="shared" ca="1" si="27"/>
        <v>0</v>
      </c>
      <c r="AB686" s="4">
        <v>686</v>
      </c>
    </row>
    <row r="687" spans="27:28" ht="21" customHeight="1">
      <c r="AA687" s="4">
        <f t="shared" ca="1" si="27"/>
        <v>0</v>
      </c>
      <c r="AB687" s="4">
        <v>687</v>
      </c>
    </row>
    <row r="688" spans="27:28" ht="21" customHeight="1">
      <c r="AA688" s="4">
        <f t="shared" ca="1" si="27"/>
        <v>0</v>
      </c>
      <c r="AB688" s="4">
        <v>688</v>
      </c>
    </row>
    <row r="689" spans="27:28" ht="21" customHeight="1">
      <c r="AA689" s="4">
        <f t="shared" ca="1" si="27"/>
        <v>0</v>
      </c>
      <c r="AB689" s="4">
        <v>689</v>
      </c>
    </row>
    <row r="690" spans="27:28" ht="21" customHeight="1">
      <c r="AA690" s="4">
        <f t="shared" ca="1" si="27"/>
        <v>0</v>
      </c>
      <c r="AB690" s="4">
        <v>690</v>
      </c>
    </row>
    <row r="691" spans="27:28" ht="21" customHeight="1">
      <c r="AA691" s="4">
        <f t="shared" ca="1" si="27"/>
        <v>0</v>
      </c>
      <c r="AB691" s="4">
        <v>691</v>
      </c>
    </row>
    <row r="692" spans="27:28" ht="21" customHeight="1">
      <c r="AA692" s="4">
        <f t="shared" ca="1" si="27"/>
        <v>0</v>
      </c>
      <c r="AB692" s="4">
        <v>692</v>
      </c>
    </row>
    <row r="693" spans="27:28" ht="21" customHeight="1">
      <c r="AA693" s="4">
        <f t="shared" ca="1" si="27"/>
        <v>0</v>
      </c>
      <c r="AB693" s="4">
        <v>693</v>
      </c>
    </row>
    <row r="694" spans="27:28" ht="21" customHeight="1">
      <c r="AA694" s="4">
        <f t="shared" ca="1" si="27"/>
        <v>0</v>
      </c>
      <c r="AB694" s="4">
        <v>694</v>
      </c>
    </row>
    <row r="695" spans="27:28" ht="21" customHeight="1">
      <c r="AA695" s="4">
        <f t="shared" ca="1" si="27"/>
        <v>0</v>
      </c>
      <c r="AB695" s="4">
        <v>695</v>
      </c>
    </row>
    <row r="696" spans="27:28" ht="21" customHeight="1">
      <c r="AA696" s="4">
        <f t="shared" ca="1" si="27"/>
        <v>0</v>
      </c>
      <c r="AB696" s="4">
        <v>696</v>
      </c>
    </row>
    <row r="697" spans="27:28" ht="21" customHeight="1">
      <c r="AA697" s="4">
        <f t="shared" ca="1" si="27"/>
        <v>0</v>
      </c>
      <c r="AB697" s="4">
        <v>697</v>
      </c>
    </row>
    <row r="698" spans="27:28" ht="21" customHeight="1">
      <c r="AA698" s="4">
        <f t="shared" ca="1" si="27"/>
        <v>0</v>
      </c>
      <c r="AB698" s="4">
        <v>698</v>
      </c>
    </row>
    <row r="699" spans="27:28" ht="21" customHeight="1">
      <c r="AA699" s="4">
        <f t="shared" ca="1" si="27"/>
        <v>0</v>
      </c>
      <c r="AB699" s="4">
        <v>699</v>
      </c>
    </row>
    <row r="700" spans="27:28" ht="21" customHeight="1">
      <c r="AA700" s="4">
        <f t="shared" ca="1" si="27"/>
        <v>0</v>
      </c>
      <c r="AB700" s="4">
        <v>700</v>
      </c>
    </row>
    <row r="701" spans="27:28" ht="21" customHeight="1">
      <c r="AA701" s="4">
        <f t="shared" ca="1" si="27"/>
        <v>0</v>
      </c>
      <c r="AB701" s="4">
        <v>701</v>
      </c>
    </row>
    <row r="702" spans="27:28" ht="21" customHeight="1">
      <c r="AA702" s="4">
        <f t="shared" ca="1" si="27"/>
        <v>0</v>
      </c>
      <c r="AB702" s="4">
        <v>702</v>
      </c>
    </row>
    <row r="703" spans="27:28" ht="21" customHeight="1">
      <c r="AA703" s="4">
        <f t="shared" ca="1" si="27"/>
        <v>0</v>
      </c>
      <c r="AB703" s="4">
        <v>703</v>
      </c>
    </row>
    <row r="704" spans="27:28" ht="21" customHeight="1">
      <c r="AA704" s="4">
        <f t="shared" ca="1" si="27"/>
        <v>0</v>
      </c>
      <c r="AB704" s="4">
        <v>704</v>
      </c>
    </row>
    <row r="705" spans="27:28" ht="21" customHeight="1">
      <c r="AA705" s="4">
        <f t="shared" ca="1" si="27"/>
        <v>0</v>
      </c>
      <c r="AB705" s="4">
        <v>705</v>
      </c>
    </row>
    <row r="706" spans="27:28" ht="21" customHeight="1">
      <c r="AA706" s="4">
        <f t="shared" ca="1" si="27"/>
        <v>0</v>
      </c>
      <c r="AB706" s="4">
        <v>706</v>
      </c>
    </row>
    <row r="707" spans="27:28" ht="21" customHeight="1">
      <c r="AA707" s="4">
        <f t="shared" ca="1" si="27"/>
        <v>0</v>
      </c>
      <c r="AB707" s="4">
        <v>707</v>
      </c>
    </row>
    <row r="708" spans="27:28" ht="21" customHeight="1">
      <c r="AA708" s="4">
        <f t="shared" ca="1" si="27"/>
        <v>0</v>
      </c>
      <c r="AB708" s="4">
        <v>708</v>
      </c>
    </row>
    <row r="709" spans="27:28" ht="21" customHeight="1">
      <c r="AA709" s="4">
        <f t="shared" ref="AA709:AA772" ca="1" si="28">INDIRECT($W$6&amp;"!"&amp;"B"&amp;ROW(B709))</f>
        <v>0</v>
      </c>
      <c r="AB709" s="4">
        <v>709</v>
      </c>
    </row>
    <row r="710" spans="27:28" ht="21" customHeight="1">
      <c r="AA710" s="4">
        <f t="shared" ca="1" si="28"/>
        <v>0</v>
      </c>
      <c r="AB710" s="4">
        <v>710</v>
      </c>
    </row>
    <row r="711" spans="27:28" ht="21" customHeight="1">
      <c r="AA711" s="4">
        <f t="shared" ca="1" si="28"/>
        <v>0</v>
      </c>
      <c r="AB711" s="4">
        <v>711</v>
      </c>
    </row>
    <row r="712" spans="27:28" ht="21" customHeight="1">
      <c r="AA712" s="4">
        <f t="shared" ca="1" si="28"/>
        <v>0</v>
      </c>
      <c r="AB712" s="4">
        <v>712</v>
      </c>
    </row>
    <row r="713" spans="27:28" ht="21" customHeight="1">
      <c r="AA713" s="4">
        <f t="shared" ca="1" si="28"/>
        <v>0</v>
      </c>
      <c r="AB713" s="4">
        <v>713</v>
      </c>
    </row>
    <row r="714" spans="27:28" ht="21" customHeight="1">
      <c r="AA714" s="4">
        <f t="shared" ca="1" si="28"/>
        <v>0</v>
      </c>
      <c r="AB714" s="4">
        <v>714</v>
      </c>
    </row>
    <row r="715" spans="27:28" ht="21" customHeight="1">
      <c r="AA715" s="4">
        <f t="shared" ca="1" si="28"/>
        <v>0</v>
      </c>
      <c r="AB715" s="4">
        <v>715</v>
      </c>
    </row>
    <row r="716" spans="27:28" ht="21" customHeight="1">
      <c r="AA716" s="4">
        <f t="shared" ca="1" si="28"/>
        <v>0</v>
      </c>
      <c r="AB716" s="4">
        <v>716</v>
      </c>
    </row>
    <row r="717" spans="27:28" ht="21" customHeight="1">
      <c r="AA717" s="4">
        <f t="shared" ca="1" si="28"/>
        <v>0</v>
      </c>
      <c r="AB717" s="4">
        <v>717</v>
      </c>
    </row>
    <row r="718" spans="27:28" ht="21" customHeight="1">
      <c r="AA718" s="4">
        <f t="shared" ca="1" si="28"/>
        <v>0</v>
      </c>
      <c r="AB718" s="4">
        <v>718</v>
      </c>
    </row>
    <row r="719" spans="27:28" ht="21" customHeight="1">
      <c r="AA719" s="4">
        <f t="shared" ca="1" si="28"/>
        <v>0</v>
      </c>
      <c r="AB719" s="4">
        <v>719</v>
      </c>
    </row>
    <row r="720" spans="27:28" ht="21" customHeight="1">
      <c r="AA720" s="4">
        <f t="shared" ca="1" si="28"/>
        <v>0</v>
      </c>
      <c r="AB720" s="4">
        <v>720</v>
      </c>
    </row>
    <row r="721" spans="27:28" ht="21" customHeight="1">
      <c r="AA721" s="4">
        <f t="shared" ca="1" si="28"/>
        <v>0</v>
      </c>
      <c r="AB721" s="4">
        <v>721</v>
      </c>
    </row>
    <row r="722" spans="27:28" ht="21" customHeight="1">
      <c r="AA722" s="4">
        <f t="shared" ca="1" si="28"/>
        <v>0</v>
      </c>
      <c r="AB722" s="4">
        <v>722</v>
      </c>
    </row>
    <row r="723" spans="27:28" ht="21" customHeight="1">
      <c r="AA723" s="4">
        <f t="shared" ca="1" si="28"/>
        <v>0</v>
      </c>
      <c r="AB723" s="4">
        <v>723</v>
      </c>
    </row>
    <row r="724" spans="27:28" ht="21" customHeight="1">
      <c r="AA724" s="4">
        <f t="shared" ca="1" si="28"/>
        <v>0</v>
      </c>
      <c r="AB724" s="4">
        <v>724</v>
      </c>
    </row>
    <row r="725" spans="27:28" ht="21" customHeight="1">
      <c r="AA725" s="4">
        <f t="shared" ca="1" si="28"/>
        <v>0</v>
      </c>
      <c r="AB725" s="4">
        <v>725</v>
      </c>
    </row>
    <row r="726" spans="27:28" ht="21" customHeight="1">
      <c r="AA726" s="4">
        <f t="shared" ca="1" si="28"/>
        <v>0</v>
      </c>
      <c r="AB726" s="4">
        <v>726</v>
      </c>
    </row>
    <row r="727" spans="27:28" ht="21" customHeight="1">
      <c r="AA727" s="4">
        <f t="shared" ca="1" si="28"/>
        <v>0</v>
      </c>
      <c r="AB727" s="4">
        <v>727</v>
      </c>
    </row>
    <row r="728" spans="27:28" ht="21" customHeight="1">
      <c r="AA728" s="4">
        <f t="shared" ca="1" si="28"/>
        <v>0</v>
      </c>
      <c r="AB728" s="4">
        <v>728</v>
      </c>
    </row>
    <row r="729" spans="27:28" ht="21" customHeight="1">
      <c r="AA729" s="4">
        <f t="shared" ca="1" si="28"/>
        <v>0</v>
      </c>
      <c r="AB729" s="4">
        <v>729</v>
      </c>
    </row>
    <row r="730" spans="27:28" ht="21" customHeight="1">
      <c r="AA730" s="4">
        <f t="shared" ca="1" si="28"/>
        <v>0</v>
      </c>
      <c r="AB730" s="4">
        <v>730</v>
      </c>
    </row>
    <row r="731" spans="27:28" ht="21" customHeight="1">
      <c r="AA731" s="4">
        <f t="shared" ca="1" si="28"/>
        <v>0</v>
      </c>
      <c r="AB731" s="4">
        <v>731</v>
      </c>
    </row>
    <row r="732" spans="27:28" ht="21" customHeight="1">
      <c r="AA732" s="4">
        <f t="shared" ca="1" si="28"/>
        <v>0</v>
      </c>
      <c r="AB732" s="4">
        <v>732</v>
      </c>
    </row>
    <row r="733" spans="27:28" ht="21" customHeight="1">
      <c r="AA733" s="4">
        <f t="shared" ca="1" si="28"/>
        <v>0</v>
      </c>
      <c r="AB733" s="4">
        <v>733</v>
      </c>
    </row>
    <row r="734" spans="27:28" ht="21" customHeight="1">
      <c r="AA734" s="4">
        <f t="shared" ca="1" si="28"/>
        <v>0</v>
      </c>
      <c r="AB734" s="4">
        <v>734</v>
      </c>
    </row>
    <row r="735" spans="27:28" ht="21" customHeight="1">
      <c r="AA735" s="4">
        <f t="shared" ca="1" si="28"/>
        <v>0</v>
      </c>
      <c r="AB735" s="4">
        <v>735</v>
      </c>
    </row>
    <row r="736" spans="27:28" ht="21" customHeight="1">
      <c r="AA736" s="4">
        <f t="shared" ca="1" si="28"/>
        <v>0</v>
      </c>
      <c r="AB736" s="4">
        <v>736</v>
      </c>
    </row>
    <row r="737" spans="27:28" ht="21" customHeight="1">
      <c r="AA737" s="4">
        <f t="shared" ca="1" si="28"/>
        <v>0</v>
      </c>
      <c r="AB737" s="4">
        <v>737</v>
      </c>
    </row>
    <row r="738" spans="27:28" ht="21" customHeight="1">
      <c r="AA738" s="4">
        <f t="shared" ca="1" si="28"/>
        <v>0</v>
      </c>
      <c r="AB738" s="4">
        <v>738</v>
      </c>
    </row>
    <row r="739" spans="27:28" ht="21" customHeight="1">
      <c r="AA739" s="4">
        <f t="shared" ca="1" si="28"/>
        <v>0</v>
      </c>
      <c r="AB739" s="4">
        <v>739</v>
      </c>
    </row>
    <row r="740" spans="27:28" ht="21" customHeight="1">
      <c r="AA740" s="4">
        <f t="shared" ca="1" si="28"/>
        <v>0</v>
      </c>
      <c r="AB740" s="4">
        <v>740</v>
      </c>
    </row>
    <row r="741" spans="27:28" ht="21" customHeight="1">
      <c r="AA741" s="4">
        <f t="shared" ca="1" si="28"/>
        <v>0</v>
      </c>
      <c r="AB741" s="4">
        <v>741</v>
      </c>
    </row>
    <row r="742" spans="27:28" ht="21" customHeight="1">
      <c r="AA742" s="4">
        <f t="shared" ca="1" si="28"/>
        <v>0</v>
      </c>
      <c r="AB742" s="4">
        <v>742</v>
      </c>
    </row>
    <row r="743" spans="27:28" ht="21" customHeight="1">
      <c r="AA743" s="4">
        <f t="shared" ca="1" si="28"/>
        <v>0</v>
      </c>
      <c r="AB743" s="4">
        <v>743</v>
      </c>
    </row>
    <row r="744" spans="27:28" ht="21" customHeight="1">
      <c r="AA744" s="4">
        <f t="shared" ca="1" si="28"/>
        <v>0</v>
      </c>
      <c r="AB744" s="4">
        <v>744</v>
      </c>
    </row>
    <row r="745" spans="27:28" ht="21" customHeight="1">
      <c r="AA745" s="4">
        <f t="shared" ca="1" si="28"/>
        <v>0</v>
      </c>
      <c r="AB745" s="4">
        <v>745</v>
      </c>
    </row>
    <row r="746" spans="27:28" ht="21" customHeight="1">
      <c r="AA746" s="4">
        <f t="shared" ca="1" si="28"/>
        <v>0</v>
      </c>
      <c r="AB746" s="4">
        <v>746</v>
      </c>
    </row>
    <row r="747" spans="27:28" ht="21" customHeight="1">
      <c r="AA747" s="4">
        <f t="shared" ca="1" si="28"/>
        <v>0</v>
      </c>
      <c r="AB747" s="4">
        <v>747</v>
      </c>
    </row>
    <row r="748" spans="27:28" ht="21" customHeight="1">
      <c r="AA748" s="4">
        <f t="shared" ca="1" si="28"/>
        <v>0</v>
      </c>
      <c r="AB748" s="4">
        <v>748</v>
      </c>
    </row>
    <row r="749" spans="27:28" ht="21" customHeight="1">
      <c r="AA749" s="4">
        <f t="shared" ca="1" si="28"/>
        <v>0</v>
      </c>
      <c r="AB749" s="4">
        <v>749</v>
      </c>
    </row>
    <row r="750" spans="27:28" ht="21" customHeight="1">
      <c r="AA750" s="4">
        <f t="shared" ca="1" si="28"/>
        <v>0</v>
      </c>
      <c r="AB750" s="4">
        <v>750</v>
      </c>
    </row>
    <row r="751" spans="27:28" ht="21" customHeight="1">
      <c r="AA751" s="4">
        <f t="shared" ca="1" si="28"/>
        <v>0</v>
      </c>
      <c r="AB751" s="4">
        <v>751</v>
      </c>
    </row>
    <row r="752" spans="27:28" ht="21" customHeight="1">
      <c r="AA752" s="4">
        <f t="shared" ca="1" si="28"/>
        <v>0</v>
      </c>
      <c r="AB752" s="4">
        <v>752</v>
      </c>
    </row>
    <row r="753" spans="27:28" ht="21" customHeight="1">
      <c r="AA753" s="4">
        <f t="shared" ca="1" si="28"/>
        <v>0</v>
      </c>
      <c r="AB753" s="4">
        <v>753</v>
      </c>
    </row>
    <row r="754" spans="27:28" ht="21" customHeight="1">
      <c r="AA754" s="4">
        <f t="shared" ca="1" si="28"/>
        <v>0</v>
      </c>
      <c r="AB754" s="4">
        <v>754</v>
      </c>
    </row>
    <row r="755" spans="27:28" ht="21" customHeight="1">
      <c r="AA755" s="4">
        <f t="shared" ca="1" si="28"/>
        <v>0</v>
      </c>
      <c r="AB755" s="4">
        <v>755</v>
      </c>
    </row>
    <row r="756" spans="27:28" ht="21" customHeight="1">
      <c r="AA756" s="4">
        <f t="shared" ca="1" si="28"/>
        <v>0</v>
      </c>
      <c r="AB756" s="4">
        <v>756</v>
      </c>
    </row>
    <row r="757" spans="27:28" ht="21" customHeight="1">
      <c r="AA757" s="4">
        <f t="shared" ca="1" si="28"/>
        <v>0</v>
      </c>
      <c r="AB757" s="4">
        <v>757</v>
      </c>
    </row>
    <row r="758" spans="27:28" ht="21" customHeight="1">
      <c r="AA758" s="4">
        <f t="shared" ca="1" si="28"/>
        <v>0</v>
      </c>
      <c r="AB758" s="4">
        <v>758</v>
      </c>
    </row>
    <row r="759" spans="27:28" ht="21" customHeight="1">
      <c r="AA759" s="4">
        <f t="shared" ca="1" si="28"/>
        <v>0</v>
      </c>
      <c r="AB759" s="4">
        <v>759</v>
      </c>
    </row>
    <row r="760" spans="27:28" ht="21" customHeight="1">
      <c r="AA760" s="4">
        <f t="shared" ca="1" si="28"/>
        <v>0</v>
      </c>
      <c r="AB760" s="4">
        <v>760</v>
      </c>
    </row>
    <row r="761" spans="27:28" ht="21" customHeight="1">
      <c r="AA761" s="4">
        <f t="shared" ca="1" si="28"/>
        <v>0</v>
      </c>
      <c r="AB761" s="4">
        <v>761</v>
      </c>
    </row>
    <row r="762" spans="27:28" ht="21" customHeight="1">
      <c r="AA762" s="4">
        <f t="shared" ca="1" si="28"/>
        <v>0</v>
      </c>
      <c r="AB762" s="4">
        <v>762</v>
      </c>
    </row>
    <row r="763" spans="27:28" ht="21" customHeight="1">
      <c r="AA763" s="4">
        <f t="shared" ca="1" si="28"/>
        <v>0</v>
      </c>
      <c r="AB763" s="4">
        <v>763</v>
      </c>
    </row>
    <row r="764" spans="27:28" ht="21" customHeight="1">
      <c r="AA764" s="4">
        <f t="shared" ca="1" si="28"/>
        <v>0</v>
      </c>
      <c r="AB764" s="4">
        <v>764</v>
      </c>
    </row>
    <row r="765" spans="27:28" ht="21" customHeight="1">
      <c r="AA765" s="4">
        <f t="shared" ca="1" si="28"/>
        <v>0</v>
      </c>
      <c r="AB765" s="4">
        <v>765</v>
      </c>
    </row>
    <row r="766" spans="27:28" ht="21" customHeight="1">
      <c r="AA766" s="4">
        <f t="shared" ca="1" si="28"/>
        <v>0</v>
      </c>
      <c r="AB766" s="4">
        <v>766</v>
      </c>
    </row>
    <row r="767" spans="27:28" ht="21" customHeight="1">
      <c r="AA767" s="4">
        <f t="shared" ca="1" si="28"/>
        <v>0</v>
      </c>
      <c r="AB767" s="4">
        <v>767</v>
      </c>
    </row>
    <row r="768" spans="27:28" ht="21" customHeight="1">
      <c r="AA768" s="4">
        <f t="shared" ca="1" si="28"/>
        <v>0</v>
      </c>
      <c r="AB768" s="4">
        <v>768</v>
      </c>
    </row>
    <row r="769" spans="27:28" ht="21" customHeight="1">
      <c r="AA769" s="4">
        <f t="shared" ca="1" si="28"/>
        <v>0</v>
      </c>
      <c r="AB769" s="4">
        <v>769</v>
      </c>
    </row>
    <row r="770" spans="27:28" ht="21" customHeight="1">
      <c r="AA770" s="4">
        <f t="shared" ca="1" si="28"/>
        <v>0</v>
      </c>
      <c r="AB770" s="4">
        <v>770</v>
      </c>
    </row>
    <row r="771" spans="27:28" ht="21" customHeight="1">
      <c r="AA771" s="4">
        <f t="shared" ca="1" si="28"/>
        <v>0</v>
      </c>
      <c r="AB771" s="4">
        <v>771</v>
      </c>
    </row>
    <row r="772" spans="27:28" ht="21" customHeight="1">
      <c r="AA772" s="4">
        <f t="shared" ca="1" si="28"/>
        <v>0</v>
      </c>
      <c r="AB772" s="4">
        <v>772</v>
      </c>
    </row>
    <row r="773" spans="27:28" ht="21" customHeight="1">
      <c r="AA773" s="4">
        <f t="shared" ref="AA773:AA836" ca="1" si="29">INDIRECT($W$6&amp;"!"&amp;"B"&amp;ROW(B773))</f>
        <v>0</v>
      </c>
      <c r="AB773" s="4">
        <v>773</v>
      </c>
    </row>
    <row r="774" spans="27:28" ht="21" customHeight="1">
      <c r="AA774" s="4">
        <f t="shared" ca="1" si="29"/>
        <v>0</v>
      </c>
      <c r="AB774" s="4">
        <v>774</v>
      </c>
    </row>
    <row r="775" spans="27:28" ht="21" customHeight="1">
      <c r="AA775" s="4">
        <f t="shared" ca="1" si="29"/>
        <v>0</v>
      </c>
      <c r="AB775" s="4">
        <v>775</v>
      </c>
    </row>
    <row r="776" spans="27:28" ht="21" customHeight="1">
      <c r="AA776" s="4">
        <f t="shared" ca="1" si="29"/>
        <v>0</v>
      </c>
      <c r="AB776" s="4">
        <v>776</v>
      </c>
    </row>
    <row r="777" spans="27:28" ht="21" customHeight="1">
      <c r="AA777" s="4">
        <f t="shared" ca="1" si="29"/>
        <v>0</v>
      </c>
      <c r="AB777" s="4">
        <v>777</v>
      </c>
    </row>
    <row r="778" spans="27:28" ht="21" customHeight="1">
      <c r="AA778" s="4">
        <f t="shared" ca="1" si="29"/>
        <v>0</v>
      </c>
      <c r="AB778" s="4">
        <v>778</v>
      </c>
    </row>
    <row r="779" spans="27:28" ht="21" customHeight="1">
      <c r="AA779" s="4">
        <f t="shared" ca="1" si="29"/>
        <v>0</v>
      </c>
      <c r="AB779" s="4">
        <v>779</v>
      </c>
    </row>
    <row r="780" spans="27:28" ht="21" customHeight="1">
      <c r="AA780" s="4">
        <f t="shared" ca="1" si="29"/>
        <v>0</v>
      </c>
      <c r="AB780" s="4">
        <v>780</v>
      </c>
    </row>
    <row r="781" spans="27:28" ht="21" customHeight="1">
      <c r="AA781" s="4">
        <f t="shared" ca="1" si="29"/>
        <v>0</v>
      </c>
      <c r="AB781" s="4">
        <v>781</v>
      </c>
    </row>
    <row r="782" spans="27:28" ht="21" customHeight="1">
      <c r="AA782" s="4">
        <f t="shared" ca="1" si="29"/>
        <v>0</v>
      </c>
      <c r="AB782" s="4">
        <v>782</v>
      </c>
    </row>
    <row r="783" spans="27:28" ht="21" customHeight="1">
      <c r="AA783" s="4">
        <f t="shared" ca="1" si="29"/>
        <v>0</v>
      </c>
      <c r="AB783" s="4">
        <v>783</v>
      </c>
    </row>
    <row r="784" spans="27:28" ht="21" customHeight="1">
      <c r="AA784" s="4">
        <f t="shared" ca="1" si="29"/>
        <v>0</v>
      </c>
      <c r="AB784" s="4">
        <v>784</v>
      </c>
    </row>
    <row r="785" spans="27:28" ht="21" customHeight="1">
      <c r="AA785" s="4">
        <f t="shared" ca="1" si="29"/>
        <v>0</v>
      </c>
      <c r="AB785" s="4">
        <v>785</v>
      </c>
    </row>
    <row r="786" spans="27:28" ht="21" customHeight="1">
      <c r="AA786" s="4">
        <f t="shared" ca="1" si="29"/>
        <v>0</v>
      </c>
      <c r="AB786" s="4">
        <v>786</v>
      </c>
    </row>
    <row r="787" spans="27:28" ht="21" customHeight="1">
      <c r="AA787" s="4">
        <f t="shared" ca="1" si="29"/>
        <v>0</v>
      </c>
      <c r="AB787" s="4">
        <v>787</v>
      </c>
    </row>
    <row r="788" spans="27:28" ht="21" customHeight="1">
      <c r="AA788" s="4">
        <f t="shared" ca="1" si="29"/>
        <v>0</v>
      </c>
      <c r="AB788" s="4">
        <v>788</v>
      </c>
    </row>
    <row r="789" spans="27:28" ht="21" customHeight="1">
      <c r="AA789" s="4">
        <f t="shared" ca="1" si="29"/>
        <v>0</v>
      </c>
      <c r="AB789" s="4">
        <v>789</v>
      </c>
    </row>
    <row r="790" spans="27:28" ht="21" customHeight="1">
      <c r="AA790" s="4">
        <f t="shared" ca="1" si="29"/>
        <v>0</v>
      </c>
      <c r="AB790" s="4">
        <v>790</v>
      </c>
    </row>
    <row r="791" spans="27:28" ht="21" customHeight="1">
      <c r="AA791" s="4">
        <f t="shared" ca="1" si="29"/>
        <v>0</v>
      </c>
      <c r="AB791" s="4">
        <v>791</v>
      </c>
    </row>
    <row r="792" spans="27:28" ht="21" customHeight="1">
      <c r="AA792" s="4">
        <f t="shared" ca="1" si="29"/>
        <v>0</v>
      </c>
      <c r="AB792" s="4">
        <v>792</v>
      </c>
    </row>
    <row r="793" spans="27:28" ht="21" customHeight="1">
      <c r="AA793" s="4">
        <f t="shared" ca="1" si="29"/>
        <v>0</v>
      </c>
      <c r="AB793" s="4">
        <v>793</v>
      </c>
    </row>
    <row r="794" spans="27:28" ht="21" customHeight="1">
      <c r="AA794" s="4">
        <f t="shared" ca="1" si="29"/>
        <v>0</v>
      </c>
      <c r="AB794" s="4">
        <v>794</v>
      </c>
    </row>
    <row r="795" spans="27:28" ht="21" customHeight="1">
      <c r="AA795" s="4">
        <f t="shared" ca="1" si="29"/>
        <v>0</v>
      </c>
      <c r="AB795" s="4">
        <v>795</v>
      </c>
    </row>
    <row r="796" spans="27:28" ht="21" customHeight="1">
      <c r="AA796" s="4">
        <f t="shared" ca="1" si="29"/>
        <v>0</v>
      </c>
      <c r="AB796" s="4">
        <v>796</v>
      </c>
    </row>
    <row r="797" spans="27:28" ht="21" customHeight="1">
      <c r="AA797" s="4">
        <f t="shared" ca="1" si="29"/>
        <v>0</v>
      </c>
      <c r="AB797" s="4">
        <v>797</v>
      </c>
    </row>
    <row r="798" spans="27:28" ht="21" customHeight="1">
      <c r="AA798" s="4">
        <f t="shared" ca="1" si="29"/>
        <v>0</v>
      </c>
      <c r="AB798" s="4">
        <v>798</v>
      </c>
    </row>
    <row r="799" spans="27:28" ht="21" customHeight="1">
      <c r="AA799" s="4">
        <f t="shared" ca="1" si="29"/>
        <v>0</v>
      </c>
      <c r="AB799" s="4">
        <v>799</v>
      </c>
    </row>
    <row r="800" spans="27:28" ht="21" customHeight="1">
      <c r="AA800" s="4">
        <f t="shared" ca="1" si="29"/>
        <v>0</v>
      </c>
      <c r="AB800" s="4">
        <v>800</v>
      </c>
    </row>
    <row r="801" spans="27:28" ht="21" customHeight="1">
      <c r="AA801" s="4">
        <f t="shared" ca="1" si="29"/>
        <v>0</v>
      </c>
      <c r="AB801" s="4">
        <v>801</v>
      </c>
    </row>
    <row r="802" spans="27:28" ht="21" customHeight="1">
      <c r="AA802" s="4">
        <f t="shared" ca="1" si="29"/>
        <v>0</v>
      </c>
      <c r="AB802" s="4">
        <v>802</v>
      </c>
    </row>
    <row r="803" spans="27:28" ht="21" customHeight="1">
      <c r="AA803" s="4">
        <f t="shared" ca="1" si="29"/>
        <v>0</v>
      </c>
      <c r="AB803" s="4">
        <v>803</v>
      </c>
    </row>
    <row r="804" spans="27:28" ht="21" customHeight="1">
      <c r="AA804" s="4">
        <f t="shared" ca="1" si="29"/>
        <v>0</v>
      </c>
      <c r="AB804" s="4">
        <v>804</v>
      </c>
    </row>
    <row r="805" spans="27:28" ht="21" customHeight="1">
      <c r="AA805" s="4">
        <f t="shared" ca="1" si="29"/>
        <v>0</v>
      </c>
      <c r="AB805" s="4">
        <v>805</v>
      </c>
    </row>
    <row r="806" spans="27:28" ht="21" customHeight="1">
      <c r="AA806" s="4">
        <f t="shared" ca="1" si="29"/>
        <v>0</v>
      </c>
      <c r="AB806" s="4">
        <v>806</v>
      </c>
    </row>
    <row r="807" spans="27:28" ht="21" customHeight="1">
      <c r="AA807" s="4">
        <f t="shared" ca="1" si="29"/>
        <v>0</v>
      </c>
      <c r="AB807" s="4">
        <v>807</v>
      </c>
    </row>
    <row r="808" spans="27:28" ht="21" customHeight="1">
      <c r="AA808" s="4">
        <f t="shared" ca="1" si="29"/>
        <v>0</v>
      </c>
      <c r="AB808" s="4">
        <v>808</v>
      </c>
    </row>
    <row r="809" spans="27:28" ht="21" customHeight="1">
      <c r="AA809" s="4">
        <f t="shared" ca="1" si="29"/>
        <v>0</v>
      </c>
      <c r="AB809" s="4">
        <v>809</v>
      </c>
    </row>
    <row r="810" spans="27:28" ht="21" customHeight="1">
      <c r="AA810" s="4">
        <f t="shared" ca="1" si="29"/>
        <v>0</v>
      </c>
      <c r="AB810" s="4">
        <v>810</v>
      </c>
    </row>
    <row r="811" spans="27:28" ht="21" customHeight="1">
      <c r="AA811" s="4">
        <f t="shared" ca="1" si="29"/>
        <v>0</v>
      </c>
      <c r="AB811" s="4">
        <v>811</v>
      </c>
    </row>
    <row r="812" spans="27:28" ht="21" customHeight="1">
      <c r="AA812" s="4">
        <f t="shared" ca="1" si="29"/>
        <v>0</v>
      </c>
      <c r="AB812" s="4">
        <v>812</v>
      </c>
    </row>
    <row r="813" spans="27:28" ht="21" customHeight="1">
      <c r="AA813" s="4">
        <f t="shared" ca="1" si="29"/>
        <v>0</v>
      </c>
      <c r="AB813" s="4">
        <v>813</v>
      </c>
    </row>
    <row r="814" spans="27:28" ht="21" customHeight="1">
      <c r="AA814" s="4">
        <f t="shared" ca="1" si="29"/>
        <v>0</v>
      </c>
      <c r="AB814" s="4">
        <v>814</v>
      </c>
    </row>
    <row r="815" spans="27:28" ht="21" customHeight="1">
      <c r="AA815" s="4">
        <f t="shared" ca="1" si="29"/>
        <v>0</v>
      </c>
      <c r="AB815" s="4">
        <v>815</v>
      </c>
    </row>
    <row r="816" spans="27:28" ht="21" customHeight="1">
      <c r="AA816" s="4">
        <f t="shared" ca="1" si="29"/>
        <v>0</v>
      </c>
      <c r="AB816" s="4">
        <v>816</v>
      </c>
    </row>
    <row r="817" spans="27:28" ht="21" customHeight="1">
      <c r="AA817" s="4">
        <f t="shared" ca="1" si="29"/>
        <v>0</v>
      </c>
      <c r="AB817" s="4">
        <v>817</v>
      </c>
    </row>
    <row r="818" spans="27:28" ht="21" customHeight="1">
      <c r="AA818" s="4">
        <f t="shared" ca="1" si="29"/>
        <v>0</v>
      </c>
      <c r="AB818" s="4">
        <v>818</v>
      </c>
    </row>
    <row r="819" spans="27:28" ht="21" customHeight="1">
      <c r="AA819" s="4">
        <f t="shared" ca="1" si="29"/>
        <v>0</v>
      </c>
      <c r="AB819" s="4">
        <v>819</v>
      </c>
    </row>
    <row r="820" spans="27:28" ht="21" customHeight="1">
      <c r="AA820" s="4">
        <f t="shared" ca="1" si="29"/>
        <v>0</v>
      </c>
      <c r="AB820" s="4">
        <v>820</v>
      </c>
    </row>
    <row r="821" spans="27:28" ht="21" customHeight="1">
      <c r="AA821" s="4">
        <f t="shared" ca="1" si="29"/>
        <v>0</v>
      </c>
      <c r="AB821" s="4">
        <v>821</v>
      </c>
    </row>
    <row r="822" spans="27:28" ht="21" customHeight="1">
      <c r="AA822" s="4">
        <f t="shared" ca="1" si="29"/>
        <v>0</v>
      </c>
      <c r="AB822" s="4">
        <v>822</v>
      </c>
    </row>
    <row r="823" spans="27:28" ht="21" customHeight="1">
      <c r="AA823" s="4">
        <f t="shared" ca="1" si="29"/>
        <v>0</v>
      </c>
      <c r="AB823" s="4">
        <v>823</v>
      </c>
    </row>
    <row r="824" spans="27:28" ht="21" customHeight="1">
      <c r="AA824" s="4">
        <f t="shared" ca="1" si="29"/>
        <v>0</v>
      </c>
      <c r="AB824" s="4">
        <v>824</v>
      </c>
    </row>
    <row r="825" spans="27:28" ht="21" customHeight="1">
      <c r="AA825" s="4">
        <f t="shared" ca="1" si="29"/>
        <v>0</v>
      </c>
      <c r="AB825" s="4">
        <v>825</v>
      </c>
    </row>
    <row r="826" spans="27:28" ht="21" customHeight="1">
      <c r="AA826" s="4">
        <f t="shared" ca="1" si="29"/>
        <v>0</v>
      </c>
      <c r="AB826" s="4">
        <v>826</v>
      </c>
    </row>
    <row r="827" spans="27:28" ht="21" customHeight="1">
      <c r="AA827" s="4">
        <f t="shared" ca="1" si="29"/>
        <v>0</v>
      </c>
      <c r="AB827" s="4">
        <v>827</v>
      </c>
    </row>
    <row r="828" spans="27:28" ht="21" customHeight="1">
      <c r="AA828" s="4">
        <f t="shared" ca="1" si="29"/>
        <v>0</v>
      </c>
      <c r="AB828" s="4">
        <v>828</v>
      </c>
    </row>
    <row r="829" spans="27:28" ht="21" customHeight="1">
      <c r="AA829" s="4">
        <f t="shared" ca="1" si="29"/>
        <v>0</v>
      </c>
      <c r="AB829" s="4">
        <v>829</v>
      </c>
    </row>
    <row r="830" spans="27:28" ht="21" customHeight="1">
      <c r="AA830" s="4">
        <f t="shared" ca="1" si="29"/>
        <v>0</v>
      </c>
      <c r="AB830" s="4">
        <v>830</v>
      </c>
    </row>
    <row r="831" spans="27:28" ht="21" customHeight="1">
      <c r="AA831" s="4">
        <f t="shared" ca="1" si="29"/>
        <v>0</v>
      </c>
      <c r="AB831" s="4">
        <v>831</v>
      </c>
    </row>
    <row r="832" spans="27:28" ht="21" customHeight="1">
      <c r="AA832" s="4">
        <f t="shared" ca="1" si="29"/>
        <v>0</v>
      </c>
      <c r="AB832" s="4">
        <v>832</v>
      </c>
    </row>
    <row r="833" spans="27:28" ht="21" customHeight="1">
      <c r="AA833" s="4">
        <f t="shared" ca="1" si="29"/>
        <v>0</v>
      </c>
      <c r="AB833" s="4">
        <v>833</v>
      </c>
    </row>
    <row r="834" spans="27:28" ht="21" customHeight="1">
      <c r="AA834" s="4">
        <f t="shared" ca="1" si="29"/>
        <v>0</v>
      </c>
      <c r="AB834" s="4">
        <v>834</v>
      </c>
    </row>
    <row r="835" spans="27:28" ht="21" customHeight="1">
      <c r="AA835" s="4">
        <f t="shared" ca="1" si="29"/>
        <v>0</v>
      </c>
      <c r="AB835" s="4">
        <v>835</v>
      </c>
    </row>
    <row r="836" spans="27:28" ht="21" customHeight="1">
      <c r="AA836" s="4">
        <f t="shared" ca="1" si="29"/>
        <v>0</v>
      </c>
      <c r="AB836" s="4">
        <v>836</v>
      </c>
    </row>
    <row r="837" spans="27:28" ht="21" customHeight="1">
      <c r="AA837" s="4">
        <f t="shared" ref="AA837:AA900" ca="1" si="30">INDIRECT($W$6&amp;"!"&amp;"B"&amp;ROW(B837))</f>
        <v>0</v>
      </c>
      <c r="AB837" s="4">
        <v>837</v>
      </c>
    </row>
    <row r="838" spans="27:28" ht="21" customHeight="1">
      <c r="AA838" s="4">
        <f t="shared" ca="1" si="30"/>
        <v>0</v>
      </c>
      <c r="AB838" s="4">
        <v>838</v>
      </c>
    </row>
    <row r="839" spans="27:28" ht="21" customHeight="1">
      <c r="AA839" s="4">
        <f t="shared" ca="1" si="30"/>
        <v>0</v>
      </c>
      <c r="AB839" s="4">
        <v>839</v>
      </c>
    </row>
    <row r="840" spans="27:28" ht="21" customHeight="1">
      <c r="AA840" s="4">
        <f t="shared" ca="1" si="30"/>
        <v>0</v>
      </c>
      <c r="AB840" s="4">
        <v>840</v>
      </c>
    </row>
    <row r="841" spans="27:28" ht="21" customHeight="1">
      <c r="AA841" s="4">
        <f t="shared" ca="1" si="30"/>
        <v>0</v>
      </c>
      <c r="AB841" s="4">
        <v>841</v>
      </c>
    </row>
    <row r="842" spans="27:28" ht="21" customHeight="1">
      <c r="AA842" s="4">
        <f t="shared" ca="1" si="30"/>
        <v>0</v>
      </c>
      <c r="AB842" s="4">
        <v>842</v>
      </c>
    </row>
    <row r="843" spans="27:28" ht="21" customHeight="1">
      <c r="AA843" s="4">
        <f t="shared" ca="1" si="30"/>
        <v>0</v>
      </c>
      <c r="AB843" s="4">
        <v>843</v>
      </c>
    </row>
    <row r="844" spans="27:28" ht="21" customHeight="1">
      <c r="AA844" s="4">
        <f t="shared" ca="1" si="30"/>
        <v>0</v>
      </c>
      <c r="AB844" s="4">
        <v>844</v>
      </c>
    </row>
    <row r="845" spans="27:28" ht="21" customHeight="1">
      <c r="AA845" s="4">
        <f t="shared" ca="1" si="30"/>
        <v>0</v>
      </c>
      <c r="AB845" s="4">
        <v>845</v>
      </c>
    </row>
    <row r="846" spans="27:28" ht="21" customHeight="1">
      <c r="AA846" s="4">
        <f t="shared" ca="1" si="30"/>
        <v>0</v>
      </c>
      <c r="AB846" s="4">
        <v>846</v>
      </c>
    </row>
    <row r="847" spans="27:28" ht="21" customHeight="1">
      <c r="AA847" s="4">
        <f t="shared" ca="1" si="30"/>
        <v>0</v>
      </c>
      <c r="AB847" s="4">
        <v>847</v>
      </c>
    </row>
    <row r="848" spans="27:28" ht="21" customHeight="1">
      <c r="AA848" s="4">
        <f t="shared" ca="1" si="30"/>
        <v>0</v>
      </c>
      <c r="AB848" s="4">
        <v>848</v>
      </c>
    </row>
    <row r="849" spans="27:28" ht="21" customHeight="1">
      <c r="AA849" s="4">
        <f t="shared" ca="1" si="30"/>
        <v>0</v>
      </c>
      <c r="AB849" s="4">
        <v>849</v>
      </c>
    </row>
    <row r="850" spans="27:28" ht="21" customHeight="1">
      <c r="AA850" s="4">
        <f t="shared" ca="1" si="30"/>
        <v>0</v>
      </c>
      <c r="AB850" s="4">
        <v>850</v>
      </c>
    </row>
    <row r="851" spans="27:28" ht="21" customHeight="1">
      <c r="AA851" s="4">
        <f t="shared" ca="1" si="30"/>
        <v>0</v>
      </c>
      <c r="AB851" s="4">
        <v>851</v>
      </c>
    </row>
    <row r="852" spans="27:28" ht="21" customHeight="1">
      <c r="AA852" s="4">
        <f t="shared" ca="1" si="30"/>
        <v>0</v>
      </c>
      <c r="AB852" s="4">
        <v>852</v>
      </c>
    </row>
    <row r="853" spans="27:28" ht="21" customHeight="1">
      <c r="AA853" s="4">
        <f t="shared" ca="1" si="30"/>
        <v>0</v>
      </c>
      <c r="AB853" s="4">
        <v>853</v>
      </c>
    </row>
    <row r="854" spans="27:28" ht="21" customHeight="1">
      <c r="AA854" s="4">
        <f t="shared" ca="1" si="30"/>
        <v>0</v>
      </c>
      <c r="AB854" s="4">
        <v>854</v>
      </c>
    </row>
    <row r="855" spans="27:28" ht="21" customHeight="1">
      <c r="AA855" s="4">
        <f t="shared" ca="1" si="30"/>
        <v>0</v>
      </c>
      <c r="AB855" s="4">
        <v>855</v>
      </c>
    </row>
    <row r="856" spans="27:28" ht="21" customHeight="1">
      <c r="AA856" s="4">
        <f t="shared" ca="1" si="30"/>
        <v>0</v>
      </c>
      <c r="AB856" s="4">
        <v>856</v>
      </c>
    </row>
    <row r="857" spans="27:28" ht="21" customHeight="1">
      <c r="AA857" s="4">
        <f t="shared" ca="1" si="30"/>
        <v>0</v>
      </c>
      <c r="AB857" s="4">
        <v>857</v>
      </c>
    </row>
    <row r="858" spans="27:28" ht="21" customHeight="1">
      <c r="AA858" s="4">
        <f t="shared" ca="1" si="30"/>
        <v>0</v>
      </c>
      <c r="AB858" s="4">
        <v>858</v>
      </c>
    </row>
    <row r="859" spans="27:28" ht="21" customHeight="1">
      <c r="AA859" s="4">
        <f t="shared" ca="1" si="30"/>
        <v>0</v>
      </c>
      <c r="AB859" s="4">
        <v>859</v>
      </c>
    </row>
    <row r="860" spans="27:28" ht="21" customHeight="1">
      <c r="AA860" s="4">
        <f t="shared" ca="1" si="30"/>
        <v>0</v>
      </c>
      <c r="AB860" s="4">
        <v>860</v>
      </c>
    </row>
    <row r="861" spans="27:28" ht="21" customHeight="1">
      <c r="AA861" s="4">
        <f t="shared" ca="1" si="30"/>
        <v>0</v>
      </c>
      <c r="AB861" s="4">
        <v>861</v>
      </c>
    </row>
    <row r="862" spans="27:28" ht="21" customHeight="1">
      <c r="AA862" s="4">
        <f t="shared" ca="1" si="30"/>
        <v>0</v>
      </c>
      <c r="AB862" s="4">
        <v>862</v>
      </c>
    </row>
    <row r="863" spans="27:28" ht="21" customHeight="1">
      <c r="AA863" s="4">
        <f t="shared" ca="1" si="30"/>
        <v>0</v>
      </c>
      <c r="AB863" s="4">
        <v>863</v>
      </c>
    </row>
    <row r="864" spans="27:28" ht="21" customHeight="1">
      <c r="AA864" s="4">
        <f t="shared" ca="1" si="30"/>
        <v>0</v>
      </c>
      <c r="AB864" s="4">
        <v>864</v>
      </c>
    </row>
    <row r="865" spans="27:28" ht="21" customHeight="1">
      <c r="AA865" s="4">
        <f t="shared" ca="1" si="30"/>
        <v>0</v>
      </c>
      <c r="AB865" s="4">
        <v>865</v>
      </c>
    </row>
    <row r="866" spans="27:28" ht="21" customHeight="1">
      <c r="AA866" s="4">
        <f t="shared" ca="1" si="30"/>
        <v>0</v>
      </c>
      <c r="AB866" s="4">
        <v>866</v>
      </c>
    </row>
    <row r="867" spans="27:28" ht="21" customHeight="1">
      <c r="AA867" s="4">
        <f t="shared" ca="1" si="30"/>
        <v>0</v>
      </c>
      <c r="AB867" s="4">
        <v>867</v>
      </c>
    </row>
    <row r="868" spans="27:28" ht="21" customHeight="1">
      <c r="AA868" s="4">
        <f t="shared" ca="1" si="30"/>
        <v>0</v>
      </c>
      <c r="AB868" s="4">
        <v>868</v>
      </c>
    </row>
    <row r="869" spans="27:28" ht="21" customHeight="1">
      <c r="AA869" s="4">
        <f t="shared" ca="1" si="30"/>
        <v>0</v>
      </c>
      <c r="AB869" s="4">
        <v>869</v>
      </c>
    </row>
    <row r="870" spans="27:28" ht="21" customHeight="1">
      <c r="AA870" s="4">
        <f t="shared" ca="1" si="30"/>
        <v>0</v>
      </c>
      <c r="AB870" s="4">
        <v>870</v>
      </c>
    </row>
    <row r="871" spans="27:28" ht="21" customHeight="1">
      <c r="AA871" s="4">
        <f t="shared" ca="1" si="30"/>
        <v>0</v>
      </c>
      <c r="AB871" s="4">
        <v>871</v>
      </c>
    </row>
    <row r="872" spans="27:28" ht="21" customHeight="1">
      <c r="AA872" s="4">
        <f t="shared" ca="1" si="30"/>
        <v>0</v>
      </c>
      <c r="AB872" s="4">
        <v>872</v>
      </c>
    </row>
    <row r="873" spans="27:28" ht="21" customHeight="1">
      <c r="AA873" s="4">
        <f t="shared" ca="1" si="30"/>
        <v>0</v>
      </c>
      <c r="AB873" s="4">
        <v>873</v>
      </c>
    </row>
    <row r="874" spans="27:28" ht="21" customHeight="1">
      <c r="AA874" s="4">
        <f t="shared" ca="1" si="30"/>
        <v>0</v>
      </c>
      <c r="AB874" s="4">
        <v>874</v>
      </c>
    </row>
    <row r="875" spans="27:28" ht="21" customHeight="1">
      <c r="AA875" s="4">
        <f t="shared" ca="1" si="30"/>
        <v>0</v>
      </c>
      <c r="AB875" s="4">
        <v>875</v>
      </c>
    </row>
    <row r="876" spans="27:28" ht="21" customHeight="1">
      <c r="AA876" s="4">
        <f t="shared" ca="1" si="30"/>
        <v>0</v>
      </c>
      <c r="AB876" s="4">
        <v>876</v>
      </c>
    </row>
    <row r="877" spans="27:28" ht="21" customHeight="1">
      <c r="AA877" s="4">
        <f t="shared" ca="1" si="30"/>
        <v>0</v>
      </c>
      <c r="AB877" s="4">
        <v>877</v>
      </c>
    </row>
    <row r="878" spans="27:28" ht="21" customHeight="1">
      <c r="AA878" s="4">
        <f t="shared" ca="1" si="30"/>
        <v>0</v>
      </c>
      <c r="AB878" s="4">
        <v>878</v>
      </c>
    </row>
    <row r="879" spans="27:28" ht="21" customHeight="1">
      <c r="AA879" s="4">
        <f t="shared" ca="1" si="30"/>
        <v>0</v>
      </c>
      <c r="AB879" s="4">
        <v>879</v>
      </c>
    </row>
    <row r="880" spans="27:28" ht="21" customHeight="1">
      <c r="AA880" s="4">
        <f t="shared" ca="1" si="30"/>
        <v>0</v>
      </c>
      <c r="AB880" s="4">
        <v>880</v>
      </c>
    </row>
    <row r="881" spans="27:28" ht="21" customHeight="1">
      <c r="AA881" s="4">
        <f t="shared" ca="1" si="30"/>
        <v>0</v>
      </c>
      <c r="AB881" s="4">
        <v>881</v>
      </c>
    </row>
    <row r="882" spans="27:28" ht="21" customHeight="1">
      <c r="AA882" s="4">
        <f t="shared" ca="1" si="30"/>
        <v>0</v>
      </c>
      <c r="AB882" s="4">
        <v>882</v>
      </c>
    </row>
    <row r="883" spans="27:28" ht="21" customHeight="1">
      <c r="AA883" s="4">
        <f t="shared" ca="1" si="30"/>
        <v>0</v>
      </c>
      <c r="AB883" s="4">
        <v>883</v>
      </c>
    </row>
    <row r="884" spans="27:28" ht="21" customHeight="1">
      <c r="AA884" s="4">
        <f t="shared" ca="1" si="30"/>
        <v>0</v>
      </c>
      <c r="AB884" s="4">
        <v>884</v>
      </c>
    </row>
    <row r="885" spans="27:28" ht="21" customHeight="1">
      <c r="AA885" s="4">
        <f t="shared" ca="1" si="30"/>
        <v>0</v>
      </c>
      <c r="AB885" s="4">
        <v>885</v>
      </c>
    </row>
    <row r="886" spans="27:28" ht="21" customHeight="1">
      <c r="AA886" s="4">
        <f t="shared" ca="1" si="30"/>
        <v>0</v>
      </c>
      <c r="AB886" s="4">
        <v>886</v>
      </c>
    </row>
    <row r="887" spans="27:28" ht="21" customHeight="1">
      <c r="AA887" s="4">
        <f t="shared" ca="1" si="30"/>
        <v>0</v>
      </c>
      <c r="AB887" s="4">
        <v>887</v>
      </c>
    </row>
    <row r="888" spans="27:28" ht="21" customHeight="1">
      <c r="AA888" s="4">
        <f t="shared" ca="1" si="30"/>
        <v>0</v>
      </c>
      <c r="AB888" s="4">
        <v>888</v>
      </c>
    </row>
    <row r="889" spans="27:28" ht="21" customHeight="1">
      <c r="AA889" s="4">
        <f t="shared" ca="1" si="30"/>
        <v>0</v>
      </c>
      <c r="AB889" s="4">
        <v>889</v>
      </c>
    </row>
    <row r="890" spans="27:28" ht="21" customHeight="1">
      <c r="AA890" s="4">
        <f t="shared" ca="1" si="30"/>
        <v>0</v>
      </c>
      <c r="AB890" s="4">
        <v>890</v>
      </c>
    </row>
    <row r="891" spans="27:28" ht="21" customHeight="1">
      <c r="AA891" s="4">
        <f t="shared" ca="1" si="30"/>
        <v>0</v>
      </c>
      <c r="AB891" s="4">
        <v>891</v>
      </c>
    </row>
    <row r="892" spans="27:28" ht="21" customHeight="1">
      <c r="AA892" s="4">
        <f t="shared" ca="1" si="30"/>
        <v>0</v>
      </c>
      <c r="AB892" s="4">
        <v>892</v>
      </c>
    </row>
    <row r="893" spans="27:28" ht="21" customHeight="1">
      <c r="AA893" s="4">
        <f t="shared" ca="1" si="30"/>
        <v>0</v>
      </c>
      <c r="AB893" s="4">
        <v>893</v>
      </c>
    </row>
    <row r="894" spans="27:28" ht="21" customHeight="1">
      <c r="AA894" s="4">
        <f t="shared" ca="1" si="30"/>
        <v>0</v>
      </c>
      <c r="AB894" s="4">
        <v>894</v>
      </c>
    </row>
    <row r="895" spans="27:28" ht="21" customHeight="1">
      <c r="AA895" s="4">
        <f t="shared" ca="1" si="30"/>
        <v>0</v>
      </c>
      <c r="AB895" s="4">
        <v>895</v>
      </c>
    </row>
    <row r="896" spans="27:28" ht="21" customHeight="1">
      <c r="AA896" s="4">
        <f t="shared" ca="1" si="30"/>
        <v>0</v>
      </c>
      <c r="AB896" s="4">
        <v>896</v>
      </c>
    </row>
    <row r="897" spans="27:28" ht="21" customHeight="1">
      <c r="AA897" s="4">
        <f t="shared" ca="1" si="30"/>
        <v>0</v>
      </c>
      <c r="AB897" s="4">
        <v>897</v>
      </c>
    </row>
    <row r="898" spans="27:28" ht="21" customHeight="1">
      <c r="AA898" s="4">
        <f t="shared" ca="1" si="30"/>
        <v>0</v>
      </c>
      <c r="AB898" s="4">
        <v>898</v>
      </c>
    </row>
    <row r="899" spans="27:28" ht="21" customHeight="1">
      <c r="AA899" s="4">
        <f t="shared" ca="1" si="30"/>
        <v>0</v>
      </c>
      <c r="AB899" s="4">
        <v>899</v>
      </c>
    </row>
    <row r="900" spans="27:28" ht="21" customHeight="1">
      <c r="AA900" s="4">
        <f t="shared" ca="1" si="30"/>
        <v>0</v>
      </c>
      <c r="AB900" s="4">
        <v>900</v>
      </c>
    </row>
    <row r="901" spans="27:28" ht="21" customHeight="1">
      <c r="AA901" s="4">
        <f t="shared" ref="AA901:AA964" ca="1" si="31">INDIRECT($W$6&amp;"!"&amp;"B"&amp;ROW(B901))</f>
        <v>0</v>
      </c>
      <c r="AB901" s="4">
        <v>901</v>
      </c>
    </row>
    <row r="902" spans="27:28" ht="21" customHeight="1">
      <c r="AA902" s="4">
        <f t="shared" ca="1" si="31"/>
        <v>0</v>
      </c>
      <c r="AB902" s="4">
        <v>902</v>
      </c>
    </row>
    <row r="903" spans="27:28" ht="21" customHeight="1">
      <c r="AA903" s="4">
        <f t="shared" ca="1" si="31"/>
        <v>0</v>
      </c>
      <c r="AB903" s="4">
        <v>903</v>
      </c>
    </row>
    <row r="904" spans="27:28" ht="21" customHeight="1">
      <c r="AA904" s="4">
        <f t="shared" ca="1" si="31"/>
        <v>0</v>
      </c>
      <c r="AB904" s="4">
        <v>904</v>
      </c>
    </row>
    <row r="905" spans="27:28" ht="21" customHeight="1">
      <c r="AA905" s="4">
        <f t="shared" ca="1" si="31"/>
        <v>0</v>
      </c>
      <c r="AB905" s="4">
        <v>905</v>
      </c>
    </row>
    <row r="906" spans="27:28" ht="21" customHeight="1">
      <c r="AA906" s="4">
        <f t="shared" ca="1" si="31"/>
        <v>0</v>
      </c>
      <c r="AB906" s="4">
        <v>906</v>
      </c>
    </row>
    <row r="907" spans="27:28" ht="21" customHeight="1">
      <c r="AA907" s="4">
        <f t="shared" ca="1" si="31"/>
        <v>0</v>
      </c>
      <c r="AB907" s="4">
        <v>907</v>
      </c>
    </row>
    <row r="908" spans="27:28" ht="21" customHeight="1">
      <c r="AA908" s="4">
        <f t="shared" ca="1" si="31"/>
        <v>0</v>
      </c>
      <c r="AB908" s="4">
        <v>908</v>
      </c>
    </row>
    <row r="909" spans="27:28" ht="21" customHeight="1">
      <c r="AA909" s="4">
        <f t="shared" ca="1" si="31"/>
        <v>0</v>
      </c>
      <c r="AB909" s="4">
        <v>909</v>
      </c>
    </row>
    <row r="910" spans="27:28" ht="21" customHeight="1">
      <c r="AA910" s="4">
        <f t="shared" ca="1" si="31"/>
        <v>0</v>
      </c>
      <c r="AB910" s="4">
        <v>910</v>
      </c>
    </row>
    <row r="911" spans="27:28" ht="21" customHeight="1">
      <c r="AA911" s="4">
        <f t="shared" ca="1" si="31"/>
        <v>0</v>
      </c>
      <c r="AB911" s="4">
        <v>911</v>
      </c>
    </row>
    <row r="912" spans="27:28" ht="21" customHeight="1">
      <c r="AA912" s="4">
        <f t="shared" ca="1" si="31"/>
        <v>0</v>
      </c>
      <c r="AB912" s="4">
        <v>912</v>
      </c>
    </row>
    <row r="913" spans="27:28" ht="21" customHeight="1">
      <c r="AA913" s="4">
        <f t="shared" ca="1" si="31"/>
        <v>0</v>
      </c>
      <c r="AB913" s="4">
        <v>913</v>
      </c>
    </row>
    <row r="914" spans="27:28" ht="21" customHeight="1">
      <c r="AA914" s="4">
        <f t="shared" ca="1" si="31"/>
        <v>0</v>
      </c>
      <c r="AB914" s="4">
        <v>914</v>
      </c>
    </row>
    <row r="915" spans="27:28" ht="21" customHeight="1">
      <c r="AA915" s="4">
        <f t="shared" ca="1" si="31"/>
        <v>0</v>
      </c>
      <c r="AB915" s="4">
        <v>915</v>
      </c>
    </row>
    <row r="916" spans="27:28" ht="21" customHeight="1">
      <c r="AA916" s="4">
        <f t="shared" ca="1" si="31"/>
        <v>0</v>
      </c>
      <c r="AB916" s="4">
        <v>916</v>
      </c>
    </row>
    <row r="917" spans="27:28" ht="21" customHeight="1">
      <c r="AA917" s="4">
        <f t="shared" ca="1" si="31"/>
        <v>0</v>
      </c>
      <c r="AB917" s="4">
        <v>917</v>
      </c>
    </row>
    <row r="918" spans="27:28" ht="21" customHeight="1">
      <c r="AA918" s="4">
        <f t="shared" ca="1" si="31"/>
        <v>0</v>
      </c>
      <c r="AB918" s="4">
        <v>918</v>
      </c>
    </row>
    <row r="919" spans="27:28" ht="21" customHeight="1">
      <c r="AA919" s="4">
        <f t="shared" ca="1" si="31"/>
        <v>0</v>
      </c>
      <c r="AB919" s="4">
        <v>919</v>
      </c>
    </row>
    <row r="920" spans="27:28" ht="21" customHeight="1">
      <c r="AA920" s="4">
        <f t="shared" ca="1" si="31"/>
        <v>0</v>
      </c>
      <c r="AB920" s="4">
        <v>920</v>
      </c>
    </row>
    <row r="921" spans="27:28" ht="21" customHeight="1">
      <c r="AA921" s="4">
        <f t="shared" ca="1" si="31"/>
        <v>0</v>
      </c>
      <c r="AB921" s="4">
        <v>921</v>
      </c>
    </row>
    <row r="922" spans="27:28" ht="21" customHeight="1">
      <c r="AA922" s="4">
        <f t="shared" ca="1" si="31"/>
        <v>0</v>
      </c>
      <c r="AB922" s="4">
        <v>922</v>
      </c>
    </row>
    <row r="923" spans="27:28" ht="21" customHeight="1">
      <c r="AA923" s="4">
        <f t="shared" ca="1" si="31"/>
        <v>0</v>
      </c>
      <c r="AB923" s="4">
        <v>923</v>
      </c>
    </row>
    <row r="924" spans="27:28" ht="21" customHeight="1">
      <c r="AA924" s="4">
        <f t="shared" ca="1" si="31"/>
        <v>0</v>
      </c>
      <c r="AB924" s="4">
        <v>924</v>
      </c>
    </row>
    <row r="925" spans="27:28" ht="21" customHeight="1">
      <c r="AA925" s="4">
        <f t="shared" ca="1" si="31"/>
        <v>0</v>
      </c>
      <c r="AB925" s="4">
        <v>925</v>
      </c>
    </row>
    <row r="926" spans="27:28" ht="21" customHeight="1">
      <c r="AA926" s="4">
        <f t="shared" ca="1" si="31"/>
        <v>0</v>
      </c>
      <c r="AB926" s="4">
        <v>926</v>
      </c>
    </row>
    <row r="927" spans="27:28" ht="21" customHeight="1">
      <c r="AA927" s="4">
        <f t="shared" ca="1" si="31"/>
        <v>0</v>
      </c>
      <c r="AB927" s="4">
        <v>927</v>
      </c>
    </row>
    <row r="928" spans="27:28" ht="21" customHeight="1">
      <c r="AA928" s="4">
        <f t="shared" ca="1" si="31"/>
        <v>0</v>
      </c>
      <c r="AB928" s="4">
        <v>928</v>
      </c>
    </row>
    <row r="929" spans="27:28" ht="21" customHeight="1">
      <c r="AA929" s="4">
        <f t="shared" ca="1" si="31"/>
        <v>0</v>
      </c>
      <c r="AB929" s="4">
        <v>929</v>
      </c>
    </row>
    <row r="930" spans="27:28" ht="21" customHeight="1">
      <c r="AA930" s="4">
        <f t="shared" ca="1" si="31"/>
        <v>0</v>
      </c>
      <c r="AB930" s="4">
        <v>930</v>
      </c>
    </row>
    <row r="931" spans="27:28" ht="21" customHeight="1">
      <c r="AA931" s="4">
        <f t="shared" ca="1" si="31"/>
        <v>0</v>
      </c>
      <c r="AB931" s="4">
        <v>931</v>
      </c>
    </row>
    <row r="932" spans="27:28" ht="21" customHeight="1">
      <c r="AA932" s="4">
        <f t="shared" ca="1" si="31"/>
        <v>0</v>
      </c>
      <c r="AB932" s="4">
        <v>932</v>
      </c>
    </row>
    <row r="933" spans="27:28" ht="21" customHeight="1">
      <c r="AA933" s="4">
        <f t="shared" ca="1" si="31"/>
        <v>0</v>
      </c>
      <c r="AB933" s="4">
        <v>933</v>
      </c>
    </row>
    <row r="934" spans="27:28" ht="21" customHeight="1">
      <c r="AA934" s="4">
        <f t="shared" ca="1" si="31"/>
        <v>0</v>
      </c>
      <c r="AB934" s="4">
        <v>934</v>
      </c>
    </row>
    <row r="935" spans="27:28" ht="21" customHeight="1">
      <c r="AA935" s="4">
        <f t="shared" ca="1" si="31"/>
        <v>0</v>
      </c>
      <c r="AB935" s="4">
        <v>935</v>
      </c>
    </row>
    <row r="936" spans="27:28" ht="21" customHeight="1">
      <c r="AA936" s="4">
        <f t="shared" ca="1" si="31"/>
        <v>0</v>
      </c>
      <c r="AB936" s="4">
        <v>936</v>
      </c>
    </row>
    <row r="937" spans="27:28" ht="21" customHeight="1">
      <c r="AA937" s="4">
        <f t="shared" ca="1" si="31"/>
        <v>0</v>
      </c>
      <c r="AB937" s="4">
        <v>937</v>
      </c>
    </row>
    <row r="938" spans="27:28" ht="21" customHeight="1">
      <c r="AA938" s="4">
        <f t="shared" ca="1" si="31"/>
        <v>0</v>
      </c>
      <c r="AB938" s="4">
        <v>938</v>
      </c>
    </row>
    <row r="939" spans="27:28" ht="21" customHeight="1">
      <c r="AA939" s="4">
        <f t="shared" ca="1" si="31"/>
        <v>0</v>
      </c>
      <c r="AB939" s="4">
        <v>939</v>
      </c>
    </row>
    <row r="940" spans="27:28" ht="21" customHeight="1">
      <c r="AA940" s="4">
        <f t="shared" ca="1" si="31"/>
        <v>0</v>
      </c>
      <c r="AB940" s="4">
        <v>940</v>
      </c>
    </row>
    <row r="941" spans="27:28" ht="21" customHeight="1">
      <c r="AA941" s="4">
        <f t="shared" ca="1" si="31"/>
        <v>0</v>
      </c>
      <c r="AB941" s="4">
        <v>941</v>
      </c>
    </row>
    <row r="942" spans="27:28" ht="21" customHeight="1">
      <c r="AA942" s="4">
        <f t="shared" ca="1" si="31"/>
        <v>0</v>
      </c>
      <c r="AB942" s="4">
        <v>942</v>
      </c>
    </row>
    <row r="943" spans="27:28" ht="21" customHeight="1">
      <c r="AA943" s="4">
        <f t="shared" ca="1" si="31"/>
        <v>0</v>
      </c>
      <c r="AB943" s="4">
        <v>943</v>
      </c>
    </row>
    <row r="944" spans="27:28" ht="21" customHeight="1">
      <c r="AA944" s="4">
        <f t="shared" ca="1" si="31"/>
        <v>0</v>
      </c>
      <c r="AB944" s="4">
        <v>944</v>
      </c>
    </row>
    <row r="945" spans="27:28" ht="21" customHeight="1">
      <c r="AA945" s="4">
        <f t="shared" ca="1" si="31"/>
        <v>0</v>
      </c>
      <c r="AB945" s="4">
        <v>945</v>
      </c>
    </row>
    <row r="946" spans="27:28" ht="21" customHeight="1">
      <c r="AA946" s="4">
        <f t="shared" ca="1" si="31"/>
        <v>0</v>
      </c>
      <c r="AB946" s="4">
        <v>946</v>
      </c>
    </row>
    <row r="947" spans="27:28" ht="21" customHeight="1">
      <c r="AA947" s="4">
        <f t="shared" ca="1" si="31"/>
        <v>0</v>
      </c>
      <c r="AB947" s="4">
        <v>947</v>
      </c>
    </row>
    <row r="948" spans="27:28" ht="21" customHeight="1">
      <c r="AA948" s="4">
        <f t="shared" ca="1" si="31"/>
        <v>0</v>
      </c>
      <c r="AB948" s="4">
        <v>948</v>
      </c>
    </row>
    <row r="949" spans="27:28" ht="21" customHeight="1">
      <c r="AA949" s="4">
        <f t="shared" ca="1" si="31"/>
        <v>0</v>
      </c>
      <c r="AB949" s="4">
        <v>949</v>
      </c>
    </row>
    <row r="950" spans="27:28" ht="21" customHeight="1">
      <c r="AA950" s="4">
        <f t="shared" ca="1" si="31"/>
        <v>0</v>
      </c>
      <c r="AB950" s="4">
        <v>950</v>
      </c>
    </row>
    <row r="951" spans="27:28" ht="21" customHeight="1">
      <c r="AA951" s="4">
        <f t="shared" ca="1" si="31"/>
        <v>0</v>
      </c>
      <c r="AB951" s="4">
        <v>951</v>
      </c>
    </row>
    <row r="952" spans="27:28" ht="21" customHeight="1">
      <c r="AA952" s="4">
        <f t="shared" ca="1" si="31"/>
        <v>0</v>
      </c>
      <c r="AB952" s="4">
        <v>952</v>
      </c>
    </row>
    <row r="953" spans="27:28" ht="21" customHeight="1">
      <c r="AA953" s="4">
        <f t="shared" ca="1" si="31"/>
        <v>0</v>
      </c>
      <c r="AB953" s="4">
        <v>953</v>
      </c>
    </row>
    <row r="954" spans="27:28" ht="21" customHeight="1">
      <c r="AA954" s="4">
        <f t="shared" ca="1" si="31"/>
        <v>0</v>
      </c>
      <c r="AB954" s="4">
        <v>954</v>
      </c>
    </row>
    <row r="955" spans="27:28" ht="21" customHeight="1">
      <c r="AA955" s="4">
        <f t="shared" ca="1" si="31"/>
        <v>0</v>
      </c>
      <c r="AB955" s="4">
        <v>955</v>
      </c>
    </row>
    <row r="956" spans="27:28" ht="21" customHeight="1">
      <c r="AA956" s="4">
        <f t="shared" ca="1" si="31"/>
        <v>0</v>
      </c>
      <c r="AB956" s="4">
        <v>956</v>
      </c>
    </row>
    <row r="957" spans="27:28" ht="21" customHeight="1">
      <c r="AA957" s="4">
        <f t="shared" ca="1" si="31"/>
        <v>0</v>
      </c>
      <c r="AB957" s="4">
        <v>957</v>
      </c>
    </row>
    <row r="958" spans="27:28" ht="21" customHeight="1">
      <c r="AA958" s="4">
        <f t="shared" ca="1" si="31"/>
        <v>0</v>
      </c>
      <c r="AB958" s="4">
        <v>958</v>
      </c>
    </row>
    <row r="959" spans="27:28" ht="21" customHeight="1">
      <c r="AA959" s="4">
        <f t="shared" ca="1" si="31"/>
        <v>0</v>
      </c>
      <c r="AB959" s="4">
        <v>959</v>
      </c>
    </row>
    <row r="960" spans="27:28" ht="21" customHeight="1">
      <c r="AA960" s="4">
        <f t="shared" ca="1" si="31"/>
        <v>0</v>
      </c>
      <c r="AB960" s="4">
        <v>960</v>
      </c>
    </row>
    <row r="961" spans="27:28" ht="21" customHeight="1">
      <c r="AA961" s="4">
        <f t="shared" ca="1" si="31"/>
        <v>0</v>
      </c>
      <c r="AB961" s="4">
        <v>961</v>
      </c>
    </row>
    <row r="962" spans="27:28" ht="21" customHeight="1">
      <c r="AA962" s="4">
        <f t="shared" ca="1" si="31"/>
        <v>0</v>
      </c>
      <c r="AB962" s="4">
        <v>962</v>
      </c>
    </row>
    <row r="963" spans="27:28" ht="21" customHeight="1">
      <c r="AA963" s="4">
        <f t="shared" ca="1" si="31"/>
        <v>0</v>
      </c>
      <c r="AB963" s="4">
        <v>963</v>
      </c>
    </row>
    <row r="964" spans="27:28" ht="21" customHeight="1">
      <c r="AA964" s="4">
        <f t="shared" ca="1" si="31"/>
        <v>0</v>
      </c>
      <c r="AB964" s="4">
        <v>964</v>
      </c>
    </row>
    <row r="965" spans="27:28" ht="21" customHeight="1">
      <c r="AA965" s="4">
        <f t="shared" ref="AA965:AA1028" ca="1" si="32">INDIRECT($W$6&amp;"!"&amp;"B"&amp;ROW(B965))</f>
        <v>0</v>
      </c>
      <c r="AB965" s="4">
        <v>965</v>
      </c>
    </row>
    <row r="966" spans="27:28" ht="21" customHeight="1">
      <c r="AA966" s="4">
        <f t="shared" ca="1" si="32"/>
        <v>0</v>
      </c>
      <c r="AB966" s="4">
        <v>966</v>
      </c>
    </row>
    <row r="967" spans="27:28" ht="21" customHeight="1">
      <c r="AA967" s="4">
        <f t="shared" ca="1" si="32"/>
        <v>0</v>
      </c>
      <c r="AB967" s="4">
        <v>967</v>
      </c>
    </row>
    <row r="968" spans="27:28" ht="21" customHeight="1">
      <c r="AA968" s="4">
        <f t="shared" ca="1" si="32"/>
        <v>0</v>
      </c>
      <c r="AB968" s="4">
        <v>968</v>
      </c>
    </row>
    <row r="969" spans="27:28" ht="21" customHeight="1">
      <c r="AA969" s="4">
        <f t="shared" ca="1" si="32"/>
        <v>0</v>
      </c>
      <c r="AB969" s="4">
        <v>969</v>
      </c>
    </row>
    <row r="970" spans="27:28" ht="21" customHeight="1">
      <c r="AA970" s="4">
        <f t="shared" ca="1" si="32"/>
        <v>0</v>
      </c>
      <c r="AB970" s="4">
        <v>970</v>
      </c>
    </row>
    <row r="971" spans="27:28" ht="21" customHeight="1">
      <c r="AA971" s="4">
        <f t="shared" ca="1" si="32"/>
        <v>0</v>
      </c>
      <c r="AB971" s="4">
        <v>971</v>
      </c>
    </row>
    <row r="972" spans="27:28" ht="21" customHeight="1">
      <c r="AA972" s="4">
        <f t="shared" ca="1" si="32"/>
        <v>0</v>
      </c>
      <c r="AB972" s="4">
        <v>972</v>
      </c>
    </row>
    <row r="973" spans="27:28" ht="21" customHeight="1">
      <c r="AA973" s="4">
        <f t="shared" ca="1" si="32"/>
        <v>0</v>
      </c>
      <c r="AB973" s="4">
        <v>973</v>
      </c>
    </row>
    <row r="974" spans="27:28" ht="21" customHeight="1">
      <c r="AA974" s="4">
        <f t="shared" ca="1" si="32"/>
        <v>0</v>
      </c>
      <c r="AB974" s="4">
        <v>974</v>
      </c>
    </row>
    <row r="975" spans="27:28" ht="21" customHeight="1">
      <c r="AA975" s="4">
        <f t="shared" ca="1" si="32"/>
        <v>0</v>
      </c>
      <c r="AB975" s="4">
        <v>975</v>
      </c>
    </row>
    <row r="976" spans="27:28" ht="21" customHeight="1">
      <c r="AA976" s="4">
        <f t="shared" ca="1" si="32"/>
        <v>0</v>
      </c>
      <c r="AB976" s="4">
        <v>976</v>
      </c>
    </row>
    <row r="977" spans="27:28" ht="21" customHeight="1">
      <c r="AA977" s="4">
        <f t="shared" ca="1" si="32"/>
        <v>0</v>
      </c>
      <c r="AB977" s="4">
        <v>977</v>
      </c>
    </row>
    <row r="978" spans="27:28" ht="21" customHeight="1">
      <c r="AA978" s="4">
        <f t="shared" ca="1" si="32"/>
        <v>0</v>
      </c>
      <c r="AB978" s="4">
        <v>978</v>
      </c>
    </row>
    <row r="979" spans="27:28" ht="21" customHeight="1">
      <c r="AA979" s="4">
        <f t="shared" ca="1" si="32"/>
        <v>0</v>
      </c>
      <c r="AB979" s="4">
        <v>979</v>
      </c>
    </row>
    <row r="980" spans="27:28" ht="21" customHeight="1">
      <c r="AA980" s="4">
        <f t="shared" ca="1" si="32"/>
        <v>0</v>
      </c>
      <c r="AB980" s="4">
        <v>980</v>
      </c>
    </row>
    <row r="981" spans="27:28" ht="21" customHeight="1">
      <c r="AA981" s="4">
        <f t="shared" ca="1" si="32"/>
        <v>0</v>
      </c>
      <c r="AB981" s="4">
        <v>981</v>
      </c>
    </row>
    <row r="982" spans="27:28" ht="21" customHeight="1">
      <c r="AA982" s="4">
        <f t="shared" ca="1" si="32"/>
        <v>0</v>
      </c>
      <c r="AB982" s="4">
        <v>982</v>
      </c>
    </row>
    <row r="983" spans="27:28" ht="21" customHeight="1">
      <c r="AA983" s="4">
        <f t="shared" ca="1" si="32"/>
        <v>0</v>
      </c>
      <c r="AB983" s="4">
        <v>983</v>
      </c>
    </row>
    <row r="984" spans="27:28" ht="21" customHeight="1">
      <c r="AA984" s="4">
        <f t="shared" ca="1" si="32"/>
        <v>0</v>
      </c>
      <c r="AB984" s="4">
        <v>984</v>
      </c>
    </row>
    <row r="985" spans="27:28" ht="21" customHeight="1">
      <c r="AA985" s="4">
        <f t="shared" ca="1" si="32"/>
        <v>0</v>
      </c>
      <c r="AB985" s="4">
        <v>985</v>
      </c>
    </row>
    <row r="986" spans="27:28" ht="21" customHeight="1">
      <c r="AA986" s="4">
        <f t="shared" ca="1" si="32"/>
        <v>0</v>
      </c>
      <c r="AB986" s="4">
        <v>986</v>
      </c>
    </row>
    <row r="987" spans="27:28" ht="21" customHeight="1">
      <c r="AA987" s="4">
        <f t="shared" ca="1" si="32"/>
        <v>0</v>
      </c>
      <c r="AB987" s="4">
        <v>987</v>
      </c>
    </row>
    <row r="988" spans="27:28" ht="21" customHeight="1">
      <c r="AA988" s="4">
        <f t="shared" ca="1" si="32"/>
        <v>0</v>
      </c>
      <c r="AB988" s="4">
        <v>988</v>
      </c>
    </row>
    <row r="989" spans="27:28" ht="21" customHeight="1">
      <c r="AA989" s="4">
        <f t="shared" ca="1" si="32"/>
        <v>0</v>
      </c>
      <c r="AB989" s="4">
        <v>989</v>
      </c>
    </row>
    <row r="990" spans="27:28" ht="21" customHeight="1">
      <c r="AA990" s="4">
        <f t="shared" ca="1" si="32"/>
        <v>0</v>
      </c>
      <c r="AB990" s="4">
        <v>990</v>
      </c>
    </row>
    <row r="991" spans="27:28" ht="21" customHeight="1">
      <c r="AA991" s="4">
        <f t="shared" ca="1" si="32"/>
        <v>0</v>
      </c>
      <c r="AB991" s="4">
        <v>991</v>
      </c>
    </row>
    <row r="992" spans="27:28" ht="21" customHeight="1">
      <c r="AA992" s="4">
        <f t="shared" ca="1" si="32"/>
        <v>0</v>
      </c>
      <c r="AB992" s="4">
        <v>992</v>
      </c>
    </row>
    <row r="993" spans="27:28" ht="21" customHeight="1">
      <c r="AA993" s="4">
        <f t="shared" ca="1" si="32"/>
        <v>0</v>
      </c>
      <c r="AB993" s="4">
        <v>993</v>
      </c>
    </row>
    <row r="994" spans="27:28" ht="21" customHeight="1">
      <c r="AA994" s="4">
        <f t="shared" ca="1" si="32"/>
        <v>0</v>
      </c>
      <c r="AB994" s="4">
        <v>994</v>
      </c>
    </row>
    <row r="995" spans="27:28" ht="21" customHeight="1">
      <c r="AA995" s="4">
        <f t="shared" ca="1" si="32"/>
        <v>0</v>
      </c>
      <c r="AB995" s="4">
        <v>995</v>
      </c>
    </row>
    <row r="996" spans="27:28" ht="21" customHeight="1">
      <c r="AA996" s="4">
        <f t="shared" ca="1" si="32"/>
        <v>0</v>
      </c>
      <c r="AB996" s="4">
        <v>996</v>
      </c>
    </row>
    <row r="997" spans="27:28" ht="21" customHeight="1">
      <c r="AA997" s="4">
        <f t="shared" ca="1" si="32"/>
        <v>0</v>
      </c>
      <c r="AB997" s="4">
        <v>997</v>
      </c>
    </row>
    <row r="998" spans="27:28" ht="21" customHeight="1">
      <c r="AA998" s="4">
        <f t="shared" ca="1" si="32"/>
        <v>0</v>
      </c>
      <c r="AB998" s="4">
        <v>998</v>
      </c>
    </row>
    <row r="999" spans="27:28" ht="21" customHeight="1">
      <c r="AA999" s="4">
        <f t="shared" ca="1" si="32"/>
        <v>0</v>
      </c>
      <c r="AB999" s="4">
        <v>999</v>
      </c>
    </row>
    <row r="1000" spans="27:28" ht="21" customHeight="1">
      <c r="AA1000" s="4">
        <f t="shared" ca="1" si="32"/>
        <v>0</v>
      </c>
      <c r="AB1000" s="4">
        <v>1000</v>
      </c>
    </row>
    <row r="1001" spans="27:28" ht="21" customHeight="1">
      <c r="AA1001" s="4">
        <f t="shared" ca="1" si="32"/>
        <v>0</v>
      </c>
      <c r="AB1001" s="4">
        <v>1001</v>
      </c>
    </row>
    <row r="1002" spans="27:28" ht="21" customHeight="1">
      <c r="AA1002" s="4">
        <f t="shared" ca="1" si="32"/>
        <v>0</v>
      </c>
      <c r="AB1002" s="4">
        <v>1002</v>
      </c>
    </row>
    <row r="1003" spans="27:28" ht="21" customHeight="1">
      <c r="AA1003" s="4">
        <f t="shared" ca="1" si="32"/>
        <v>0</v>
      </c>
      <c r="AB1003" s="4">
        <v>1003</v>
      </c>
    </row>
    <row r="1004" spans="27:28" ht="21" customHeight="1">
      <c r="AA1004" s="4">
        <f t="shared" ca="1" si="32"/>
        <v>0</v>
      </c>
      <c r="AB1004" s="4">
        <v>1004</v>
      </c>
    </row>
    <row r="1005" spans="27:28" ht="21" customHeight="1">
      <c r="AA1005" s="4">
        <f t="shared" ca="1" si="32"/>
        <v>0</v>
      </c>
      <c r="AB1005" s="4">
        <v>1005</v>
      </c>
    </row>
    <row r="1006" spans="27:28" ht="21" customHeight="1">
      <c r="AA1006" s="4">
        <f t="shared" ca="1" si="32"/>
        <v>0</v>
      </c>
      <c r="AB1006" s="4">
        <v>1006</v>
      </c>
    </row>
    <row r="1007" spans="27:28" ht="21" customHeight="1">
      <c r="AA1007" s="4">
        <f t="shared" ca="1" si="32"/>
        <v>0</v>
      </c>
      <c r="AB1007" s="4">
        <v>1007</v>
      </c>
    </row>
    <row r="1008" spans="27:28" ht="21" customHeight="1">
      <c r="AA1008" s="4">
        <f t="shared" ca="1" si="32"/>
        <v>0</v>
      </c>
      <c r="AB1008" s="4">
        <v>1008</v>
      </c>
    </row>
    <row r="1009" spans="27:28" ht="21" customHeight="1">
      <c r="AA1009" s="4">
        <f t="shared" ca="1" si="32"/>
        <v>0</v>
      </c>
      <c r="AB1009" s="4">
        <v>1009</v>
      </c>
    </row>
    <row r="1010" spans="27:28" ht="21" customHeight="1">
      <c r="AA1010" s="4">
        <f t="shared" ca="1" si="32"/>
        <v>0</v>
      </c>
      <c r="AB1010" s="4">
        <v>1010</v>
      </c>
    </row>
    <row r="1011" spans="27:28" ht="21" customHeight="1">
      <c r="AA1011" s="4">
        <f t="shared" ca="1" si="32"/>
        <v>0</v>
      </c>
      <c r="AB1011" s="4">
        <v>1011</v>
      </c>
    </row>
    <row r="1012" spans="27:28" ht="21" customHeight="1">
      <c r="AA1012" s="4">
        <f t="shared" ca="1" si="32"/>
        <v>0</v>
      </c>
      <c r="AB1012" s="4">
        <v>1012</v>
      </c>
    </row>
    <row r="1013" spans="27:28" ht="21" customHeight="1">
      <c r="AA1013" s="4">
        <f t="shared" ca="1" si="32"/>
        <v>0</v>
      </c>
      <c r="AB1013" s="4">
        <v>1013</v>
      </c>
    </row>
    <row r="1014" spans="27:28" ht="21" customHeight="1">
      <c r="AA1014" s="4">
        <f t="shared" ca="1" si="32"/>
        <v>0</v>
      </c>
      <c r="AB1014" s="4">
        <v>1014</v>
      </c>
    </row>
    <row r="1015" spans="27:28" ht="21" customHeight="1">
      <c r="AA1015" s="4">
        <f t="shared" ca="1" si="32"/>
        <v>0</v>
      </c>
      <c r="AB1015" s="4">
        <v>1015</v>
      </c>
    </row>
    <row r="1016" spans="27:28" ht="21" customHeight="1">
      <c r="AA1016" s="4">
        <f t="shared" ca="1" si="32"/>
        <v>0</v>
      </c>
      <c r="AB1016" s="4">
        <v>1016</v>
      </c>
    </row>
    <row r="1017" spans="27:28" ht="21" customHeight="1">
      <c r="AA1017" s="4">
        <f t="shared" ca="1" si="32"/>
        <v>0</v>
      </c>
      <c r="AB1017" s="4">
        <v>1017</v>
      </c>
    </row>
    <row r="1018" spans="27:28" ht="21" customHeight="1">
      <c r="AA1018" s="4">
        <f t="shared" ca="1" si="32"/>
        <v>0</v>
      </c>
      <c r="AB1018" s="4">
        <v>1018</v>
      </c>
    </row>
    <row r="1019" spans="27:28" ht="21" customHeight="1">
      <c r="AA1019" s="4">
        <f t="shared" ca="1" si="32"/>
        <v>0</v>
      </c>
      <c r="AB1019" s="4">
        <v>1019</v>
      </c>
    </row>
    <row r="1020" spans="27:28" ht="21" customHeight="1">
      <c r="AA1020" s="4">
        <f t="shared" ca="1" si="32"/>
        <v>0</v>
      </c>
      <c r="AB1020" s="4">
        <v>1020</v>
      </c>
    </row>
    <row r="1021" spans="27:28" ht="21" customHeight="1">
      <c r="AA1021" s="4">
        <f t="shared" ca="1" si="32"/>
        <v>0</v>
      </c>
      <c r="AB1021" s="4">
        <v>1021</v>
      </c>
    </row>
    <row r="1022" spans="27:28" ht="21" customHeight="1">
      <c r="AA1022" s="4">
        <f t="shared" ca="1" si="32"/>
        <v>0</v>
      </c>
      <c r="AB1022" s="4">
        <v>1022</v>
      </c>
    </row>
    <row r="1023" spans="27:28" ht="21" customHeight="1">
      <c r="AA1023" s="4">
        <f t="shared" ca="1" si="32"/>
        <v>0</v>
      </c>
      <c r="AB1023" s="4">
        <v>1023</v>
      </c>
    </row>
    <row r="1024" spans="27:28" ht="21" customHeight="1">
      <c r="AA1024" s="4">
        <f t="shared" ca="1" si="32"/>
        <v>0</v>
      </c>
      <c r="AB1024" s="4">
        <v>1024</v>
      </c>
    </row>
    <row r="1025" spans="27:28" ht="21" customHeight="1">
      <c r="AA1025" s="4">
        <f t="shared" ca="1" si="32"/>
        <v>0</v>
      </c>
      <c r="AB1025" s="4">
        <v>1025</v>
      </c>
    </row>
    <row r="1026" spans="27:28" ht="21" customHeight="1">
      <c r="AA1026" s="4">
        <f t="shared" ca="1" si="32"/>
        <v>0</v>
      </c>
      <c r="AB1026" s="4">
        <v>1026</v>
      </c>
    </row>
    <row r="1027" spans="27:28" ht="21" customHeight="1">
      <c r="AA1027" s="4">
        <f t="shared" ca="1" si="32"/>
        <v>0</v>
      </c>
      <c r="AB1027" s="4">
        <v>1027</v>
      </c>
    </row>
    <row r="1028" spans="27:28" ht="21" customHeight="1">
      <c r="AA1028" s="4">
        <f t="shared" ca="1" si="32"/>
        <v>0</v>
      </c>
      <c r="AB1028" s="4">
        <v>1028</v>
      </c>
    </row>
    <row r="1029" spans="27:28" ht="21" customHeight="1">
      <c r="AA1029" s="4">
        <f t="shared" ref="AA1029:AA1092" ca="1" si="33">INDIRECT($W$6&amp;"!"&amp;"B"&amp;ROW(B1029))</f>
        <v>0</v>
      </c>
      <c r="AB1029" s="4">
        <v>1029</v>
      </c>
    </row>
    <row r="1030" spans="27:28" ht="21" customHeight="1">
      <c r="AA1030" s="4">
        <f t="shared" ca="1" si="33"/>
        <v>0</v>
      </c>
      <c r="AB1030" s="4">
        <v>1030</v>
      </c>
    </row>
    <row r="1031" spans="27:28" ht="21" customHeight="1">
      <c r="AA1031" s="4">
        <f t="shared" ca="1" si="33"/>
        <v>0</v>
      </c>
      <c r="AB1031" s="4">
        <v>1031</v>
      </c>
    </row>
    <row r="1032" spans="27:28" ht="21" customHeight="1">
      <c r="AA1032" s="4">
        <f t="shared" ca="1" si="33"/>
        <v>0</v>
      </c>
      <c r="AB1032" s="4">
        <v>1032</v>
      </c>
    </row>
    <row r="1033" spans="27:28" ht="21" customHeight="1">
      <c r="AA1033" s="4">
        <f t="shared" ca="1" si="33"/>
        <v>0</v>
      </c>
      <c r="AB1033" s="4">
        <v>1033</v>
      </c>
    </row>
    <row r="1034" spans="27:28" ht="21" customHeight="1">
      <c r="AA1034" s="4">
        <f t="shared" ca="1" si="33"/>
        <v>0</v>
      </c>
      <c r="AB1034" s="4">
        <v>1034</v>
      </c>
    </row>
    <row r="1035" spans="27:28" ht="21" customHeight="1">
      <c r="AA1035" s="4">
        <f t="shared" ca="1" si="33"/>
        <v>0</v>
      </c>
      <c r="AB1035" s="4">
        <v>1035</v>
      </c>
    </row>
    <row r="1036" spans="27:28" ht="21" customHeight="1">
      <c r="AA1036" s="4">
        <f t="shared" ca="1" si="33"/>
        <v>0</v>
      </c>
      <c r="AB1036" s="4">
        <v>1036</v>
      </c>
    </row>
    <row r="1037" spans="27:28" ht="21" customHeight="1">
      <c r="AA1037" s="4">
        <f t="shared" ca="1" si="33"/>
        <v>0</v>
      </c>
      <c r="AB1037" s="4">
        <v>1037</v>
      </c>
    </row>
    <row r="1038" spans="27:28" ht="21" customHeight="1">
      <c r="AA1038" s="4">
        <f t="shared" ca="1" si="33"/>
        <v>0</v>
      </c>
      <c r="AB1038" s="4">
        <v>1038</v>
      </c>
    </row>
    <row r="1039" spans="27:28" ht="21" customHeight="1">
      <c r="AA1039" s="4">
        <f t="shared" ca="1" si="33"/>
        <v>0</v>
      </c>
      <c r="AB1039" s="4">
        <v>1039</v>
      </c>
    </row>
    <row r="1040" spans="27:28" ht="21" customHeight="1">
      <c r="AA1040" s="4">
        <f t="shared" ca="1" si="33"/>
        <v>0</v>
      </c>
      <c r="AB1040" s="4">
        <v>1040</v>
      </c>
    </row>
    <row r="1041" spans="27:28" ht="21" customHeight="1">
      <c r="AA1041" s="4">
        <f t="shared" ca="1" si="33"/>
        <v>0</v>
      </c>
      <c r="AB1041" s="4">
        <v>1041</v>
      </c>
    </row>
    <row r="1042" spans="27:28" ht="21" customHeight="1">
      <c r="AA1042" s="4">
        <f t="shared" ca="1" si="33"/>
        <v>0</v>
      </c>
      <c r="AB1042" s="4">
        <v>1042</v>
      </c>
    </row>
    <row r="1043" spans="27:28" ht="21" customHeight="1">
      <c r="AA1043" s="4">
        <f t="shared" ca="1" si="33"/>
        <v>0</v>
      </c>
      <c r="AB1043" s="4">
        <v>1043</v>
      </c>
    </row>
    <row r="1044" spans="27:28" ht="21" customHeight="1">
      <c r="AA1044" s="4">
        <f t="shared" ca="1" si="33"/>
        <v>0</v>
      </c>
      <c r="AB1044" s="4">
        <v>1044</v>
      </c>
    </row>
    <row r="1045" spans="27:28" ht="21" customHeight="1">
      <c r="AA1045" s="4">
        <f t="shared" ca="1" si="33"/>
        <v>0</v>
      </c>
      <c r="AB1045" s="4">
        <v>1045</v>
      </c>
    </row>
    <row r="1046" spans="27:28" ht="21" customHeight="1">
      <c r="AA1046" s="4">
        <f t="shared" ca="1" si="33"/>
        <v>0</v>
      </c>
      <c r="AB1046" s="4">
        <v>1046</v>
      </c>
    </row>
    <row r="1047" spans="27:28" ht="21" customHeight="1">
      <c r="AA1047" s="4">
        <f t="shared" ca="1" si="33"/>
        <v>0</v>
      </c>
      <c r="AB1047" s="4">
        <v>1047</v>
      </c>
    </row>
    <row r="1048" spans="27:28" ht="21" customHeight="1">
      <c r="AA1048" s="4">
        <f t="shared" ca="1" si="33"/>
        <v>0</v>
      </c>
      <c r="AB1048" s="4">
        <v>1048</v>
      </c>
    </row>
    <row r="1049" spans="27:28" ht="21" customHeight="1">
      <c r="AA1049" s="4">
        <f t="shared" ca="1" si="33"/>
        <v>0</v>
      </c>
      <c r="AB1049" s="4">
        <v>1049</v>
      </c>
    </row>
    <row r="1050" spans="27:28" ht="21" customHeight="1">
      <c r="AA1050" s="4">
        <f t="shared" ca="1" si="33"/>
        <v>0</v>
      </c>
      <c r="AB1050" s="4">
        <v>1050</v>
      </c>
    </row>
    <row r="1051" spans="27:28" ht="21" customHeight="1">
      <c r="AA1051" s="4">
        <f t="shared" ca="1" si="33"/>
        <v>0</v>
      </c>
      <c r="AB1051" s="4">
        <v>1051</v>
      </c>
    </row>
    <row r="1052" spans="27:28" ht="21" customHeight="1">
      <c r="AA1052" s="4">
        <f t="shared" ca="1" si="33"/>
        <v>0</v>
      </c>
      <c r="AB1052" s="4">
        <v>1052</v>
      </c>
    </row>
    <row r="1053" spans="27:28" ht="21" customHeight="1">
      <c r="AA1053" s="4">
        <f t="shared" ca="1" si="33"/>
        <v>0</v>
      </c>
      <c r="AB1053" s="4">
        <v>1053</v>
      </c>
    </row>
    <row r="1054" spans="27:28" ht="21" customHeight="1">
      <c r="AA1054" s="4">
        <f t="shared" ca="1" si="33"/>
        <v>0</v>
      </c>
      <c r="AB1054" s="4">
        <v>1054</v>
      </c>
    </row>
    <row r="1055" spans="27:28" ht="21" customHeight="1">
      <c r="AA1055" s="4">
        <f t="shared" ca="1" si="33"/>
        <v>0</v>
      </c>
      <c r="AB1055" s="4">
        <v>1055</v>
      </c>
    </row>
    <row r="1056" spans="27:28" ht="21" customHeight="1">
      <c r="AA1056" s="4">
        <f t="shared" ca="1" si="33"/>
        <v>0</v>
      </c>
      <c r="AB1056" s="4">
        <v>1056</v>
      </c>
    </row>
    <row r="1057" spans="27:28" ht="21" customHeight="1">
      <c r="AA1057" s="4">
        <f t="shared" ca="1" si="33"/>
        <v>0</v>
      </c>
      <c r="AB1057" s="4">
        <v>1057</v>
      </c>
    </row>
    <row r="1058" spans="27:28" ht="21" customHeight="1">
      <c r="AA1058" s="4">
        <f t="shared" ca="1" si="33"/>
        <v>0</v>
      </c>
      <c r="AB1058" s="4">
        <v>1058</v>
      </c>
    </row>
    <row r="1059" spans="27:28" ht="21" customHeight="1">
      <c r="AA1059" s="4">
        <f t="shared" ca="1" si="33"/>
        <v>0</v>
      </c>
      <c r="AB1059" s="4">
        <v>1059</v>
      </c>
    </row>
    <row r="1060" spans="27:28" ht="21" customHeight="1">
      <c r="AA1060" s="4">
        <f t="shared" ca="1" si="33"/>
        <v>0</v>
      </c>
      <c r="AB1060" s="4">
        <v>1060</v>
      </c>
    </row>
    <row r="1061" spans="27:28" ht="21" customHeight="1">
      <c r="AA1061" s="4">
        <f t="shared" ca="1" si="33"/>
        <v>0</v>
      </c>
      <c r="AB1061" s="4">
        <v>1061</v>
      </c>
    </row>
    <row r="1062" spans="27:28" ht="21" customHeight="1">
      <c r="AA1062" s="4">
        <f t="shared" ca="1" si="33"/>
        <v>0</v>
      </c>
      <c r="AB1062" s="4">
        <v>1062</v>
      </c>
    </row>
    <row r="1063" spans="27:28" ht="21" customHeight="1">
      <c r="AA1063" s="4">
        <f t="shared" ca="1" si="33"/>
        <v>0</v>
      </c>
      <c r="AB1063" s="4">
        <v>1063</v>
      </c>
    </row>
    <row r="1064" spans="27:28" ht="21" customHeight="1">
      <c r="AA1064" s="4">
        <f t="shared" ca="1" si="33"/>
        <v>0</v>
      </c>
      <c r="AB1064" s="4">
        <v>1064</v>
      </c>
    </row>
    <row r="1065" spans="27:28" ht="21" customHeight="1">
      <c r="AA1065" s="4">
        <f t="shared" ca="1" si="33"/>
        <v>0</v>
      </c>
      <c r="AB1065" s="4">
        <v>1065</v>
      </c>
    </row>
    <row r="1066" spans="27:28" ht="21" customHeight="1">
      <c r="AA1066" s="4">
        <f t="shared" ca="1" si="33"/>
        <v>0</v>
      </c>
      <c r="AB1066" s="4">
        <v>1066</v>
      </c>
    </row>
    <row r="1067" spans="27:28" ht="21" customHeight="1">
      <c r="AA1067" s="4">
        <f t="shared" ca="1" si="33"/>
        <v>0</v>
      </c>
      <c r="AB1067" s="4">
        <v>1067</v>
      </c>
    </row>
    <row r="1068" spans="27:28" ht="21" customHeight="1">
      <c r="AA1068" s="4">
        <f t="shared" ca="1" si="33"/>
        <v>0</v>
      </c>
      <c r="AB1068" s="4">
        <v>1068</v>
      </c>
    </row>
    <row r="1069" spans="27:28" ht="21" customHeight="1">
      <c r="AA1069" s="4">
        <f t="shared" ca="1" si="33"/>
        <v>0</v>
      </c>
      <c r="AB1069" s="4">
        <v>1069</v>
      </c>
    </row>
    <row r="1070" spans="27:28" ht="21" customHeight="1">
      <c r="AA1070" s="4">
        <f t="shared" ca="1" si="33"/>
        <v>0</v>
      </c>
      <c r="AB1070" s="4">
        <v>1070</v>
      </c>
    </row>
    <row r="1071" spans="27:28" ht="21" customHeight="1">
      <c r="AA1071" s="4">
        <f t="shared" ca="1" si="33"/>
        <v>0</v>
      </c>
      <c r="AB1071" s="4">
        <v>1071</v>
      </c>
    </row>
    <row r="1072" spans="27:28" ht="21" customHeight="1">
      <c r="AA1072" s="4">
        <f t="shared" ca="1" si="33"/>
        <v>0</v>
      </c>
      <c r="AB1072" s="4">
        <v>1072</v>
      </c>
    </row>
    <row r="1073" spans="27:28" ht="21" customHeight="1">
      <c r="AA1073" s="4">
        <f t="shared" ca="1" si="33"/>
        <v>0</v>
      </c>
      <c r="AB1073" s="4">
        <v>1073</v>
      </c>
    </row>
    <row r="1074" spans="27:28" ht="21" customHeight="1">
      <c r="AA1074" s="4">
        <f t="shared" ca="1" si="33"/>
        <v>0</v>
      </c>
      <c r="AB1074" s="4">
        <v>1074</v>
      </c>
    </row>
    <row r="1075" spans="27:28" ht="21" customHeight="1">
      <c r="AA1075" s="4">
        <f t="shared" ca="1" si="33"/>
        <v>0</v>
      </c>
      <c r="AB1075" s="4">
        <v>1075</v>
      </c>
    </row>
    <row r="1076" spans="27:28" ht="21" customHeight="1">
      <c r="AA1076" s="4">
        <f t="shared" ca="1" si="33"/>
        <v>0</v>
      </c>
      <c r="AB1076" s="4">
        <v>1076</v>
      </c>
    </row>
    <row r="1077" spans="27:28" ht="21" customHeight="1">
      <c r="AA1077" s="4">
        <f t="shared" ca="1" si="33"/>
        <v>0</v>
      </c>
      <c r="AB1077" s="4">
        <v>1077</v>
      </c>
    </row>
    <row r="1078" spans="27:28" ht="21" customHeight="1">
      <c r="AA1078" s="4">
        <f t="shared" ca="1" si="33"/>
        <v>0</v>
      </c>
      <c r="AB1078" s="4">
        <v>1078</v>
      </c>
    </row>
    <row r="1079" spans="27:28" ht="21" customHeight="1">
      <c r="AA1079" s="4">
        <f t="shared" ca="1" si="33"/>
        <v>0</v>
      </c>
      <c r="AB1079" s="4">
        <v>1079</v>
      </c>
    </row>
    <row r="1080" spans="27:28" ht="21" customHeight="1">
      <c r="AA1080" s="4">
        <f t="shared" ca="1" si="33"/>
        <v>0</v>
      </c>
      <c r="AB1080" s="4">
        <v>1080</v>
      </c>
    </row>
    <row r="1081" spans="27:28" ht="21" customHeight="1">
      <c r="AA1081" s="4">
        <f t="shared" ca="1" si="33"/>
        <v>0</v>
      </c>
      <c r="AB1081" s="4">
        <v>1081</v>
      </c>
    </row>
    <row r="1082" spans="27:28" ht="21" customHeight="1">
      <c r="AA1082" s="4">
        <f t="shared" ca="1" si="33"/>
        <v>0</v>
      </c>
      <c r="AB1082" s="4">
        <v>1082</v>
      </c>
    </row>
    <row r="1083" spans="27:28" ht="21" customHeight="1">
      <c r="AA1083" s="4">
        <f t="shared" ca="1" si="33"/>
        <v>0</v>
      </c>
      <c r="AB1083" s="4">
        <v>1083</v>
      </c>
    </row>
    <row r="1084" spans="27:28" ht="21" customHeight="1">
      <c r="AA1084" s="4">
        <f t="shared" ca="1" si="33"/>
        <v>0</v>
      </c>
      <c r="AB1084" s="4">
        <v>1084</v>
      </c>
    </row>
    <row r="1085" spans="27:28" ht="21" customHeight="1">
      <c r="AA1085" s="4">
        <f t="shared" ca="1" si="33"/>
        <v>0</v>
      </c>
      <c r="AB1085" s="4">
        <v>1085</v>
      </c>
    </row>
    <row r="1086" spans="27:28" ht="21" customHeight="1">
      <c r="AA1086" s="4">
        <f t="shared" ca="1" si="33"/>
        <v>0</v>
      </c>
      <c r="AB1086" s="4">
        <v>1086</v>
      </c>
    </row>
    <row r="1087" spans="27:28" ht="21" customHeight="1">
      <c r="AA1087" s="4">
        <f t="shared" ca="1" si="33"/>
        <v>0</v>
      </c>
      <c r="AB1087" s="4">
        <v>1087</v>
      </c>
    </row>
    <row r="1088" spans="27:28" ht="21" customHeight="1">
      <c r="AA1088" s="4">
        <f t="shared" ca="1" si="33"/>
        <v>0</v>
      </c>
      <c r="AB1088" s="4">
        <v>1088</v>
      </c>
    </row>
    <row r="1089" spans="27:28" ht="21" customHeight="1">
      <c r="AA1089" s="4">
        <f t="shared" ca="1" si="33"/>
        <v>0</v>
      </c>
      <c r="AB1089" s="4">
        <v>1089</v>
      </c>
    </row>
    <row r="1090" spans="27:28" ht="21" customHeight="1">
      <c r="AA1090" s="4">
        <f t="shared" ca="1" si="33"/>
        <v>0</v>
      </c>
      <c r="AB1090" s="4">
        <v>1090</v>
      </c>
    </row>
    <row r="1091" spans="27:28" ht="21" customHeight="1">
      <c r="AA1091" s="4">
        <f t="shared" ca="1" si="33"/>
        <v>0</v>
      </c>
      <c r="AB1091" s="4">
        <v>1091</v>
      </c>
    </row>
    <row r="1092" spans="27:28" ht="21" customHeight="1">
      <c r="AA1092" s="4">
        <f t="shared" ca="1" si="33"/>
        <v>0</v>
      </c>
      <c r="AB1092" s="4">
        <v>1092</v>
      </c>
    </row>
    <row r="1093" spans="27:28" ht="21" customHeight="1">
      <c r="AA1093" s="4">
        <f t="shared" ref="AA1093:AA1156" ca="1" si="34">INDIRECT($W$6&amp;"!"&amp;"B"&amp;ROW(B1093))</f>
        <v>0</v>
      </c>
      <c r="AB1093" s="4">
        <v>1093</v>
      </c>
    </row>
    <row r="1094" spans="27:28" ht="21" customHeight="1">
      <c r="AA1094" s="4">
        <f t="shared" ca="1" si="34"/>
        <v>0</v>
      </c>
      <c r="AB1094" s="4">
        <v>1094</v>
      </c>
    </row>
    <row r="1095" spans="27:28" ht="21" customHeight="1">
      <c r="AA1095" s="4">
        <f t="shared" ca="1" si="34"/>
        <v>0</v>
      </c>
      <c r="AB1095" s="4">
        <v>1095</v>
      </c>
    </row>
    <row r="1096" spans="27:28" ht="21" customHeight="1">
      <c r="AA1096" s="4">
        <f t="shared" ca="1" si="34"/>
        <v>0</v>
      </c>
      <c r="AB1096" s="4">
        <v>1096</v>
      </c>
    </row>
    <row r="1097" spans="27:28" ht="21" customHeight="1">
      <c r="AA1097" s="4">
        <f t="shared" ca="1" si="34"/>
        <v>0</v>
      </c>
      <c r="AB1097" s="4">
        <v>1097</v>
      </c>
    </row>
    <row r="1098" spans="27:28" ht="21" customHeight="1">
      <c r="AA1098" s="4">
        <f t="shared" ca="1" si="34"/>
        <v>0</v>
      </c>
      <c r="AB1098" s="4">
        <v>1098</v>
      </c>
    </row>
    <row r="1099" spans="27:28" ht="21" customHeight="1">
      <c r="AA1099" s="4">
        <f t="shared" ca="1" si="34"/>
        <v>0</v>
      </c>
      <c r="AB1099" s="4">
        <v>1099</v>
      </c>
    </row>
    <row r="1100" spans="27:28" ht="21" customHeight="1">
      <c r="AA1100" s="4">
        <f t="shared" ca="1" si="34"/>
        <v>0</v>
      </c>
      <c r="AB1100" s="4">
        <v>1100</v>
      </c>
    </row>
    <row r="1101" spans="27:28" ht="21" customHeight="1">
      <c r="AA1101" s="4">
        <f t="shared" ca="1" si="34"/>
        <v>0</v>
      </c>
      <c r="AB1101" s="4">
        <v>1101</v>
      </c>
    </row>
    <row r="1102" spans="27:28" ht="21" customHeight="1">
      <c r="AA1102" s="4">
        <f t="shared" ca="1" si="34"/>
        <v>0</v>
      </c>
      <c r="AB1102" s="4">
        <v>1102</v>
      </c>
    </row>
    <row r="1103" spans="27:28" ht="21" customHeight="1">
      <c r="AA1103" s="4">
        <f t="shared" ca="1" si="34"/>
        <v>0</v>
      </c>
      <c r="AB1103" s="4">
        <v>1103</v>
      </c>
    </row>
    <row r="1104" spans="27:28" ht="21" customHeight="1">
      <c r="AA1104" s="4">
        <f t="shared" ca="1" si="34"/>
        <v>0</v>
      </c>
      <c r="AB1104" s="4">
        <v>1104</v>
      </c>
    </row>
    <row r="1105" spans="27:28" ht="21" customHeight="1">
      <c r="AA1105" s="4">
        <f t="shared" ca="1" si="34"/>
        <v>0</v>
      </c>
      <c r="AB1105" s="4">
        <v>1105</v>
      </c>
    </row>
    <row r="1106" spans="27:28" ht="21" customHeight="1">
      <c r="AA1106" s="4">
        <f t="shared" ca="1" si="34"/>
        <v>0</v>
      </c>
      <c r="AB1106" s="4">
        <v>1106</v>
      </c>
    </row>
    <row r="1107" spans="27:28" ht="21" customHeight="1">
      <c r="AA1107" s="4">
        <f t="shared" ca="1" si="34"/>
        <v>0</v>
      </c>
      <c r="AB1107" s="4">
        <v>1107</v>
      </c>
    </row>
    <row r="1108" spans="27:28" ht="21" customHeight="1">
      <c r="AA1108" s="4">
        <f t="shared" ca="1" si="34"/>
        <v>0</v>
      </c>
      <c r="AB1108" s="4">
        <v>1108</v>
      </c>
    </row>
    <row r="1109" spans="27:28" ht="21" customHeight="1">
      <c r="AA1109" s="4">
        <f t="shared" ca="1" si="34"/>
        <v>0</v>
      </c>
      <c r="AB1109" s="4">
        <v>1109</v>
      </c>
    </row>
    <row r="1110" spans="27:28" ht="21" customHeight="1">
      <c r="AA1110" s="4">
        <f t="shared" ca="1" si="34"/>
        <v>0</v>
      </c>
      <c r="AB1110" s="4">
        <v>1110</v>
      </c>
    </row>
    <row r="1111" spans="27:28" ht="21" customHeight="1">
      <c r="AA1111" s="4">
        <f t="shared" ca="1" si="34"/>
        <v>0</v>
      </c>
      <c r="AB1111" s="4">
        <v>1111</v>
      </c>
    </row>
    <row r="1112" spans="27:28" ht="21" customHeight="1">
      <c r="AA1112" s="4">
        <f t="shared" ca="1" si="34"/>
        <v>0</v>
      </c>
      <c r="AB1112" s="4">
        <v>1112</v>
      </c>
    </row>
    <row r="1113" spans="27:28" ht="21" customHeight="1">
      <c r="AA1113" s="4">
        <f t="shared" ca="1" si="34"/>
        <v>0</v>
      </c>
      <c r="AB1113" s="4">
        <v>1113</v>
      </c>
    </row>
    <row r="1114" spans="27:28" ht="21" customHeight="1">
      <c r="AA1114" s="4">
        <f t="shared" ca="1" si="34"/>
        <v>0</v>
      </c>
      <c r="AB1114" s="4">
        <v>1114</v>
      </c>
    </row>
    <row r="1115" spans="27:28" ht="21" customHeight="1">
      <c r="AA1115" s="4">
        <f t="shared" ca="1" si="34"/>
        <v>0</v>
      </c>
      <c r="AB1115" s="4">
        <v>1115</v>
      </c>
    </row>
    <row r="1116" spans="27:28" ht="21" customHeight="1">
      <c r="AA1116" s="4">
        <f t="shared" ca="1" si="34"/>
        <v>0</v>
      </c>
      <c r="AB1116" s="4">
        <v>1116</v>
      </c>
    </row>
    <row r="1117" spans="27:28" ht="21" customHeight="1">
      <c r="AA1117" s="4">
        <f t="shared" ca="1" si="34"/>
        <v>0</v>
      </c>
      <c r="AB1117" s="4">
        <v>1117</v>
      </c>
    </row>
    <row r="1118" spans="27:28" ht="21" customHeight="1">
      <c r="AA1118" s="4">
        <f t="shared" ca="1" si="34"/>
        <v>0</v>
      </c>
      <c r="AB1118" s="4">
        <v>1118</v>
      </c>
    </row>
    <row r="1119" spans="27:28" ht="21" customHeight="1">
      <c r="AA1119" s="4">
        <f t="shared" ca="1" si="34"/>
        <v>0</v>
      </c>
      <c r="AB1119" s="4">
        <v>1119</v>
      </c>
    </row>
    <row r="1120" spans="27:28" ht="21" customHeight="1">
      <c r="AA1120" s="4">
        <f t="shared" ca="1" si="34"/>
        <v>0</v>
      </c>
      <c r="AB1120" s="4">
        <v>1120</v>
      </c>
    </row>
    <row r="1121" spans="27:28" ht="21" customHeight="1">
      <c r="AA1121" s="4">
        <f t="shared" ca="1" si="34"/>
        <v>0</v>
      </c>
      <c r="AB1121" s="4">
        <v>1121</v>
      </c>
    </row>
    <row r="1122" spans="27:28" ht="21" customHeight="1">
      <c r="AA1122" s="4">
        <f t="shared" ca="1" si="34"/>
        <v>0</v>
      </c>
      <c r="AB1122" s="4">
        <v>1122</v>
      </c>
    </row>
    <row r="1123" spans="27:28" ht="21" customHeight="1">
      <c r="AA1123" s="4">
        <f t="shared" ca="1" si="34"/>
        <v>0</v>
      </c>
      <c r="AB1123" s="4">
        <v>1123</v>
      </c>
    </row>
    <row r="1124" spans="27:28" ht="21" customHeight="1">
      <c r="AA1124" s="4">
        <f t="shared" ca="1" si="34"/>
        <v>0</v>
      </c>
      <c r="AB1124" s="4">
        <v>1124</v>
      </c>
    </row>
    <row r="1125" spans="27:28" ht="21" customHeight="1">
      <c r="AA1125" s="4">
        <f t="shared" ca="1" si="34"/>
        <v>0</v>
      </c>
      <c r="AB1125" s="4">
        <v>1125</v>
      </c>
    </row>
    <row r="1126" spans="27:28" ht="21" customHeight="1">
      <c r="AA1126" s="4">
        <f t="shared" ca="1" si="34"/>
        <v>0</v>
      </c>
      <c r="AB1126" s="4">
        <v>1126</v>
      </c>
    </row>
    <row r="1127" spans="27:28" ht="21" customHeight="1">
      <c r="AA1127" s="4">
        <f t="shared" ca="1" si="34"/>
        <v>0</v>
      </c>
      <c r="AB1127" s="4">
        <v>1127</v>
      </c>
    </row>
    <row r="1128" spans="27:28" ht="21" customHeight="1">
      <c r="AA1128" s="4">
        <f t="shared" ca="1" si="34"/>
        <v>0</v>
      </c>
      <c r="AB1128" s="4">
        <v>1128</v>
      </c>
    </row>
    <row r="1129" spans="27:28" ht="21" customHeight="1">
      <c r="AA1129" s="4">
        <f t="shared" ca="1" si="34"/>
        <v>0</v>
      </c>
      <c r="AB1129" s="4">
        <v>1129</v>
      </c>
    </row>
    <row r="1130" spans="27:28" ht="21" customHeight="1">
      <c r="AA1130" s="4">
        <f t="shared" ca="1" si="34"/>
        <v>0</v>
      </c>
      <c r="AB1130" s="4">
        <v>1130</v>
      </c>
    </row>
    <row r="1131" spans="27:28" ht="21" customHeight="1">
      <c r="AA1131" s="4">
        <f t="shared" ca="1" si="34"/>
        <v>0</v>
      </c>
      <c r="AB1131" s="4">
        <v>1131</v>
      </c>
    </row>
    <row r="1132" spans="27:28" ht="21" customHeight="1">
      <c r="AA1132" s="4">
        <f t="shared" ca="1" si="34"/>
        <v>0</v>
      </c>
      <c r="AB1132" s="4">
        <v>1132</v>
      </c>
    </row>
    <row r="1133" spans="27:28" ht="21" customHeight="1">
      <c r="AA1133" s="4">
        <f t="shared" ca="1" si="34"/>
        <v>0</v>
      </c>
      <c r="AB1133" s="4">
        <v>1133</v>
      </c>
    </row>
    <row r="1134" spans="27:28" ht="21" customHeight="1">
      <c r="AA1134" s="4">
        <f t="shared" ca="1" si="34"/>
        <v>0</v>
      </c>
      <c r="AB1134" s="4">
        <v>1134</v>
      </c>
    </row>
    <row r="1135" spans="27:28" ht="21" customHeight="1">
      <c r="AA1135" s="4">
        <f t="shared" ca="1" si="34"/>
        <v>0</v>
      </c>
      <c r="AB1135" s="4">
        <v>1135</v>
      </c>
    </row>
    <row r="1136" spans="27:28" ht="21" customHeight="1">
      <c r="AA1136" s="4">
        <f t="shared" ca="1" si="34"/>
        <v>0</v>
      </c>
      <c r="AB1136" s="4">
        <v>1136</v>
      </c>
    </row>
    <row r="1137" spans="27:28" ht="21" customHeight="1">
      <c r="AA1137" s="4">
        <f t="shared" ca="1" si="34"/>
        <v>0</v>
      </c>
      <c r="AB1137" s="4">
        <v>1137</v>
      </c>
    </row>
    <row r="1138" spans="27:28" ht="21" customHeight="1">
      <c r="AA1138" s="4">
        <f t="shared" ca="1" si="34"/>
        <v>0</v>
      </c>
      <c r="AB1138" s="4">
        <v>1138</v>
      </c>
    </row>
    <row r="1139" spans="27:28" ht="21" customHeight="1">
      <c r="AA1139" s="4">
        <f t="shared" ca="1" si="34"/>
        <v>0</v>
      </c>
      <c r="AB1139" s="4">
        <v>1139</v>
      </c>
    </row>
    <row r="1140" spans="27:28" ht="21" customHeight="1">
      <c r="AA1140" s="4">
        <f t="shared" ca="1" si="34"/>
        <v>0</v>
      </c>
      <c r="AB1140" s="4">
        <v>1140</v>
      </c>
    </row>
    <row r="1141" spans="27:28" ht="21" customHeight="1">
      <c r="AA1141" s="4">
        <f t="shared" ca="1" si="34"/>
        <v>0</v>
      </c>
      <c r="AB1141" s="4">
        <v>1141</v>
      </c>
    </row>
    <row r="1142" spans="27:28" ht="21" customHeight="1">
      <c r="AA1142" s="4">
        <f t="shared" ca="1" si="34"/>
        <v>0</v>
      </c>
      <c r="AB1142" s="4">
        <v>1142</v>
      </c>
    </row>
    <row r="1143" spans="27:28" ht="21" customHeight="1">
      <c r="AA1143" s="4">
        <f t="shared" ca="1" si="34"/>
        <v>0</v>
      </c>
      <c r="AB1143" s="4">
        <v>1143</v>
      </c>
    </row>
    <row r="1144" spans="27:28" ht="21" customHeight="1">
      <c r="AA1144" s="4">
        <f t="shared" ca="1" si="34"/>
        <v>0</v>
      </c>
      <c r="AB1144" s="4">
        <v>1144</v>
      </c>
    </row>
    <row r="1145" spans="27:28" ht="21" customHeight="1">
      <c r="AA1145" s="4">
        <f t="shared" ca="1" si="34"/>
        <v>0</v>
      </c>
      <c r="AB1145" s="4">
        <v>1145</v>
      </c>
    </row>
    <row r="1146" spans="27:28" ht="21" customHeight="1">
      <c r="AA1146" s="4">
        <f t="shared" ca="1" si="34"/>
        <v>0</v>
      </c>
      <c r="AB1146" s="4">
        <v>1146</v>
      </c>
    </row>
    <row r="1147" spans="27:28" ht="21" customHeight="1">
      <c r="AA1147" s="4">
        <f t="shared" ca="1" si="34"/>
        <v>0</v>
      </c>
      <c r="AB1147" s="4">
        <v>1147</v>
      </c>
    </row>
    <row r="1148" spans="27:28" ht="21" customHeight="1">
      <c r="AA1148" s="4">
        <f t="shared" ca="1" si="34"/>
        <v>0</v>
      </c>
      <c r="AB1148" s="4">
        <v>1148</v>
      </c>
    </row>
    <row r="1149" spans="27:28" ht="21" customHeight="1">
      <c r="AA1149" s="4">
        <f t="shared" ca="1" si="34"/>
        <v>0</v>
      </c>
      <c r="AB1149" s="4">
        <v>1149</v>
      </c>
    </row>
    <row r="1150" spans="27:28" ht="21" customHeight="1">
      <c r="AA1150" s="4">
        <f t="shared" ca="1" si="34"/>
        <v>0</v>
      </c>
      <c r="AB1150" s="4">
        <v>1150</v>
      </c>
    </row>
    <row r="1151" spans="27:28" ht="21" customHeight="1">
      <c r="AA1151" s="4">
        <f t="shared" ca="1" si="34"/>
        <v>0</v>
      </c>
      <c r="AB1151" s="4">
        <v>1151</v>
      </c>
    </row>
    <row r="1152" spans="27:28" ht="21" customHeight="1">
      <c r="AA1152" s="4">
        <f t="shared" ca="1" si="34"/>
        <v>0</v>
      </c>
      <c r="AB1152" s="4">
        <v>1152</v>
      </c>
    </row>
    <row r="1153" spans="27:28" ht="21" customHeight="1">
      <c r="AA1153" s="4">
        <f t="shared" ca="1" si="34"/>
        <v>0</v>
      </c>
      <c r="AB1153" s="4">
        <v>1153</v>
      </c>
    </row>
    <row r="1154" spans="27:28" ht="21" customHeight="1">
      <c r="AA1154" s="4">
        <f t="shared" ca="1" si="34"/>
        <v>0</v>
      </c>
      <c r="AB1154" s="4">
        <v>1154</v>
      </c>
    </row>
    <row r="1155" spans="27:28" ht="21" customHeight="1">
      <c r="AA1155" s="4">
        <f t="shared" ca="1" si="34"/>
        <v>0</v>
      </c>
      <c r="AB1155" s="4">
        <v>1155</v>
      </c>
    </row>
    <row r="1156" spans="27:28" ht="21" customHeight="1">
      <c r="AA1156" s="4">
        <f t="shared" ca="1" si="34"/>
        <v>0</v>
      </c>
      <c r="AB1156" s="4">
        <v>1156</v>
      </c>
    </row>
    <row r="1157" spans="27:28" ht="21" customHeight="1">
      <c r="AA1157" s="4">
        <f t="shared" ref="AA1157:AA1220" ca="1" si="35">INDIRECT($W$6&amp;"!"&amp;"B"&amp;ROW(B1157))</f>
        <v>0</v>
      </c>
      <c r="AB1157" s="4">
        <v>1157</v>
      </c>
    </row>
    <row r="1158" spans="27:28" ht="21" customHeight="1">
      <c r="AA1158" s="4">
        <f t="shared" ca="1" si="35"/>
        <v>0</v>
      </c>
      <c r="AB1158" s="4">
        <v>1158</v>
      </c>
    </row>
    <row r="1159" spans="27:28" ht="21" customHeight="1">
      <c r="AA1159" s="4">
        <f t="shared" ca="1" si="35"/>
        <v>0</v>
      </c>
      <c r="AB1159" s="4">
        <v>1159</v>
      </c>
    </row>
    <row r="1160" spans="27:28" ht="21" customHeight="1">
      <c r="AA1160" s="4">
        <f t="shared" ca="1" si="35"/>
        <v>0</v>
      </c>
      <c r="AB1160" s="4">
        <v>1160</v>
      </c>
    </row>
    <row r="1161" spans="27:28" ht="21" customHeight="1">
      <c r="AA1161" s="4">
        <f t="shared" ca="1" si="35"/>
        <v>0</v>
      </c>
      <c r="AB1161" s="4">
        <v>1161</v>
      </c>
    </row>
    <row r="1162" spans="27:28" ht="21" customHeight="1">
      <c r="AA1162" s="4">
        <f t="shared" ca="1" si="35"/>
        <v>0</v>
      </c>
      <c r="AB1162" s="4">
        <v>1162</v>
      </c>
    </row>
    <row r="1163" spans="27:28" ht="21" customHeight="1">
      <c r="AA1163" s="4">
        <f t="shared" ca="1" si="35"/>
        <v>0</v>
      </c>
      <c r="AB1163" s="4">
        <v>1163</v>
      </c>
    </row>
    <row r="1164" spans="27:28" ht="21" customHeight="1">
      <c r="AA1164" s="4">
        <f t="shared" ca="1" si="35"/>
        <v>0</v>
      </c>
      <c r="AB1164" s="4">
        <v>1164</v>
      </c>
    </row>
    <row r="1165" spans="27:28" ht="21" customHeight="1">
      <c r="AA1165" s="4">
        <f t="shared" ca="1" si="35"/>
        <v>0</v>
      </c>
      <c r="AB1165" s="4">
        <v>1165</v>
      </c>
    </row>
    <row r="1166" spans="27:28" ht="21" customHeight="1">
      <c r="AA1166" s="4">
        <f t="shared" ca="1" si="35"/>
        <v>0</v>
      </c>
      <c r="AB1166" s="4">
        <v>1166</v>
      </c>
    </row>
    <row r="1167" spans="27:28" ht="21" customHeight="1">
      <c r="AA1167" s="4">
        <f t="shared" ca="1" si="35"/>
        <v>0</v>
      </c>
      <c r="AB1167" s="4">
        <v>1167</v>
      </c>
    </row>
    <row r="1168" spans="27:28" ht="21" customHeight="1">
      <c r="AA1168" s="4">
        <f t="shared" ca="1" si="35"/>
        <v>0</v>
      </c>
      <c r="AB1168" s="4">
        <v>1168</v>
      </c>
    </row>
    <row r="1169" spans="27:28" ht="21" customHeight="1">
      <c r="AA1169" s="4">
        <f t="shared" ca="1" si="35"/>
        <v>0</v>
      </c>
      <c r="AB1169" s="4">
        <v>1169</v>
      </c>
    </row>
    <row r="1170" spans="27:28" ht="21" customHeight="1">
      <c r="AA1170" s="4">
        <f t="shared" ca="1" si="35"/>
        <v>0</v>
      </c>
      <c r="AB1170" s="4">
        <v>1170</v>
      </c>
    </row>
    <row r="1171" spans="27:28" ht="21" customHeight="1">
      <c r="AA1171" s="4">
        <f t="shared" ca="1" si="35"/>
        <v>0</v>
      </c>
      <c r="AB1171" s="4">
        <v>1171</v>
      </c>
    </row>
    <row r="1172" spans="27:28" ht="21" customHeight="1">
      <c r="AA1172" s="4">
        <f t="shared" ca="1" si="35"/>
        <v>0</v>
      </c>
      <c r="AB1172" s="4">
        <v>1172</v>
      </c>
    </row>
    <row r="1173" spans="27:28" ht="21" customHeight="1">
      <c r="AA1173" s="4">
        <f t="shared" ca="1" si="35"/>
        <v>0</v>
      </c>
      <c r="AB1173" s="4">
        <v>1173</v>
      </c>
    </row>
    <row r="1174" spans="27:28" ht="21" customHeight="1">
      <c r="AA1174" s="4">
        <f t="shared" ca="1" si="35"/>
        <v>0</v>
      </c>
      <c r="AB1174" s="4">
        <v>1174</v>
      </c>
    </row>
    <row r="1175" spans="27:28" ht="21" customHeight="1">
      <c r="AA1175" s="4">
        <f t="shared" ca="1" si="35"/>
        <v>0</v>
      </c>
      <c r="AB1175" s="4">
        <v>1175</v>
      </c>
    </row>
    <row r="1176" spans="27:28" ht="21" customHeight="1">
      <c r="AA1176" s="4">
        <f t="shared" ca="1" si="35"/>
        <v>0</v>
      </c>
      <c r="AB1176" s="4">
        <v>1176</v>
      </c>
    </row>
    <row r="1177" spans="27:28" ht="21" customHeight="1">
      <c r="AA1177" s="4">
        <f t="shared" ca="1" si="35"/>
        <v>0</v>
      </c>
      <c r="AB1177" s="4">
        <v>1177</v>
      </c>
    </row>
    <row r="1178" spans="27:28" ht="21" customHeight="1">
      <c r="AA1178" s="4">
        <f t="shared" ca="1" si="35"/>
        <v>0</v>
      </c>
      <c r="AB1178" s="4">
        <v>1178</v>
      </c>
    </row>
    <row r="1179" spans="27:28" ht="21" customHeight="1">
      <c r="AA1179" s="4">
        <f t="shared" ca="1" si="35"/>
        <v>0</v>
      </c>
      <c r="AB1179" s="4">
        <v>1179</v>
      </c>
    </row>
    <row r="1180" spans="27:28" ht="21" customHeight="1">
      <c r="AA1180" s="4">
        <f t="shared" ca="1" si="35"/>
        <v>0</v>
      </c>
      <c r="AB1180" s="4">
        <v>1180</v>
      </c>
    </row>
    <row r="1181" spans="27:28" ht="21" customHeight="1">
      <c r="AA1181" s="4">
        <f t="shared" ca="1" si="35"/>
        <v>0</v>
      </c>
      <c r="AB1181" s="4">
        <v>1181</v>
      </c>
    </row>
    <row r="1182" spans="27:28" ht="21" customHeight="1">
      <c r="AA1182" s="4">
        <f t="shared" ca="1" si="35"/>
        <v>0</v>
      </c>
      <c r="AB1182" s="4">
        <v>1182</v>
      </c>
    </row>
    <row r="1183" spans="27:28" ht="21" customHeight="1">
      <c r="AA1183" s="4">
        <f t="shared" ca="1" si="35"/>
        <v>0</v>
      </c>
      <c r="AB1183" s="4">
        <v>1183</v>
      </c>
    </row>
    <row r="1184" spans="27:28" ht="21" customHeight="1">
      <c r="AA1184" s="4">
        <f t="shared" ca="1" si="35"/>
        <v>0</v>
      </c>
      <c r="AB1184" s="4">
        <v>1184</v>
      </c>
    </row>
    <row r="1185" spans="27:28" ht="21" customHeight="1">
      <c r="AA1185" s="4">
        <f t="shared" ca="1" si="35"/>
        <v>0</v>
      </c>
      <c r="AB1185" s="4">
        <v>1185</v>
      </c>
    </row>
    <row r="1186" spans="27:28" ht="21" customHeight="1">
      <c r="AA1186" s="4">
        <f t="shared" ca="1" si="35"/>
        <v>0</v>
      </c>
      <c r="AB1186" s="4">
        <v>1186</v>
      </c>
    </row>
    <row r="1187" spans="27:28" ht="21" customHeight="1">
      <c r="AA1187" s="4">
        <f t="shared" ca="1" si="35"/>
        <v>0</v>
      </c>
      <c r="AB1187" s="4">
        <v>1187</v>
      </c>
    </row>
    <row r="1188" spans="27:28" ht="21" customHeight="1">
      <c r="AA1188" s="4">
        <f t="shared" ca="1" si="35"/>
        <v>0</v>
      </c>
      <c r="AB1188" s="4">
        <v>1188</v>
      </c>
    </row>
    <row r="1189" spans="27:28" ht="21" customHeight="1">
      <c r="AA1189" s="4">
        <f t="shared" ca="1" si="35"/>
        <v>0</v>
      </c>
      <c r="AB1189" s="4">
        <v>1189</v>
      </c>
    </row>
    <row r="1190" spans="27:28" ht="21" customHeight="1">
      <c r="AA1190" s="4">
        <f t="shared" ca="1" si="35"/>
        <v>0</v>
      </c>
      <c r="AB1190" s="4">
        <v>1190</v>
      </c>
    </row>
    <row r="1191" spans="27:28" ht="21" customHeight="1">
      <c r="AA1191" s="4">
        <f t="shared" ca="1" si="35"/>
        <v>0</v>
      </c>
      <c r="AB1191" s="4">
        <v>1191</v>
      </c>
    </row>
    <row r="1192" spans="27:28" ht="21" customHeight="1">
      <c r="AA1192" s="4">
        <f t="shared" ca="1" si="35"/>
        <v>0</v>
      </c>
      <c r="AB1192" s="4">
        <v>1192</v>
      </c>
    </row>
    <row r="1193" spans="27:28" ht="21" customHeight="1">
      <c r="AA1193" s="4">
        <f t="shared" ca="1" si="35"/>
        <v>0</v>
      </c>
      <c r="AB1193" s="4">
        <v>1193</v>
      </c>
    </row>
    <row r="1194" spans="27:28" ht="21" customHeight="1">
      <c r="AA1194" s="4">
        <f t="shared" ca="1" si="35"/>
        <v>0</v>
      </c>
      <c r="AB1194" s="4">
        <v>1194</v>
      </c>
    </row>
    <row r="1195" spans="27:28" ht="21" customHeight="1">
      <c r="AA1195" s="4">
        <f t="shared" ca="1" si="35"/>
        <v>0</v>
      </c>
      <c r="AB1195" s="4">
        <v>1195</v>
      </c>
    </row>
    <row r="1196" spans="27:28" ht="21" customHeight="1">
      <c r="AA1196" s="4">
        <f t="shared" ca="1" si="35"/>
        <v>0</v>
      </c>
      <c r="AB1196" s="4">
        <v>1196</v>
      </c>
    </row>
    <row r="1197" spans="27:28" ht="21" customHeight="1">
      <c r="AA1197" s="4">
        <f t="shared" ca="1" si="35"/>
        <v>0</v>
      </c>
      <c r="AB1197" s="4">
        <v>1197</v>
      </c>
    </row>
    <row r="1198" spans="27:28" ht="21" customHeight="1">
      <c r="AA1198" s="4">
        <f t="shared" ca="1" si="35"/>
        <v>0</v>
      </c>
      <c r="AB1198" s="4">
        <v>1198</v>
      </c>
    </row>
    <row r="1199" spans="27:28" ht="21" customHeight="1">
      <c r="AA1199" s="4">
        <f t="shared" ca="1" si="35"/>
        <v>0</v>
      </c>
      <c r="AB1199" s="4">
        <v>1199</v>
      </c>
    </row>
    <row r="1200" spans="27:28" ht="21" customHeight="1">
      <c r="AA1200" s="4">
        <f t="shared" ca="1" si="35"/>
        <v>0</v>
      </c>
      <c r="AB1200" s="4">
        <v>1200</v>
      </c>
    </row>
    <row r="1201" spans="27:28" ht="21" customHeight="1">
      <c r="AA1201" s="4">
        <f t="shared" ca="1" si="35"/>
        <v>0</v>
      </c>
      <c r="AB1201" s="4">
        <v>1201</v>
      </c>
    </row>
    <row r="1202" spans="27:28" ht="21" customHeight="1">
      <c r="AA1202" s="4">
        <f t="shared" ca="1" si="35"/>
        <v>0</v>
      </c>
      <c r="AB1202" s="4">
        <v>1202</v>
      </c>
    </row>
    <row r="1203" spans="27:28" ht="21" customHeight="1">
      <c r="AA1203" s="4">
        <f t="shared" ca="1" si="35"/>
        <v>0</v>
      </c>
      <c r="AB1203" s="4">
        <v>1203</v>
      </c>
    </row>
    <row r="1204" spans="27:28" ht="21" customHeight="1">
      <c r="AA1204" s="4">
        <f t="shared" ca="1" si="35"/>
        <v>0</v>
      </c>
      <c r="AB1204" s="4">
        <v>1204</v>
      </c>
    </row>
    <row r="1205" spans="27:28" ht="21" customHeight="1">
      <c r="AA1205" s="4">
        <f t="shared" ca="1" si="35"/>
        <v>0</v>
      </c>
      <c r="AB1205" s="4">
        <v>1205</v>
      </c>
    </row>
    <row r="1206" spans="27:28" ht="21" customHeight="1">
      <c r="AA1206" s="4">
        <f t="shared" ca="1" si="35"/>
        <v>0</v>
      </c>
      <c r="AB1206" s="4">
        <v>1206</v>
      </c>
    </row>
    <row r="1207" spans="27:28" ht="21" customHeight="1">
      <c r="AA1207" s="4">
        <f t="shared" ca="1" si="35"/>
        <v>0</v>
      </c>
      <c r="AB1207" s="4">
        <v>1207</v>
      </c>
    </row>
    <row r="1208" spans="27:28" ht="21" customHeight="1">
      <c r="AA1208" s="4">
        <f t="shared" ca="1" si="35"/>
        <v>0</v>
      </c>
      <c r="AB1208" s="4">
        <v>1208</v>
      </c>
    </row>
    <row r="1209" spans="27:28" ht="21" customHeight="1">
      <c r="AA1209" s="4">
        <f t="shared" ca="1" si="35"/>
        <v>0</v>
      </c>
      <c r="AB1209" s="4">
        <v>1209</v>
      </c>
    </row>
    <row r="1210" spans="27:28" ht="21" customHeight="1">
      <c r="AA1210" s="4">
        <f t="shared" ca="1" si="35"/>
        <v>0</v>
      </c>
      <c r="AB1210" s="4">
        <v>1210</v>
      </c>
    </row>
    <row r="1211" spans="27:28" ht="21" customHeight="1">
      <c r="AA1211" s="4">
        <f t="shared" ca="1" si="35"/>
        <v>0</v>
      </c>
      <c r="AB1211" s="4">
        <v>1211</v>
      </c>
    </row>
    <row r="1212" spans="27:28" ht="21" customHeight="1">
      <c r="AA1212" s="4">
        <f t="shared" ca="1" si="35"/>
        <v>0</v>
      </c>
      <c r="AB1212" s="4">
        <v>1212</v>
      </c>
    </row>
    <row r="1213" spans="27:28" ht="21" customHeight="1">
      <c r="AA1213" s="4">
        <f t="shared" ca="1" si="35"/>
        <v>0</v>
      </c>
      <c r="AB1213" s="4">
        <v>1213</v>
      </c>
    </row>
    <row r="1214" spans="27:28" ht="21" customHeight="1">
      <c r="AA1214" s="4">
        <f t="shared" ca="1" si="35"/>
        <v>0</v>
      </c>
      <c r="AB1214" s="4">
        <v>1214</v>
      </c>
    </row>
    <row r="1215" spans="27:28" ht="21" customHeight="1">
      <c r="AA1215" s="4">
        <f t="shared" ca="1" si="35"/>
        <v>0</v>
      </c>
      <c r="AB1215" s="4">
        <v>1215</v>
      </c>
    </row>
    <row r="1216" spans="27:28" ht="21" customHeight="1">
      <c r="AA1216" s="4">
        <f t="shared" ca="1" si="35"/>
        <v>0</v>
      </c>
      <c r="AB1216" s="4">
        <v>1216</v>
      </c>
    </row>
    <row r="1217" spans="27:28" ht="21" customHeight="1">
      <c r="AA1217" s="4">
        <f t="shared" ca="1" si="35"/>
        <v>0</v>
      </c>
      <c r="AB1217" s="4">
        <v>1217</v>
      </c>
    </row>
    <row r="1218" spans="27:28" ht="21" customHeight="1">
      <c r="AA1218" s="4">
        <f t="shared" ca="1" si="35"/>
        <v>0</v>
      </c>
      <c r="AB1218" s="4">
        <v>1218</v>
      </c>
    </row>
    <row r="1219" spans="27:28" ht="21" customHeight="1">
      <c r="AA1219" s="4">
        <f t="shared" ca="1" si="35"/>
        <v>0</v>
      </c>
      <c r="AB1219" s="4">
        <v>1219</v>
      </c>
    </row>
    <row r="1220" spans="27:28" ht="21" customHeight="1">
      <c r="AA1220" s="4">
        <f t="shared" ca="1" si="35"/>
        <v>0</v>
      </c>
      <c r="AB1220" s="4">
        <v>1220</v>
      </c>
    </row>
    <row r="1221" spans="27:28" ht="21" customHeight="1">
      <c r="AA1221" s="4">
        <f t="shared" ref="AA1221:AA1284" ca="1" si="36">INDIRECT($W$6&amp;"!"&amp;"B"&amp;ROW(B1221))</f>
        <v>0</v>
      </c>
      <c r="AB1221" s="4">
        <v>1221</v>
      </c>
    </row>
    <row r="1222" spans="27:28" ht="21" customHeight="1">
      <c r="AA1222" s="4">
        <f t="shared" ca="1" si="36"/>
        <v>0</v>
      </c>
      <c r="AB1222" s="4">
        <v>1222</v>
      </c>
    </row>
    <row r="1223" spans="27:28" ht="21" customHeight="1">
      <c r="AA1223" s="4">
        <f t="shared" ca="1" si="36"/>
        <v>0</v>
      </c>
      <c r="AB1223" s="4">
        <v>1223</v>
      </c>
    </row>
    <row r="1224" spans="27:28" ht="21" customHeight="1">
      <c r="AA1224" s="4">
        <f t="shared" ca="1" si="36"/>
        <v>0</v>
      </c>
      <c r="AB1224" s="4">
        <v>1224</v>
      </c>
    </row>
    <row r="1225" spans="27:28" ht="21" customHeight="1">
      <c r="AA1225" s="4">
        <f t="shared" ca="1" si="36"/>
        <v>0</v>
      </c>
      <c r="AB1225" s="4">
        <v>1225</v>
      </c>
    </row>
    <row r="1226" spans="27:28" ht="21" customHeight="1">
      <c r="AA1226" s="4">
        <f t="shared" ca="1" si="36"/>
        <v>0</v>
      </c>
      <c r="AB1226" s="4">
        <v>1226</v>
      </c>
    </row>
    <row r="1227" spans="27:28" ht="21" customHeight="1">
      <c r="AA1227" s="4">
        <f t="shared" ca="1" si="36"/>
        <v>0</v>
      </c>
      <c r="AB1227" s="4">
        <v>1227</v>
      </c>
    </row>
    <row r="1228" spans="27:28" ht="21" customHeight="1">
      <c r="AA1228" s="4">
        <f t="shared" ca="1" si="36"/>
        <v>0</v>
      </c>
      <c r="AB1228" s="4">
        <v>1228</v>
      </c>
    </row>
    <row r="1229" spans="27:28" ht="21" customHeight="1">
      <c r="AA1229" s="4">
        <f t="shared" ca="1" si="36"/>
        <v>0</v>
      </c>
      <c r="AB1229" s="4">
        <v>1229</v>
      </c>
    </row>
    <row r="1230" spans="27:28" ht="21" customHeight="1">
      <c r="AA1230" s="4">
        <f t="shared" ca="1" si="36"/>
        <v>0</v>
      </c>
      <c r="AB1230" s="4">
        <v>1230</v>
      </c>
    </row>
    <row r="1231" spans="27:28" ht="21" customHeight="1">
      <c r="AA1231" s="4">
        <f t="shared" ca="1" si="36"/>
        <v>0</v>
      </c>
      <c r="AB1231" s="4">
        <v>1231</v>
      </c>
    </row>
    <row r="1232" spans="27:28" ht="21" customHeight="1">
      <c r="AA1232" s="4">
        <f t="shared" ca="1" si="36"/>
        <v>0</v>
      </c>
      <c r="AB1232" s="4">
        <v>1232</v>
      </c>
    </row>
    <row r="1233" spans="27:28" ht="21" customHeight="1">
      <c r="AA1233" s="4">
        <f t="shared" ca="1" si="36"/>
        <v>0</v>
      </c>
      <c r="AB1233" s="4">
        <v>1233</v>
      </c>
    </row>
    <row r="1234" spans="27:28" ht="21" customHeight="1">
      <c r="AA1234" s="4">
        <f t="shared" ca="1" si="36"/>
        <v>0</v>
      </c>
      <c r="AB1234" s="4">
        <v>1234</v>
      </c>
    </row>
    <row r="1235" spans="27:28" ht="21" customHeight="1">
      <c r="AA1235" s="4">
        <f t="shared" ca="1" si="36"/>
        <v>0</v>
      </c>
      <c r="AB1235" s="4">
        <v>1235</v>
      </c>
    </row>
    <row r="1236" spans="27:28" ht="21" customHeight="1">
      <c r="AA1236" s="4">
        <f t="shared" ca="1" si="36"/>
        <v>0</v>
      </c>
      <c r="AB1236" s="4">
        <v>1236</v>
      </c>
    </row>
    <row r="1237" spans="27:28" ht="21" customHeight="1">
      <c r="AA1237" s="4">
        <f t="shared" ca="1" si="36"/>
        <v>0</v>
      </c>
      <c r="AB1237" s="4">
        <v>1237</v>
      </c>
    </row>
    <row r="1238" spans="27:28" ht="21" customHeight="1">
      <c r="AA1238" s="4">
        <f t="shared" ca="1" si="36"/>
        <v>0</v>
      </c>
      <c r="AB1238" s="4">
        <v>1238</v>
      </c>
    </row>
    <row r="1239" spans="27:28" ht="21" customHeight="1">
      <c r="AA1239" s="4">
        <f t="shared" ca="1" si="36"/>
        <v>0</v>
      </c>
      <c r="AB1239" s="4">
        <v>1239</v>
      </c>
    </row>
    <row r="1240" spans="27:28" ht="21" customHeight="1">
      <c r="AA1240" s="4">
        <f t="shared" ca="1" si="36"/>
        <v>0</v>
      </c>
      <c r="AB1240" s="4">
        <v>1240</v>
      </c>
    </row>
    <row r="1241" spans="27:28" ht="21" customHeight="1">
      <c r="AA1241" s="4">
        <f t="shared" ca="1" si="36"/>
        <v>0</v>
      </c>
      <c r="AB1241" s="4">
        <v>1241</v>
      </c>
    </row>
    <row r="1242" spans="27:28" ht="21" customHeight="1">
      <c r="AA1242" s="4">
        <f t="shared" ca="1" si="36"/>
        <v>0</v>
      </c>
      <c r="AB1242" s="4">
        <v>1242</v>
      </c>
    </row>
    <row r="1243" spans="27:28" ht="21" customHeight="1">
      <c r="AA1243" s="4">
        <f t="shared" ca="1" si="36"/>
        <v>0</v>
      </c>
      <c r="AB1243" s="4">
        <v>1243</v>
      </c>
    </row>
    <row r="1244" spans="27:28" ht="21" customHeight="1">
      <c r="AA1244" s="4">
        <f t="shared" ca="1" si="36"/>
        <v>0</v>
      </c>
      <c r="AB1244" s="4">
        <v>1244</v>
      </c>
    </row>
    <row r="1245" spans="27:28" ht="21" customHeight="1">
      <c r="AA1245" s="4">
        <f t="shared" ca="1" si="36"/>
        <v>0</v>
      </c>
      <c r="AB1245" s="4">
        <v>1245</v>
      </c>
    </row>
    <row r="1246" spans="27:28" ht="21" customHeight="1">
      <c r="AA1246" s="4">
        <f t="shared" ca="1" si="36"/>
        <v>0</v>
      </c>
      <c r="AB1246" s="4">
        <v>1246</v>
      </c>
    </row>
    <row r="1247" spans="27:28" ht="21" customHeight="1">
      <c r="AA1247" s="4">
        <f t="shared" ca="1" si="36"/>
        <v>0</v>
      </c>
      <c r="AB1247" s="4">
        <v>1247</v>
      </c>
    </row>
    <row r="1248" spans="27:28" ht="21" customHeight="1">
      <c r="AA1248" s="4">
        <f t="shared" ca="1" si="36"/>
        <v>0</v>
      </c>
      <c r="AB1248" s="4">
        <v>1248</v>
      </c>
    </row>
    <row r="1249" spans="27:28" ht="21" customHeight="1">
      <c r="AA1249" s="4">
        <f t="shared" ca="1" si="36"/>
        <v>0</v>
      </c>
      <c r="AB1249" s="4">
        <v>1249</v>
      </c>
    </row>
    <row r="1250" spans="27:28" ht="21" customHeight="1">
      <c r="AA1250" s="4">
        <f t="shared" ca="1" si="36"/>
        <v>0</v>
      </c>
      <c r="AB1250" s="4">
        <v>1250</v>
      </c>
    </row>
    <row r="1251" spans="27:28" ht="21" customHeight="1">
      <c r="AA1251" s="4">
        <f t="shared" ca="1" si="36"/>
        <v>0</v>
      </c>
      <c r="AB1251" s="4">
        <v>1251</v>
      </c>
    </row>
    <row r="1252" spans="27:28" ht="21" customHeight="1">
      <c r="AA1252" s="4">
        <f t="shared" ca="1" si="36"/>
        <v>0</v>
      </c>
      <c r="AB1252" s="4">
        <v>1252</v>
      </c>
    </row>
    <row r="1253" spans="27:28" ht="21" customHeight="1">
      <c r="AA1253" s="4">
        <f t="shared" ca="1" si="36"/>
        <v>0</v>
      </c>
      <c r="AB1253" s="4">
        <v>1253</v>
      </c>
    </row>
    <row r="1254" spans="27:28" ht="21" customHeight="1">
      <c r="AA1254" s="4">
        <f t="shared" ca="1" si="36"/>
        <v>0</v>
      </c>
      <c r="AB1254" s="4">
        <v>1254</v>
      </c>
    </row>
    <row r="1255" spans="27:28" ht="21" customHeight="1">
      <c r="AA1255" s="4">
        <f t="shared" ca="1" si="36"/>
        <v>0</v>
      </c>
      <c r="AB1255" s="4">
        <v>1255</v>
      </c>
    </row>
    <row r="1256" spans="27:28" ht="21" customHeight="1">
      <c r="AA1256" s="4">
        <f t="shared" ca="1" si="36"/>
        <v>0</v>
      </c>
      <c r="AB1256" s="4">
        <v>1256</v>
      </c>
    </row>
    <row r="1257" spans="27:28" ht="21" customHeight="1">
      <c r="AA1257" s="4">
        <f t="shared" ca="1" si="36"/>
        <v>0</v>
      </c>
      <c r="AB1257" s="4">
        <v>1257</v>
      </c>
    </row>
    <row r="1258" spans="27:28" ht="21" customHeight="1">
      <c r="AA1258" s="4">
        <f t="shared" ca="1" si="36"/>
        <v>0</v>
      </c>
      <c r="AB1258" s="4">
        <v>1258</v>
      </c>
    </row>
    <row r="1259" spans="27:28" ht="21" customHeight="1">
      <c r="AA1259" s="4">
        <f t="shared" ca="1" si="36"/>
        <v>0</v>
      </c>
      <c r="AB1259" s="4">
        <v>1259</v>
      </c>
    </row>
    <row r="1260" spans="27:28" ht="21" customHeight="1">
      <c r="AA1260" s="4">
        <f t="shared" ca="1" si="36"/>
        <v>0</v>
      </c>
      <c r="AB1260" s="4">
        <v>1260</v>
      </c>
    </row>
    <row r="1261" spans="27:28" ht="21" customHeight="1">
      <c r="AA1261" s="4">
        <f t="shared" ca="1" si="36"/>
        <v>0</v>
      </c>
      <c r="AB1261" s="4">
        <v>1261</v>
      </c>
    </row>
    <row r="1262" spans="27:28" ht="21" customHeight="1">
      <c r="AA1262" s="4">
        <f t="shared" ca="1" si="36"/>
        <v>0</v>
      </c>
      <c r="AB1262" s="4">
        <v>1262</v>
      </c>
    </row>
    <row r="1263" spans="27:28" ht="21" customHeight="1">
      <c r="AA1263" s="4">
        <f t="shared" ca="1" si="36"/>
        <v>0</v>
      </c>
      <c r="AB1263" s="4">
        <v>1263</v>
      </c>
    </row>
    <row r="1264" spans="27:28" ht="21" customHeight="1">
      <c r="AA1264" s="4">
        <f t="shared" ca="1" si="36"/>
        <v>0</v>
      </c>
      <c r="AB1264" s="4">
        <v>1264</v>
      </c>
    </row>
    <row r="1265" spans="27:28" ht="21" customHeight="1">
      <c r="AA1265" s="4">
        <f t="shared" ca="1" si="36"/>
        <v>0</v>
      </c>
      <c r="AB1265" s="4">
        <v>1265</v>
      </c>
    </row>
    <row r="1266" spans="27:28" ht="21" customHeight="1">
      <c r="AA1266" s="4">
        <f t="shared" ca="1" si="36"/>
        <v>0</v>
      </c>
      <c r="AB1266" s="4">
        <v>1266</v>
      </c>
    </row>
    <row r="1267" spans="27:28" ht="21" customHeight="1">
      <c r="AA1267" s="4">
        <f t="shared" ca="1" si="36"/>
        <v>0</v>
      </c>
      <c r="AB1267" s="4">
        <v>1267</v>
      </c>
    </row>
    <row r="1268" spans="27:28" ht="21" customHeight="1">
      <c r="AA1268" s="4">
        <f t="shared" ca="1" si="36"/>
        <v>0</v>
      </c>
      <c r="AB1268" s="4">
        <v>1268</v>
      </c>
    </row>
    <row r="1269" spans="27:28" ht="21" customHeight="1">
      <c r="AA1269" s="4">
        <f t="shared" ca="1" si="36"/>
        <v>0</v>
      </c>
      <c r="AB1269" s="4">
        <v>1269</v>
      </c>
    </row>
    <row r="1270" spans="27:28" ht="21" customHeight="1">
      <c r="AA1270" s="4">
        <f t="shared" ca="1" si="36"/>
        <v>0</v>
      </c>
      <c r="AB1270" s="4">
        <v>1270</v>
      </c>
    </row>
    <row r="1271" spans="27:28" ht="21" customHeight="1">
      <c r="AA1271" s="4">
        <f t="shared" ca="1" si="36"/>
        <v>0</v>
      </c>
      <c r="AB1271" s="4">
        <v>1271</v>
      </c>
    </row>
    <row r="1272" spans="27:28" ht="21" customHeight="1">
      <c r="AA1272" s="4">
        <f t="shared" ca="1" si="36"/>
        <v>0</v>
      </c>
      <c r="AB1272" s="4">
        <v>1272</v>
      </c>
    </row>
    <row r="1273" spans="27:28" ht="21" customHeight="1">
      <c r="AA1273" s="4">
        <f t="shared" ca="1" si="36"/>
        <v>0</v>
      </c>
      <c r="AB1273" s="4">
        <v>1273</v>
      </c>
    </row>
    <row r="1274" spans="27:28" ht="21" customHeight="1">
      <c r="AA1274" s="4">
        <f t="shared" ca="1" si="36"/>
        <v>0</v>
      </c>
      <c r="AB1274" s="4">
        <v>1274</v>
      </c>
    </row>
    <row r="1275" spans="27:28" ht="21" customHeight="1">
      <c r="AA1275" s="4">
        <f t="shared" ca="1" si="36"/>
        <v>0</v>
      </c>
      <c r="AB1275" s="4">
        <v>1275</v>
      </c>
    </row>
    <row r="1276" spans="27:28" ht="21" customHeight="1">
      <c r="AA1276" s="4">
        <f t="shared" ca="1" si="36"/>
        <v>0</v>
      </c>
      <c r="AB1276" s="4">
        <v>1276</v>
      </c>
    </row>
    <row r="1277" spans="27:28" ht="21" customHeight="1">
      <c r="AA1277" s="4">
        <f t="shared" ca="1" si="36"/>
        <v>0</v>
      </c>
      <c r="AB1277" s="4">
        <v>1277</v>
      </c>
    </row>
    <row r="1278" spans="27:28" ht="21" customHeight="1">
      <c r="AA1278" s="4">
        <f t="shared" ca="1" si="36"/>
        <v>0</v>
      </c>
      <c r="AB1278" s="4">
        <v>1278</v>
      </c>
    </row>
    <row r="1279" spans="27:28" ht="21" customHeight="1">
      <c r="AA1279" s="4">
        <f t="shared" ca="1" si="36"/>
        <v>0</v>
      </c>
      <c r="AB1279" s="4">
        <v>1279</v>
      </c>
    </row>
    <row r="1280" spans="27:28" ht="21" customHeight="1">
      <c r="AA1280" s="4">
        <f t="shared" ca="1" si="36"/>
        <v>0</v>
      </c>
      <c r="AB1280" s="4">
        <v>1280</v>
      </c>
    </row>
    <row r="1281" spans="27:28" ht="21" customHeight="1">
      <c r="AA1281" s="4">
        <f t="shared" ca="1" si="36"/>
        <v>0</v>
      </c>
      <c r="AB1281" s="4">
        <v>1281</v>
      </c>
    </row>
    <row r="1282" spans="27:28" ht="21" customHeight="1">
      <c r="AA1282" s="4">
        <f t="shared" ca="1" si="36"/>
        <v>0</v>
      </c>
      <c r="AB1282" s="4">
        <v>1282</v>
      </c>
    </row>
    <row r="1283" spans="27:28" ht="21" customHeight="1">
      <c r="AA1283" s="4">
        <f t="shared" ca="1" si="36"/>
        <v>0</v>
      </c>
      <c r="AB1283" s="4">
        <v>1283</v>
      </c>
    </row>
    <row r="1284" spans="27:28" ht="21" customHeight="1">
      <c r="AA1284" s="4">
        <f t="shared" ca="1" si="36"/>
        <v>0</v>
      </c>
      <c r="AB1284" s="4">
        <v>1284</v>
      </c>
    </row>
    <row r="1285" spans="27:28" ht="21" customHeight="1">
      <c r="AA1285" s="4">
        <f t="shared" ref="AA1285:AA1348" ca="1" si="37">INDIRECT($W$6&amp;"!"&amp;"B"&amp;ROW(B1285))</f>
        <v>0</v>
      </c>
      <c r="AB1285" s="4">
        <v>1285</v>
      </c>
    </row>
    <row r="1286" spans="27:28" ht="21" customHeight="1">
      <c r="AA1286" s="4">
        <f t="shared" ca="1" si="37"/>
        <v>0</v>
      </c>
      <c r="AB1286" s="4">
        <v>1286</v>
      </c>
    </row>
    <row r="1287" spans="27:28" ht="21" customHeight="1">
      <c r="AA1287" s="4">
        <f t="shared" ca="1" si="37"/>
        <v>0</v>
      </c>
      <c r="AB1287" s="4">
        <v>1287</v>
      </c>
    </row>
    <row r="1288" spans="27:28" ht="21" customHeight="1">
      <c r="AA1288" s="4">
        <f t="shared" ca="1" si="37"/>
        <v>0</v>
      </c>
      <c r="AB1288" s="4">
        <v>1288</v>
      </c>
    </row>
    <row r="1289" spans="27:28" ht="21" customHeight="1">
      <c r="AA1289" s="4">
        <f t="shared" ca="1" si="37"/>
        <v>0</v>
      </c>
      <c r="AB1289" s="4">
        <v>1289</v>
      </c>
    </row>
    <row r="1290" spans="27:28" ht="21" customHeight="1">
      <c r="AA1290" s="4">
        <f t="shared" ca="1" si="37"/>
        <v>0</v>
      </c>
      <c r="AB1290" s="4">
        <v>1290</v>
      </c>
    </row>
    <row r="1291" spans="27:28" ht="21" customHeight="1">
      <c r="AA1291" s="4">
        <f t="shared" ca="1" si="37"/>
        <v>0</v>
      </c>
      <c r="AB1291" s="4">
        <v>1291</v>
      </c>
    </row>
    <row r="1292" spans="27:28" ht="21" customHeight="1">
      <c r="AA1292" s="4">
        <f t="shared" ca="1" si="37"/>
        <v>0</v>
      </c>
      <c r="AB1292" s="4">
        <v>1292</v>
      </c>
    </row>
    <row r="1293" spans="27:28" ht="21" customHeight="1">
      <c r="AA1293" s="4">
        <f t="shared" ca="1" si="37"/>
        <v>0</v>
      </c>
      <c r="AB1293" s="4">
        <v>1293</v>
      </c>
    </row>
    <row r="1294" spans="27:28" ht="21" customHeight="1">
      <c r="AA1294" s="4">
        <f t="shared" ca="1" si="37"/>
        <v>0</v>
      </c>
      <c r="AB1294" s="4">
        <v>1294</v>
      </c>
    </row>
    <row r="1295" spans="27:28" ht="21" customHeight="1">
      <c r="AA1295" s="4">
        <f t="shared" ca="1" si="37"/>
        <v>0</v>
      </c>
      <c r="AB1295" s="4">
        <v>1295</v>
      </c>
    </row>
    <row r="1296" spans="27:28" ht="21" customHeight="1">
      <c r="AA1296" s="4">
        <f t="shared" ca="1" si="37"/>
        <v>0</v>
      </c>
      <c r="AB1296" s="4">
        <v>1296</v>
      </c>
    </row>
    <row r="1297" spans="27:28" ht="21" customHeight="1">
      <c r="AA1297" s="4">
        <f t="shared" ca="1" si="37"/>
        <v>0</v>
      </c>
      <c r="AB1297" s="4">
        <v>1297</v>
      </c>
    </row>
    <row r="1298" spans="27:28" ht="21" customHeight="1">
      <c r="AA1298" s="4">
        <f t="shared" ca="1" si="37"/>
        <v>0</v>
      </c>
      <c r="AB1298" s="4">
        <v>1298</v>
      </c>
    </row>
    <row r="1299" spans="27:28" ht="21" customHeight="1">
      <c r="AA1299" s="4">
        <f t="shared" ca="1" si="37"/>
        <v>0</v>
      </c>
      <c r="AB1299" s="4">
        <v>1299</v>
      </c>
    </row>
    <row r="1300" spans="27:28" ht="21" customHeight="1">
      <c r="AA1300" s="4">
        <f t="shared" ca="1" si="37"/>
        <v>0</v>
      </c>
      <c r="AB1300" s="4">
        <v>1300</v>
      </c>
    </row>
    <row r="1301" spans="27:28" ht="21" customHeight="1">
      <c r="AA1301" s="4">
        <f t="shared" ca="1" si="37"/>
        <v>0</v>
      </c>
      <c r="AB1301" s="4">
        <v>1301</v>
      </c>
    </row>
    <row r="1302" spans="27:28" ht="21" customHeight="1">
      <c r="AA1302" s="4">
        <f t="shared" ca="1" si="37"/>
        <v>0</v>
      </c>
      <c r="AB1302" s="4">
        <v>1302</v>
      </c>
    </row>
    <row r="1303" spans="27:28" ht="21" customHeight="1">
      <c r="AA1303" s="4">
        <f t="shared" ca="1" si="37"/>
        <v>0</v>
      </c>
      <c r="AB1303" s="4">
        <v>1303</v>
      </c>
    </row>
    <row r="1304" spans="27:28" ht="21" customHeight="1">
      <c r="AA1304" s="4">
        <f t="shared" ca="1" si="37"/>
        <v>0</v>
      </c>
      <c r="AB1304" s="4">
        <v>1304</v>
      </c>
    </row>
    <row r="1305" spans="27:28" ht="21" customHeight="1">
      <c r="AA1305" s="4">
        <f t="shared" ca="1" si="37"/>
        <v>0</v>
      </c>
      <c r="AB1305" s="4">
        <v>1305</v>
      </c>
    </row>
    <row r="1306" spans="27:28" ht="21" customHeight="1">
      <c r="AA1306" s="4">
        <f t="shared" ca="1" si="37"/>
        <v>0</v>
      </c>
      <c r="AB1306" s="4">
        <v>1306</v>
      </c>
    </row>
    <row r="1307" spans="27:28" ht="21" customHeight="1">
      <c r="AA1307" s="4">
        <f t="shared" ca="1" si="37"/>
        <v>0</v>
      </c>
      <c r="AB1307" s="4">
        <v>1307</v>
      </c>
    </row>
    <row r="1308" spans="27:28" ht="21" customHeight="1">
      <c r="AA1308" s="4">
        <f t="shared" ca="1" si="37"/>
        <v>0</v>
      </c>
      <c r="AB1308" s="4">
        <v>1308</v>
      </c>
    </row>
    <row r="1309" spans="27:28" ht="21" customHeight="1">
      <c r="AA1309" s="4">
        <f t="shared" ca="1" si="37"/>
        <v>0</v>
      </c>
      <c r="AB1309" s="4">
        <v>1309</v>
      </c>
    </row>
    <row r="1310" spans="27:28" ht="21" customHeight="1">
      <c r="AA1310" s="4">
        <f t="shared" ca="1" si="37"/>
        <v>0</v>
      </c>
      <c r="AB1310" s="4">
        <v>1310</v>
      </c>
    </row>
    <row r="1311" spans="27:28" ht="21" customHeight="1">
      <c r="AA1311" s="4">
        <f t="shared" ca="1" si="37"/>
        <v>0</v>
      </c>
      <c r="AB1311" s="4">
        <v>1311</v>
      </c>
    </row>
    <row r="1312" spans="27:28" ht="21" customHeight="1">
      <c r="AA1312" s="4">
        <f t="shared" ca="1" si="37"/>
        <v>0</v>
      </c>
      <c r="AB1312" s="4">
        <v>1312</v>
      </c>
    </row>
    <row r="1313" spans="27:28" ht="21" customHeight="1">
      <c r="AA1313" s="4">
        <f t="shared" ca="1" si="37"/>
        <v>0</v>
      </c>
      <c r="AB1313" s="4">
        <v>1313</v>
      </c>
    </row>
    <row r="1314" spans="27:28" ht="21" customHeight="1">
      <c r="AA1314" s="4">
        <f t="shared" ca="1" si="37"/>
        <v>0</v>
      </c>
      <c r="AB1314" s="4">
        <v>1314</v>
      </c>
    </row>
    <row r="1315" spans="27:28" ht="21" customHeight="1">
      <c r="AA1315" s="4">
        <f t="shared" ca="1" si="37"/>
        <v>0</v>
      </c>
      <c r="AB1315" s="4">
        <v>1315</v>
      </c>
    </row>
    <row r="1316" spans="27:28" ht="21" customHeight="1">
      <c r="AA1316" s="4">
        <f t="shared" ca="1" si="37"/>
        <v>0</v>
      </c>
      <c r="AB1316" s="4">
        <v>1316</v>
      </c>
    </row>
    <row r="1317" spans="27:28" ht="21" customHeight="1">
      <c r="AA1317" s="4">
        <f t="shared" ca="1" si="37"/>
        <v>0</v>
      </c>
      <c r="AB1317" s="4">
        <v>1317</v>
      </c>
    </row>
    <row r="1318" spans="27:28" ht="21" customHeight="1">
      <c r="AA1318" s="4">
        <f t="shared" ca="1" si="37"/>
        <v>0</v>
      </c>
      <c r="AB1318" s="4">
        <v>1318</v>
      </c>
    </row>
    <row r="1319" spans="27:28" ht="21" customHeight="1">
      <c r="AA1319" s="4">
        <f t="shared" ca="1" si="37"/>
        <v>0</v>
      </c>
      <c r="AB1319" s="4">
        <v>1319</v>
      </c>
    </row>
    <row r="1320" spans="27:28" ht="21" customHeight="1">
      <c r="AA1320" s="4">
        <f t="shared" ca="1" si="37"/>
        <v>0</v>
      </c>
      <c r="AB1320" s="4">
        <v>1320</v>
      </c>
    </row>
    <row r="1321" spans="27:28" ht="21" customHeight="1">
      <c r="AA1321" s="4">
        <f t="shared" ca="1" si="37"/>
        <v>0</v>
      </c>
      <c r="AB1321" s="4">
        <v>1321</v>
      </c>
    </row>
    <row r="1322" spans="27:28" ht="21" customHeight="1">
      <c r="AA1322" s="4">
        <f t="shared" ca="1" si="37"/>
        <v>0</v>
      </c>
      <c r="AB1322" s="4">
        <v>1322</v>
      </c>
    </row>
    <row r="1323" spans="27:28" ht="21" customHeight="1">
      <c r="AA1323" s="4">
        <f t="shared" ca="1" si="37"/>
        <v>0</v>
      </c>
      <c r="AB1323" s="4">
        <v>1323</v>
      </c>
    </row>
    <row r="1324" spans="27:28" ht="21" customHeight="1">
      <c r="AA1324" s="4">
        <f t="shared" ca="1" si="37"/>
        <v>0</v>
      </c>
      <c r="AB1324" s="4">
        <v>1324</v>
      </c>
    </row>
    <row r="1325" spans="27:28" ht="21" customHeight="1">
      <c r="AA1325" s="4">
        <f t="shared" ca="1" si="37"/>
        <v>0</v>
      </c>
      <c r="AB1325" s="4">
        <v>1325</v>
      </c>
    </row>
    <row r="1326" spans="27:28" ht="21" customHeight="1">
      <c r="AA1326" s="4">
        <f t="shared" ca="1" si="37"/>
        <v>0</v>
      </c>
      <c r="AB1326" s="4">
        <v>1326</v>
      </c>
    </row>
    <row r="1327" spans="27:28" ht="21" customHeight="1">
      <c r="AA1327" s="4">
        <f t="shared" ca="1" si="37"/>
        <v>0</v>
      </c>
      <c r="AB1327" s="4">
        <v>1327</v>
      </c>
    </row>
    <row r="1328" spans="27:28" ht="21" customHeight="1">
      <c r="AA1328" s="4">
        <f t="shared" ca="1" si="37"/>
        <v>0</v>
      </c>
      <c r="AB1328" s="4">
        <v>1328</v>
      </c>
    </row>
    <row r="1329" spans="27:28" ht="21" customHeight="1">
      <c r="AA1329" s="4">
        <f t="shared" ca="1" si="37"/>
        <v>0</v>
      </c>
      <c r="AB1329" s="4">
        <v>1329</v>
      </c>
    </row>
    <row r="1330" spans="27:28" ht="21" customHeight="1">
      <c r="AA1330" s="4">
        <f t="shared" ca="1" si="37"/>
        <v>0</v>
      </c>
      <c r="AB1330" s="4">
        <v>1330</v>
      </c>
    </row>
    <row r="1331" spans="27:28" ht="21" customHeight="1">
      <c r="AA1331" s="4">
        <f t="shared" ca="1" si="37"/>
        <v>0</v>
      </c>
      <c r="AB1331" s="4">
        <v>1331</v>
      </c>
    </row>
    <row r="1332" spans="27:28" ht="21" customHeight="1">
      <c r="AA1332" s="4">
        <f t="shared" ca="1" si="37"/>
        <v>0</v>
      </c>
      <c r="AB1332" s="4">
        <v>1332</v>
      </c>
    </row>
    <row r="1333" spans="27:28" ht="21" customHeight="1">
      <c r="AA1333" s="4">
        <f t="shared" ca="1" si="37"/>
        <v>0</v>
      </c>
      <c r="AB1333" s="4">
        <v>1333</v>
      </c>
    </row>
    <row r="1334" spans="27:28" ht="21" customHeight="1">
      <c r="AA1334" s="4">
        <f t="shared" ca="1" si="37"/>
        <v>0</v>
      </c>
      <c r="AB1334" s="4">
        <v>1334</v>
      </c>
    </row>
    <row r="1335" spans="27:28" ht="21" customHeight="1">
      <c r="AA1335" s="4">
        <f t="shared" ca="1" si="37"/>
        <v>0</v>
      </c>
      <c r="AB1335" s="4">
        <v>1335</v>
      </c>
    </row>
    <row r="1336" spans="27:28" ht="21" customHeight="1">
      <c r="AA1336" s="4">
        <f t="shared" ca="1" si="37"/>
        <v>0</v>
      </c>
      <c r="AB1336" s="4">
        <v>1336</v>
      </c>
    </row>
    <row r="1337" spans="27:28" ht="21" customHeight="1">
      <c r="AA1337" s="4">
        <f t="shared" ca="1" si="37"/>
        <v>0</v>
      </c>
      <c r="AB1337" s="4">
        <v>1337</v>
      </c>
    </row>
    <row r="1338" spans="27:28" ht="21" customHeight="1">
      <c r="AA1338" s="4">
        <f t="shared" ca="1" si="37"/>
        <v>0</v>
      </c>
      <c r="AB1338" s="4">
        <v>1338</v>
      </c>
    </row>
    <row r="1339" spans="27:28" ht="21" customHeight="1">
      <c r="AA1339" s="4">
        <f t="shared" ca="1" si="37"/>
        <v>0</v>
      </c>
      <c r="AB1339" s="4">
        <v>1339</v>
      </c>
    </row>
    <row r="1340" spans="27:28" ht="21" customHeight="1">
      <c r="AA1340" s="4">
        <f t="shared" ca="1" si="37"/>
        <v>0</v>
      </c>
      <c r="AB1340" s="4">
        <v>1340</v>
      </c>
    </row>
    <row r="1341" spans="27:28" ht="21" customHeight="1">
      <c r="AA1341" s="4">
        <f t="shared" ca="1" si="37"/>
        <v>0</v>
      </c>
      <c r="AB1341" s="4">
        <v>1341</v>
      </c>
    </row>
    <row r="1342" spans="27:28" ht="21" customHeight="1">
      <c r="AA1342" s="4">
        <f t="shared" ca="1" si="37"/>
        <v>0</v>
      </c>
      <c r="AB1342" s="4">
        <v>1342</v>
      </c>
    </row>
    <row r="1343" spans="27:28" ht="21" customHeight="1">
      <c r="AA1343" s="4">
        <f t="shared" ca="1" si="37"/>
        <v>0</v>
      </c>
      <c r="AB1343" s="4">
        <v>1343</v>
      </c>
    </row>
    <row r="1344" spans="27:28" ht="21" customHeight="1">
      <c r="AA1344" s="4">
        <f t="shared" ca="1" si="37"/>
        <v>0</v>
      </c>
      <c r="AB1344" s="4">
        <v>1344</v>
      </c>
    </row>
    <row r="1345" spans="27:28" ht="21" customHeight="1">
      <c r="AA1345" s="4">
        <f t="shared" ca="1" si="37"/>
        <v>0</v>
      </c>
      <c r="AB1345" s="4">
        <v>1345</v>
      </c>
    </row>
    <row r="1346" spans="27:28" ht="21" customHeight="1">
      <c r="AA1346" s="4">
        <f t="shared" ca="1" si="37"/>
        <v>0</v>
      </c>
      <c r="AB1346" s="4">
        <v>1346</v>
      </c>
    </row>
    <row r="1347" spans="27:28" ht="21" customHeight="1">
      <c r="AA1347" s="4">
        <f t="shared" ca="1" si="37"/>
        <v>0</v>
      </c>
      <c r="AB1347" s="4">
        <v>1347</v>
      </c>
    </row>
    <row r="1348" spans="27:28" ht="21" customHeight="1">
      <c r="AA1348" s="4">
        <f t="shared" ca="1" si="37"/>
        <v>0</v>
      </c>
      <c r="AB1348" s="4">
        <v>1348</v>
      </c>
    </row>
    <row r="1349" spans="27:28" ht="21" customHeight="1">
      <c r="AA1349" s="4">
        <f t="shared" ref="AA1349:AA1412" ca="1" si="38">INDIRECT($W$6&amp;"!"&amp;"B"&amp;ROW(B1349))</f>
        <v>0</v>
      </c>
      <c r="AB1349" s="4">
        <v>1349</v>
      </c>
    </row>
    <row r="1350" spans="27:28" ht="21" customHeight="1">
      <c r="AA1350" s="4">
        <f t="shared" ca="1" si="38"/>
        <v>0</v>
      </c>
      <c r="AB1350" s="4">
        <v>1350</v>
      </c>
    </row>
    <row r="1351" spans="27:28" ht="21" customHeight="1">
      <c r="AA1351" s="4">
        <f t="shared" ca="1" si="38"/>
        <v>0</v>
      </c>
      <c r="AB1351" s="4">
        <v>1351</v>
      </c>
    </row>
    <row r="1352" spans="27:28" ht="21" customHeight="1">
      <c r="AA1352" s="4">
        <f t="shared" ca="1" si="38"/>
        <v>0</v>
      </c>
      <c r="AB1352" s="4">
        <v>1352</v>
      </c>
    </row>
    <row r="1353" spans="27:28" ht="21" customHeight="1">
      <c r="AA1353" s="4">
        <f t="shared" ca="1" si="38"/>
        <v>0</v>
      </c>
      <c r="AB1353" s="4">
        <v>1353</v>
      </c>
    </row>
    <row r="1354" spans="27:28" ht="21" customHeight="1">
      <c r="AA1354" s="4">
        <f t="shared" ca="1" si="38"/>
        <v>0</v>
      </c>
      <c r="AB1354" s="4">
        <v>1354</v>
      </c>
    </row>
    <row r="1355" spans="27:28" ht="21" customHeight="1">
      <c r="AA1355" s="4">
        <f t="shared" ca="1" si="38"/>
        <v>0</v>
      </c>
      <c r="AB1355" s="4">
        <v>1355</v>
      </c>
    </row>
    <row r="1356" spans="27:28" ht="21" customHeight="1">
      <c r="AA1356" s="4">
        <f t="shared" ca="1" si="38"/>
        <v>0</v>
      </c>
      <c r="AB1356" s="4">
        <v>1356</v>
      </c>
    </row>
    <row r="1357" spans="27:28" ht="21" customHeight="1">
      <c r="AA1357" s="4">
        <f t="shared" ca="1" si="38"/>
        <v>0</v>
      </c>
      <c r="AB1357" s="4">
        <v>1357</v>
      </c>
    </row>
    <row r="1358" spans="27:28" ht="21" customHeight="1">
      <c r="AA1358" s="4">
        <f t="shared" ca="1" si="38"/>
        <v>0</v>
      </c>
      <c r="AB1358" s="4">
        <v>1358</v>
      </c>
    </row>
    <row r="1359" spans="27:28" ht="21" customHeight="1">
      <c r="AA1359" s="4">
        <f t="shared" ca="1" si="38"/>
        <v>0</v>
      </c>
      <c r="AB1359" s="4">
        <v>1359</v>
      </c>
    </row>
    <row r="1360" spans="27:28" ht="21" customHeight="1">
      <c r="AA1360" s="4">
        <f t="shared" ca="1" si="38"/>
        <v>0</v>
      </c>
      <c r="AB1360" s="4">
        <v>1360</v>
      </c>
    </row>
    <row r="1361" spans="27:28" ht="21" customHeight="1">
      <c r="AA1361" s="4">
        <f t="shared" ca="1" si="38"/>
        <v>0</v>
      </c>
      <c r="AB1361" s="4">
        <v>1361</v>
      </c>
    </row>
    <row r="1362" spans="27:28" ht="21" customHeight="1">
      <c r="AA1362" s="4">
        <f t="shared" ca="1" si="38"/>
        <v>0</v>
      </c>
      <c r="AB1362" s="4">
        <v>1362</v>
      </c>
    </row>
    <row r="1363" spans="27:28" ht="21" customHeight="1">
      <c r="AA1363" s="4">
        <f t="shared" ca="1" si="38"/>
        <v>0</v>
      </c>
      <c r="AB1363" s="4">
        <v>1363</v>
      </c>
    </row>
    <row r="1364" spans="27:28" ht="21" customHeight="1">
      <c r="AA1364" s="4">
        <f t="shared" ca="1" si="38"/>
        <v>0</v>
      </c>
      <c r="AB1364" s="4">
        <v>1364</v>
      </c>
    </row>
    <row r="1365" spans="27:28" ht="21" customHeight="1">
      <c r="AA1365" s="4">
        <f t="shared" ca="1" si="38"/>
        <v>0</v>
      </c>
      <c r="AB1365" s="4">
        <v>1365</v>
      </c>
    </row>
    <row r="1366" spans="27:28" ht="21" customHeight="1">
      <c r="AA1366" s="4">
        <f t="shared" ca="1" si="38"/>
        <v>0</v>
      </c>
      <c r="AB1366" s="4">
        <v>1366</v>
      </c>
    </row>
    <row r="1367" spans="27:28" ht="21" customHeight="1">
      <c r="AA1367" s="4">
        <f t="shared" ca="1" si="38"/>
        <v>0</v>
      </c>
      <c r="AB1367" s="4">
        <v>1367</v>
      </c>
    </row>
    <row r="1368" spans="27:28" ht="21" customHeight="1">
      <c r="AA1368" s="4">
        <f t="shared" ca="1" si="38"/>
        <v>0</v>
      </c>
      <c r="AB1368" s="4">
        <v>1368</v>
      </c>
    </row>
    <row r="1369" spans="27:28" ht="21" customHeight="1">
      <c r="AA1369" s="4">
        <f t="shared" ca="1" si="38"/>
        <v>0</v>
      </c>
      <c r="AB1369" s="4">
        <v>1369</v>
      </c>
    </row>
    <row r="1370" spans="27:28" ht="21" customHeight="1">
      <c r="AA1370" s="4">
        <f t="shared" ca="1" si="38"/>
        <v>0</v>
      </c>
      <c r="AB1370" s="4">
        <v>1370</v>
      </c>
    </row>
    <row r="1371" spans="27:28" ht="21" customHeight="1">
      <c r="AA1371" s="4">
        <f t="shared" ca="1" si="38"/>
        <v>0</v>
      </c>
      <c r="AB1371" s="4">
        <v>1371</v>
      </c>
    </row>
    <row r="1372" spans="27:28" ht="21" customHeight="1">
      <c r="AA1372" s="4">
        <f t="shared" ca="1" si="38"/>
        <v>0</v>
      </c>
      <c r="AB1372" s="4">
        <v>1372</v>
      </c>
    </row>
    <row r="1373" spans="27:28" ht="21" customHeight="1">
      <c r="AA1373" s="4">
        <f t="shared" ca="1" si="38"/>
        <v>0</v>
      </c>
      <c r="AB1373" s="4">
        <v>1373</v>
      </c>
    </row>
    <row r="1374" spans="27:28" ht="21" customHeight="1">
      <c r="AA1374" s="4">
        <f t="shared" ca="1" si="38"/>
        <v>0</v>
      </c>
      <c r="AB1374" s="4">
        <v>1374</v>
      </c>
    </row>
    <row r="1375" spans="27:28" ht="21" customHeight="1">
      <c r="AA1375" s="4">
        <f t="shared" ca="1" si="38"/>
        <v>0</v>
      </c>
      <c r="AB1375" s="4">
        <v>1375</v>
      </c>
    </row>
    <row r="1376" spans="27:28" ht="21" customHeight="1">
      <c r="AA1376" s="4">
        <f t="shared" ca="1" si="38"/>
        <v>0</v>
      </c>
      <c r="AB1376" s="4">
        <v>1376</v>
      </c>
    </row>
    <row r="1377" spans="27:28" ht="21" customHeight="1">
      <c r="AA1377" s="4">
        <f t="shared" ca="1" si="38"/>
        <v>0</v>
      </c>
      <c r="AB1377" s="4">
        <v>1377</v>
      </c>
    </row>
    <row r="1378" spans="27:28" ht="21" customHeight="1">
      <c r="AA1378" s="4">
        <f t="shared" ca="1" si="38"/>
        <v>0</v>
      </c>
      <c r="AB1378" s="4">
        <v>1378</v>
      </c>
    </row>
    <row r="1379" spans="27:28" ht="21" customHeight="1">
      <c r="AA1379" s="4">
        <f t="shared" ca="1" si="38"/>
        <v>0</v>
      </c>
      <c r="AB1379" s="4">
        <v>1379</v>
      </c>
    </row>
    <row r="1380" spans="27:28" ht="21" customHeight="1">
      <c r="AA1380" s="4">
        <f t="shared" ca="1" si="38"/>
        <v>0</v>
      </c>
      <c r="AB1380" s="4">
        <v>1380</v>
      </c>
    </row>
    <row r="1381" spans="27:28" ht="21" customHeight="1">
      <c r="AA1381" s="4">
        <f t="shared" ca="1" si="38"/>
        <v>0</v>
      </c>
      <c r="AB1381" s="4">
        <v>1381</v>
      </c>
    </row>
    <row r="1382" spans="27:28" ht="21" customHeight="1">
      <c r="AA1382" s="4">
        <f t="shared" ca="1" si="38"/>
        <v>0</v>
      </c>
      <c r="AB1382" s="4">
        <v>1382</v>
      </c>
    </row>
    <row r="1383" spans="27:28" ht="21" customHeight="1">
      <c r="AA1383" s="4">
        <f t="shared" ca="1" si="38"/>
        <v>0</v>
      </c>
      <c r="AB1383" s="4">
        <v>1383</v>
      </c>
    </row>
    <row r="1384" spans="27:28" ht="21" customHeight="1">
      <c r="AA1384" s="4">
        <f t="shared" ca="1" si="38"/>
        <v>0</v>
      </c>
      <c r="AB1384" s="4">
        <v>1384</v>
      </c>
    </row>
    <row r="1385" spans="27:28" ht="21" customHeight="1">
      <c r="AA1385" s="4">
        <f t="shared" ca="1" si="38"/>
        <v>0</v>
      </c>
      <c r="AB1385" s="4">
        <v>1385</v>
      </c>
    </row>
    <row r="1386" spans="27:28" ht="21" customHeight="1">
      <c r="AA1386" s="4">
        <f t="shared" ca="1" si="38"/>
        <v>0</v>
      </c>
      <c r="AB1386" s="4">
        <v>1386</v>
      </c>
    </row>
    <row r="1387" spans="27:28" ht="21" customHeight="1">
      <c r="AA1387" s="4">
        <f t="shared" ca="1" si="38"/>
        <v>0</v>
      </c>
      <c r="AB1387" s="4">
        <v>1387</v>
      </c>
    </row>
    <row r="1388" spans="27:28" ht="21" customHeight="1">
      <c r="AA1388" s="4">
        <f t="shared" ca="1" si="38"/>
        <v>0</v>
      </c>
      <c r="AB1388" s="4">
        <v>1388</v>
      </c>
    </row>
    <row r="1389" spans="27:28" ht="21" customHeight="1">
      <c r="AA1389" s="4">
        <f t="shared" ca="1" si="38"/>
        <v>0</v>
      </c>
      <c r="AB1389" s="4">
        <v>1389</v>
      </c>
    </row>
    <row r="1390" spans="27:28" ht="21" customHeight="1">
      <c r="AA1390" s="4">
        <f t="shared" ca="1" si="38"/>
        <v>0</v>
      </c>
      <c r="AB1390" s="4">
        <v>1390</v>
      </c>
    </row>
    <row r="1391" spans="27:28" ht="21" customHeight="1">
      <c r="AA1391" s="4">
        <f t="shared" ca="1" si="38"/>
        <v>0</v>
      </c>
      <c r="AB1391" s="4">
        <v>1391</v>
      </c>
    </row>
    <row r="1392" spans="27:28" ht="21" customHeight="1">
      <c r="AA1392" s="4">
        <f t="shared" ca="1" si="38"/>
        <v>0</v>
      </c>
      <c r="AB1392" s="4">
        <v>1392</v>
      </c>
    </row>
    <row r="1393" spans="27:28" ht="21" customHeight="1">
      <c r="AA1393" s="4">
        <f t="shared" ca="1" si="38"/>
        <v>0</v>
      </c>
      <c r="AB1393" s="4">
        <v>1393</v>
      </c>
    </row>
    <row r="1394" spans="27:28" ht="21" customHeight="1">
      <c r="AA1394" s="4">
        <f t="shared" ca="1" si="38"/>
        <v>0</v>
      </c>
      <c r="AB1394" s="4">
        <v>1394</v>
      </c>
    </row>
    <row r="1395" spans="27:28" ht="21" customHeight="1">
      <c r="AA1395" s="4">
        <f t="shared" ca="1" si="38"/>
        <v>0</v>
      </c>
      <c r="AB1395" s="4">
        <v>1395</v>
      </c>
    </row>
    <row r="1396" spans="27:28" ht="21" customHeight="1">
      <c r="AA1396" s="4">
        <f t="shared" ca="1" si="38"/>
        <v>0</v>
      </c>
      <c r="AB1396" s="4">
        <v>1396</v>
      </c>
    </row>
    <row r="1397" spans="27:28" ht="21" customHeight="1">
      <c r="AA1397" s="4">
        <f t="shared" ca="1" si="38"/>
        <v>0</v>
      </c>
      <c r="AB1397" s="4">
        <v>1397</v>
      </c>
    </row>
    <row r="1398" spans="27:28" ht="21" customHeight="1">
      <c r="AA1398" s="4">
        <f t="shared" ca="1" si="38"/>
        <v>0</v>
      </c>
      <c r="AB1398" s="4">
        <v>1398</v>
      </c>
    </row>
    <row r="1399" spans="27:28" ht="21" customHeight="1">
      <c r="AA1399" s="4">
        <f t="shared" ca="1" si="38"/>
        <v>0</v>
      </c>
      <c r="AB1399" s="4">
        <v>1399</v>
      </c>
    </row>
    <row r="1400" spans="27:28" ht="21" customHeight="1">
      <c r="AA1400" s="4">
        <f t="shared" ca="1" si="38"/>
        <v>0</v>
      </c>
      <c r="AB1400" s="4">
        <v>1400</v>
      </c>
    </row>
    <row r="1401" spans="27:28" ht="21" customHeight="1">
      <c r="AA1401" s="4">
        <f t="shared" ca="1" si="38"/>
        <v>0</v>
      </c>
      <c r="AB1401" s="4">
        <v>1401</v>
      </c>
    </row>
    <row r="1402" spans="27:28" ht="21" customHeight="1">
      <c r="AA1402" s="4">
        <f t="shared" ca="1" si="38"/>
        <v>0</v>
      </c>
      <c r="AB1402" s="4">
        <v>1402</v>
      </c>
    </row>
    <row r="1403" spans="27:28" ht="21" customHeight="1">
      <c r="AA1403" s="4">
        <f t="shared" ca="1" si="38"/>
        <v>0</v>
      </c>
      <c r="AB1403" s="4">
        <v>1403</v>
      </c>
    </row>
    <row r="1404" spans="27:28" ht="21" customHeight="1">
      <c r="AA1404" s="4">
        <f t="shared" ca="1" si="38"/>
        <v>0</v>
      </c>
      <c r="AB1404" s="4">
        <v>1404</v>
      </c>
    </row>
    <row r="1405" spans="27:28" ht="21" customHeight="1">
      <c r="AA1405" s="4">
        <f t="shared" ca="1" si="38"/>
        <v>0</v>
      </c>
      <c r="AB1405" s="4">
        <v>1405</v>
      </c>
    </row>
    <row r="1406" spans="27:28" ht="21" customHeight="1">
      <c r="AA1406" s="4">
        <f t="shared" ca="1" si="38"/>
        <v>0</v>
      </c>
      <c r="AB1406" s="4">
        <v>1406</v>
      </c>
    </row>
    <row r="1407" spans="27:28" ht="21" customHeight="1">
      <c r="AA1407" s="4">
        <f t="shared" ca="1" si="38"/>
        <v>0</v>
      </c>
      <c r="AB1407" s="4">
        <v>1407</v>
      </c>
    </row>
    <row r="1408" spans="27:28" ht="21" customHeight="1">
      <c r="AA1408" s="4">
        <f t="shared" ca="1" si="38"/>
        <v>0</v>
      </c>
      <c r="AB1408" s="4">
        <v>1408</v>
      </c>
    </row>
    <row r="1409" spans="27:28" ht="21" customHeight="1">
      <c r="AA1409" s="4">
        <f t="shared" ca="1" si="38"/>
        <v>0</v>
      </c>
      <c r="AB1409" s="4">
        <v>1409</v>
      </c>
    </row>
    <row r="1410" spans="27:28" ht="21" customHeight="1">
      <c r="AA1410" s="4">
        <f t="shared" ca="1" si="38"/>
        <v>0</v>
      </c>
      <c r="AB1410" s="4">
        <v>1410</v>
      </c>
    </row>
    <row r="1411" spans="27:28" ht="21" customHeight="1">
      <c r="AA1411" s="4">
        <f t="shared" ca="1" si="38"/>
        <v>0</v>
      </c>
      <c r="AB1411" s="4">
        <v>1411</v>
      </c>
    </row>
    <row r="1412" spans="27:28" ht="21" customHeight="1">
      <c r="AA1412" s="4">
        <f t="shared" ca="1" si="38"/>
        <v>0</v>
      </c>
      <c r="AB1412" s="4">
        <v>1412</v>
      </c>
    </row>
    <row r="1413" spans="27:28" ht="21" customHeight="1">
      <c r="AA1413" s="4">
        <f t="shared" ref="AA1413:AA1476" ca="1" si="39">INDIRECT($W$6&amp;"!"&amp;"B"&amp;ROW(B1413))</f>
        <v>0</v>
      </c>
      <c r="AB1413" s="4">
        <v>1413</v>
      </c>
    </row>
    <row r="1414" spans="27:28" ht="21" customHeight="1">
      <c r="AA1414" s="4">
        <f t="shared" ca="1" si="39"/>
        <v>0</v>
      </c>
      <c r="AB1414" s="4">
        <v>1414</v>
      </c>
    </row>
    <row r="1415" spans="27:28" ht="21" customHeight="1">
      <c r="AA1415" s="4">
        <f t="shared" ca="1" si="39"/>
        <v>0</v>
      </c>
      <c r="AB1415" s="4">
        <v>1415</v>
      </c>
    </row>
    <row r="1416" spans="27:28" ht="21" customHeight="1">
      <c r="AA1416" s="4">
        <f t="shared" ca="1" si="39"/>
        <v>0</v>
      </c>
      <c r="AB1416" s="4">
        <v>1416</v>
      </c>
    </row>
    <row r="1417" spans="27:28" ht="21" customHeight="1">
      <c r="AA1417" s="4">
        <f t="shared" ca="1" si="39"/>
        <v>0</v>
      </c>
      <c r="AB1417" s="4">
        <v>1417</v>
      </c>
    </row>
    <row r="1418" spans="27:28" ht="21" customHeight="1">
      <c r="AA1418" s="4">
        <f t="shared" ca="1" si="39"/>
        <v>0</v>
      </c>
      <c r="AB1418" s="4">
        <v>1418</v>
      </c>
    </row>
    <row r="1419" spans="27:28" ht="21" customHeight="1">
      <c r="AA1419" s="4">
        <f t="shared" ca="1" si="39"/>
        <v>0</v>
      </c>
      <c r="AB1419" s="4">
        <v>1419</v>
      </c>
    </row>
    <row r="1420" spans="27:28" ht="21" customHeight="1">
      <c r="AA1420" s="4">
        <f t="shared" ca="1" si="39"/>
        <v>0</v>
      </c>
      <c r="AB1420" s="4">
        <v>1420</v>
      </c>
    </row>
    <row r="1421" spans="27:28" ht="21" customHeight="1">
      <c r="AA1421" s="4">
        <f t="shared" ca="1" si="39"/>
        <v>0</v>
      </c>
      <c r="AB1421" s="4">
        <v>1421</v>
      </c>
    </row>
    <row r="1422" spans="27:28" ht="21" customHeight="1">
      <c r="AA1422" s="4">
        <f t="shared" ca="1" si="39"/>
        <v>0</v>
      </c>
      <c r="AB1422" s="4">
        <v>1422</v>
      </c>
    </row>
    <row r="1423" spans="27:28" ht="21" customHeight="1">
      <c r="AA1423" s="4">
        <f t="shared" ca="1" si="39"/>
        <v>0</v>
      </c>
      <c r="AB1423" s="4">
        <v>1423</v>
      </c>
    </row>
    <row r="1424" spans="27:28" ht="21" customHeight="1">
      <c r="AA1424" s="4">
        <f t="shared" ca="1" si="39"/>
        <v>0</v>
      </c>
      <c r="AB1424" s="4">
        <v>1424</v>
      </c>
    </row>
    <row r="1425" spans="27:28" ht="21" customHeight="1">
      <c r="AA1425" s="4">
        <f t="shared" ca="1" si="39"/>
        <v>0</v>
      </c>
      <c r="AB1425" s="4">
        <v>1425</v>
      </c>
    </row>
    <row r="1426" spans="27:28" ht="21" customHeight="1">
      <c r="AA1426" s="4">
        <f t="shared" ca="1" si="39"/>
        <v>0</v>
      </c>
      <c r="AB1426" s="4">
        <v>1426</v>
      </c>
    </row>
    <row r="1427" spans="27:28" ht="21" customHeight="1">
      <c r="AA1427" s="4">
        <f t="shared" ca="1" si="39"/>
        <v>0</v>
      </c>
      <c r="AB1427" s="4">
        <v>1427</v>
      </c>
    </row>
    <row r="1428" spans="27:28" ht="21" customHeight="1">
      <c r="AA1428" s="4">
        <f t="shared" ca="1" si="39"/>
        <v>0</v>
      </c>
      <c r="AB1428" s="4">
        <v>1428</v>
      </c>
    </row>
    <row r="1429" spans="27:28" ht="21" customHeight="1">
      <c r="AA1429" s="4">
        <f t="shared" ca="1" si="39"/>
        <v>0</v>
      </c>
      <c r="AB1429" s="4">
        <v>1429</v>
      </c>
    </row>
    <row r="1430" spans="27:28" ht="21" customHeight="1">
      <c r="AA1430" s="4">
        <f t="shared" ca="1" si="39"/>
        <v>0</v>
      </c>
      <c r="AB1430" s="4">
        <v>1430</v>
      </c>
    </row>
    <row r="1431" spans="27:28" ht="21" customHeight="1">
      <c r="AA1431" s="4">
        <f t="shared" ca="1" si="39"/>
        <v>0</v>
      </c>
      <c r="AB1431" s="4">
        <v>1431</v>
      </c>
    </row>
    <row r="1432" spans="27:28" ht="21" customHeight="1">
      <c r="AA1432" s="4">
        <f t="shared" ca="1" si="39"/>
        <v>0</v>
      </c>
      <c r="AB1432" s="4">
        <v>1432</v>
      </c>
    </row>
    <row r="1433" spans="27:28" ht="21" customHeight="1">
      <c r="AA1433" s="4">
        <f t="shared" ca="1" si="39"/>
        <v>0</v>
      </c>
      <c r="AB1433" s="4">
        <v>1433</v>
      </c>
    </row>
    <row r="1434" spans="27:28" ht="21" customHeight="1">
      <c r="AA1434" s="4">
        <f t="shared" ca="1" si="39"/>
        <v>0</v>
      </c>
      <c r="AB1434" s="4">
        <v>1434</v>
      </c>
    </row>
    <row r="1435" spans="27:28" ht="21" customHeight="1">
      <c r="AA1435" s="4">
        <f t="shared" ca="1" si="39"/>
        <v>0</v>
      </c>
      <c r="AB1435" s="4">
        <v>1435</v>
      </c>
    </row>
    <row r="1436" spans="27:28" ht="21" customHeight="1">
      <c r="AA1436" s="4">
        <f t="shared" ca="1" si="39"/>
        <v>0</v>
      </c>
      <c r="AB1436" s="4">
        <v>1436</v>
      </c>
    </row>
    <row r="1437" spans="27:28" ht="21" customHeight="1">
      <c r="AA1437" s="4">
        <f t="shared" ca="1" si="39"/>
        <v>0</v>
      </c>
      <c r="AB1437" s="4">
        <v>1437</v>
      </c>
    </row>
    <row r="1438" spans="27:28" ht="21" customHeight="1">
      <c r="AA1438" s="4">
        <f t="shared" ca="1" si="39"/>
        <v>0</v>
      </c>
      <c r="AB1438" s="4">
        <v>1438</v>
      </c>
    </row>
    <row r="1439" spans="27:28" ht="21" customHeight="1">
      <c r="AA1439" s="4">
        <f t="shared" ca="1" si="39"/>
        <v>0</v>
      </c>
      <c r="AB1439" s="4">
        <v>1439</v>
      </c>
    </row>
    <row r="1440" spans="27:28" ht="21" customHeight="1">
      <c r="AA1440" s="4">
        <f t="shared" ca="1" si="39"/>
        <v>0</v>
      </c>
      <c r="AB1440" s="4">
        <v>1440</v>
      </c>
    </row>
    <row r="1441" spans="27:28" ht="21" customHeight="1">
      <c r="AA1441" s="4">
        <f t="shared" ca="1" si="39"/>
        <v>0</v>
      </c>
      <c r="AB1441" s="4">
        <v>1441</v>
      </c>
    </row>
    <row r="1442" spans="27:28" ht="21" customHeight="1">
      <c r="AA1442" s="4">
        <f t="shared" ca="1" si="39"/>
        <v>0</v>
      </c>
      <c r="AB1442" s="4">
        <v>1442</v>
      </c>
    </row>
    <row r="1443" spans="27:28" ht="21" customHeight="1">
      <c r="AA1443" s="4">
        <f t="shared" ca="1" si="39"/>
        <v>0</v>
      </c>
      <c r="AB1443" s="4">
        <v>1443</v>
      </c>
    </row>
    <row r="1444" spans="27:28" ht="21" customHeight="1">
      <c r="AA1444" s="4">
        <f t="shared" ca="1" si="39"/>
        <v>0</v>
      </c>
      <c r="AB1444" s="4">
        <v>1444</v>
      </c>
    </row>
    <row r="1445" spans="27:28" ht="21" customHeight="1">
      <c r="AA1445" s="4">
        <f t="shared" ca="1" si="39"/>
        <v>0</v>
      </c>
      <c r="AB1445" s="4">
        <v>1445</v>
      </c>
    </row>
    <row r="1446" spans="27:28" ht="21" customHeight="1">
      <c r="AA1446" s="4">
        <f t="shared" ca="1" si="39"/>
        <v>0</v>
      </c>
      <c r="AB1446" s="4">
        <v>1446</v>
      </c>
    </row>
    <row r="1447" spans="27:28" ht="21" customHeight="1">
      <c r="AA1447" s="4">
        <f t="shared" ca="1" si="39"/>
        <v>0</v>
      </c>
      <c r="AB1447" s="4">
        <v>1447</v>
      </c>
    </row>
    <row r="1448" spans="27:28" ht="21" customHeight="1">
      <c r="AA1448" s="4">
        <f t="shared" ca="1" si="39"/>
        <v>0</v>
      </c>
      <c r="AB1448" s="4">
        <v>1448</v>
      </c>
    </row>
    <row r="1449" spans="27:28" ht="21" customHeight="1">
      <c r="AA1449" s="4">
        <f t="shared" ca="1" si="39"/>
        <v>0</v>
      </c>
      <c r="AB1449" s="4">
        <v>1449</v>
      </c>
    </row>
    <row r="1450" spans="27:28" ht="21" customHeight="1">
      <c r="AA1450" s="4">
        <f t="shared" ca="1" si="39"/>
        <v>0</v>
      </c>
      <c r="AB1450" s="4">
        <v>1450</v>
      </c>
    </row>
    <row r="1451" spans="27:28" ht="21" customHeight="1">
      <c r="AA1451" s="4">
        <f t="shared" ca="1" si="39"/>
        <v>0</v>
      </c>
      <c r="AB1451" s="4">
        <v>1451</v>
      </c>
    </row>
    <row r="1452" spans="27:28" ht="21" customHeight="1">
      <c r="AA1452" s="4">
        <f t="shared" ca="1" si="39"/>
        <v>0</v>
      </c>
      <c r="AB1452" s="4">
        <v>1452</v>
      </c>
    </row>
    <row r="1453" spans="27:28" ht="21" customHeight="1">
      <c r="AA1453" s="4">
        <f t="shared" ca="1" si="39"/>
        <v>0</v>
      </c>
      <c r="AB1453" s="4">
        <v>1453</v>
      </c>
    </row>
    <row r="1454" spans="27:28" ht="21" customHeight="1">
      <c r="AA1454" s="4">
        <f t="shared" ca="1" si="39"/>
        <v>0</v>
      </c>
      <c r="AB1454" s="4">
        <v>1454</v>
      </c>
    </row>
    <row r="1455" spans="27:28" ht="21" customHeight="1">
      <c r="AA1455" s="4">
        <f t="shared" ca="1" si="39"/>
        <v>0</v>
      </c>
      <c r="AB1455" s="4">
        <v>1455</v>
      </c>
    </row>
    <row r="1456" spans="27:28" ht="21" customHeight="1">
      <c r="AA1456" s="4">
        <f t="shared" ca="1" si="39"/>
        <v>0</v>
      </c>
      <c r="AB1456" s="4">
        <v>1456</v>
      </c>
    </row>
    <row r="1457" spans="27:28" ht="21" customHeight="1">
      <c r="AA1457" s="4">
        <f t="shared" ca="1" si="39"/>
        <v>0</v>
      </c>
      <c r="AB1457" s="4">
        <v>1457</v>
      </c>
    </row>
    <row r="1458" spans="27:28" ht="21" customHeight="1">
      <c r="AA1458" s="4">
        <f t="shared" ca="1" si="39"/>
        <v>0</v>
      </c>
      <c r="AB1458" s="4">
        <v>1458</v>
      </c>
    </row>
    <row r="1459" spans="27:28" ht="21" customHeight="1">
      <c r="AA1459" s="4">
        <f t="shared" ca="1" si="39"/>
        <v>0</v>
      </c>
      <c r="AB1459" s="4">
        <v>1459</v>
      </c>
    </row>
    <row r="1460" spans="27:28" ht="21" customHeight="1">
      <c r="AA1460" s="4">
        <f t="shared" ca="1" si="39"/>
        <v>0</v>
      </c>
      <c r="AB1460" s="4">
        <v>1460</v>
      </c>
    </row>
    <row r="1461" spans="27:28" ht="21" customHeight="1">
      <c r="AA1461" s="4">
        <f t="shared" ca="1" si="39"/>
        <v>0</v>
      </c>
      <c r="AB1461" s="4">
        <v>1461</v>
      </c>
    </row>
    <row r="1462" spans="27:28" ht="21" customHeight="1">
      <c r="AA1462" s="4">
        <f t="shared" ca="1" si="39"/>
        <v>0</v>
      </c>
      <c r="AB1462" s="4">
        <v>1462</v>
      </c>
    </row>
    <row r="1463" spans="27:28" ht="21" customHeight="1">
      <c r="AA1463" s="4">
        <f t="shared" ca="1" si="39"/>
        <v>0</v>
      </c>
      <c r="AB1463" s="4">
        <v>1463</v>
      </c>
    </row>
    <row r="1464" spans="27:28" ht="21" customHeight="1">
      <c r="AA1464" s="4">
        <f t="shared" ca="1" si="39"/>
        <v>0</v>
      </c>
      <c r="AB1464" s="4">
        <v>1464</v>
      </c>
    </row>
    <row r="1465" spans="27:28" ht="21" customHeight="1">
      <c r="AA1465" s="4">
        <f t="shared" ca="1" si="39"/>
        <v>0</v>
      </c>
      <c r="AB1465" s="4">
        <v>1465</v>
      </c>
    </row>
    <row r="1466" spans="27:28" ht="21" customHeight="1">
      <c r="AA1466" s="4">
        <f t="shared" ca="1" si="39"/>
        <v>0</v>
      </c>
      <c r="AB1466" s="4">
        <v>1466</v>
      </c>
    </row>
    <row r="1467" spans="27:28" ht="21" customHeight="1">
      <c r="AA1467" s="4">
        <f t="shared" ca="1" si="39"/>
        <v>0</v>
      </c>
      <c r="AB1467" s="4">
        <v>1467</v>
      </c>
    </row>
    <row r="1468" spans="27:28" ht="21" customHeight="1">
      <c r="AA1468" s="4">
        <f t="shared" ca="1" si="39"/>
        <v>0</v>
      </c>
      <c r="AB1468" s="4">
        <v>1468</v>
      </c>
    </row>
    <row r="1469" spans="27:28" ht="21" customHeight="1">
      <c r="AA1469" s="4">
        <f t="shared" ca="1" si="39"/>
        <v>0</v>
      </c>
      <c r="AB1469" s="4">
        <v>1469</v>
      </c>
    </row>
    <row r="1470" spans="27:28" ht="21" customHeight="1">
      <c r="AA1470" s="4">
        <f t="shared" ca="1" si="39"/>
        <v>0</v>
      </c>
      <c r="AB1470" s="4">
        <v>1470</v>
      </c>
    </row>
    <row r="1471" spans="27:28" ht="21" customHeight="1">
      <c r="AA1471" s="4">
        <f t="shared" ca="1" si="39"/>
        <v>0</v>
      </c>
      <c r="AB1471" s="4">
        <v>1471</v>
      </c>
    </row>
    <row r="1472" spans="27:28" ht="21" customHeight="1">
      <c r="AA1472" s="4">
        <f t="shared" ca="1" si="39"/>
        <v>0</v>
      </c>
      <c r="AB1472" s="4">
        <v>1472</v>
      </c>
    </row>
    <row r="1473" spans="27:28" ht="21" customHeight="1">
      <c r="AA1473" s="4">
        <f t="shared" ca="1" si="39"/>
        <v>0</v>
      </c>
      <c r="AB1473" s="4">
        <v>1473</v>
      </c>
    </row>
    <row r="1474" spans="27:28" ht="21" customHeight="1">
      <c r="AA1474" s="4">
        <f t="shared" ca="1" si="39"/>
        <v>0</v>
      </c>
      <c r="AB1474" s="4">
        <v>1474</v>
      </c>
    </row>
    <row r="1475" spans="27:28" ht="21" customHeight="1">
      <c r="AA1475" s="4">
        <f t="shared" ca="1" si="39"/>
        <v>0</v>
      </c>
      <c r="AB1475" s="4">
        <v>1475</v>
      </c>
    </row>
    <row r="1476" spans="27:28" ht="21" customHeight="1">
      <c r="AA1476" s="4">
        <f t="shared" ca="1" si="39"/>
        <v>0</v>
      </c>
      <c r="AB1476" s="4">
        <v>1476</v>
      </c>
    </row>
    <row r="1477" spans="27:28" ht="21" customHeight="1">
      <c r="AA1477" s="4">
        <f t="shared" ref="AA1477:AA1540" ca="1" si="40">INDIRECT($W$6&amp;"!"&amp;"B"&amp;ROW(B1477))</f>
        <v>0</v>
      </c>
      <c r="AB1477" s="4">
        <v>1477</v>
      </c>
    </row>
    <row r="1478" spans="27:28" ht="21" customHeight="1">
      <c r="AA1478" s="4">
        <f t="shared" ca="1" si="40"/>
        <v>0</v>
      </c>
      <c r="AB1478" s="4">
        <v>1478</v>
      </c>
    </row>
    <row r="1479" spans="27:28" ht="21" customHeight="1">
      <c r="AA1479" s="4">
        <f t="shared" ca="1" si="40"/>
        <v>0</v>
      </c>
      <c r="AB1479" s="4">
        <v>1479</v>
      </c>
    </row>
    <row r="1480" spans="27:28" ht="21" customHeight="1">
      <c r="AA1480" s="4">
        <f t="shared" ca="1" si="40"/>
        <v>0</v>
      </c>
      <c r="AB1480" s="4">
        <v>1480</v>
      </c>
    </row>
    <row r="1481" spans="27:28" ht="21" customHeight="1">
      <c r="AA1481" s="4">
        <f t="shared" ca="1" si="40"/>
        <v>0</v>
      </c>
      <c r="AB1481" s="4">
        <v>1481</v>
      </c>
    </row>
    <row r="1482" spans="27:28" ht="21" customHeight="1">
      <c r="AA1482" s="4">
        <f t="shared" ca="1" si="40"/>
        <v>0</v>
      </c>
      <c r="AB1482" s="4">
        <v>1482</v>
      </c>
    </row>
    <row r="1483" spans="27:28" ht="21" customHeight="1">
      <c r="AA1483" s="4">
        <f t="shared" ca="1" si="40"/>
        <v>0</v>
      </c>
      <c r="AB1483" s="4">
        <v>1483</v>
      </c>
    </row>
    <row r="1484" spans="27:28" ht="21" customHeight="1">
      <c r="AA1484" s="4">
        <f t="shared" ca="1" si="40"/>
        <v>0</v>
      </c>
      <c r="AB1484" s="4">
        <v>1484</v>
      </c>
    </row>
    <row r="1485" spans="27:28" ht="21" customHeight="1">
      <c r="AA1485" s="4">
        <f t="shared" ca="1" si="40"/>
        <v>0</v>
      </c>
      <c r="AB1485" s="4">
        <v>1485</v>
      </c>
    </row>
    <row r="1486" spans="27:28" ht="21" customHeight="1">
      <c r="AA1486" s="4">
        <f t="shared" ca="1" si="40"/>
        <v>0</v>
      </c>
      <c r="AB1486" s="4">
        <v>1486</v>
      </c>
    </row>
    <row r="1487" spans="27:28" ht="21" customHeight="1">
      <c r="AA1487" s="4">
        <f t="shared" ca="1" si="40"/>
        <v>0</v>
      </c>
      <c r="AB1487" s="4">
        <v>1487</v>
      </c>
    </row>
    <row r="1488" spans="27:28" ht="21" customHeight="1">
      <c r="AA1488" s="4">
        <f t="shared" ca="1" si="40"/>
        <v>0</v>
      </c>
      <c r="AB1488" s="4">
        <v>1488</v>
      </c>
    </row>
    <row r="1489" spans="27:28" ht="21" customHeight="1">
      <c r="AA1489" s="4">
        <f t="shared" ca="1" si="40"/>
        <v>0</v>
      </c>
      <c r="AB1489" s="4">
        <v>1489</v>
      </c>
    </row>
    <row r="1490" spans="27:28" ht="21" customHeight="1">
      <c r="AA1490" s="4">
        <f t="shared" ca="1" si="40"/>
        <v>0</v>
      </c>
      <c r="AB1490" s="4">
        <v>1490</v>
      </c>
    </row>
    <row r="1491" spans="27:28" ht="21" customHeight="1">
      <c r="AA1491" s="4">
        <f t="shared" ca="1" si="40"/>
        <v>0</v>
      </c>
      <c r="AB1491" s="4">
        <v>1491</v>
      </c>
    </row>
    <row r="1492" spans="27:28" ht="21" customHeight="1">
      <c r="AA1492" s="4">
        <f t="shared" ca="1" si="40"/>
        <v>0</v>
      </c>
      <c r="AB1492" s="4">
        <v>1492</v>
      </c>
    </row>
    <row r="1493" spans="27:28" ht="21" customHeight="1">
      <c r="AA1493" s="4">
        <f t="shared" ca="1" si="40"/>
        <v>0</v>
      </c>
      <c r="AB1493" s="4">
        <v>1493</v>
      </c>
    </row>
    <row r="1494" spans="27:28" ht="21" customHeight="1">
      <c r="AA1494" s="4">
        <f t="shared" ca="1" si="40"/>
        <v>0</v>
      </c>
      <c r="AB1494" s="4">
        <v>1494</v>
      </c>
    </row>
    <row r="1495" spans="27:28" ht="21" customHeight="1">
      <c r="AA1495" s="4">
        <f t="shared" ca="1" si="40"/>
        <v>0</v>
      </c>
      <c r="AB1495" s="4">
        <v>1495</v>
      </c>
    </row>
    <row r="1496" spans="27:28" ht="21" customHeight="1">
      <c r="AA1496" s="4">
        <f t="shared" ca="1" si="40"/>
        <v>0</v>
      </c>
      <c r="AB1496" s="4">
        <v>1496</v>
      </c>
    </row>
    <row r="1497" spans="27:28" ht="21" customHeight="1">
      <c r="AA1497" s="4">
        <f t="shared" ca="1" si="40"/>
        <v>0</v>
      </c>
      <c r="AB1497" s="4">
        <v>1497</v>
      </c>
    </row>
    <row r="1498" spans="27:28" ht="21" customHeight="1">
      <c r="AA1498" s="4">
        <f t="shared" ca="1" si="40"/>
        <v>0</v>
      </c>
      <c r="AB1498" s="4">
        <v>1498</v>
      </c>
    </row>
    <row r="1499" spans="27:28" ht="21" customHeight="1">
      <c r="AA1499" s="4">
        <f t="shared" ca="1" si="40"/>
        <v>0</v>
      </c>
      <c r="AB1499" s="4">
        <v>1499</v>
      </c>
    </row>
    <row r="1500" spans="27:28" ht="21" customHeight="1">
      <c r="AA1500" s="4">
        <f t="shared" ca="1" si="40"/>
        <v>0</v>
      </c>
      <c r="AB1500" s="4">
        <v>1500</v>
      </c>
    </row>
    <row r="1501" spans="27:28" ht="21" customHeight="1">
      <c r="AA1501" s="4">
        <f t="shared" ca="1" si="40"/>
        <v>0</v>
      </c>
      <c r="AB1501" s="4">
        <v>1501</v>
      </c>
    </row>
    <row r="1502" spans="27:28" ht="21" customHeight="1">
      <c r="AA1502" s="4">
        <f t="shared" ca="1" si="40"/>
        <v>0</v>
      </c>
      <c r="AB1502" s="4">
        <v>1502</v>
      </c>
    </row>
    <row r="1503" spans="27:28" ht="21" customHeight="1">
      <c r="AA1503" s="4">
        <f t="shared" ca="1" si="40"/>
        <v>0</v>
      </c>
      <c r="AB1503" s="4">
        <v>1503</v>
      </c>
    </row>
    <row r="1504" spans="27:28" ht="21" customHeight="1">
      <c r="AA1504" s="4">
        <f t="shared" ca="1" si="40"/>
        <v>0</v>
      </c>
      <c r="AB1504" s="4">
        <v>1504</v>
      </c>
    </row>
    <row r="1505" spans="27:28" ht="21" customHeight="1">
      <c r="AA1505" s="4">
        <f t="shared" ca="1" si="40"/>
        <v>0</v>
      </c>
      <c r="AB1505" s="4">
        <v>1505</v>
      </c>
    </row>
    <row r="1506" spans="27:28" ht="21" customHeight="1">
      <c r="AA1506" s="4">
        <f t="shared" ca="1" si="40"/>
        <v>0</v>
      </c>
      <c r="AB1506" s="4">
        <v>1506</v>
      </c>
    </row>
    <row r="1507" spans="27:28" ht="21" customHeight="1">
      <c r="AA1507" s="4">
        <f t="shared" ca="1" si="40"/>
        <v>0</v>
      </c>
      <c r="AB1507" s="4">
        <v>1507</v>
      </c>
    </row>
    <row r="1508" spans="27:28" ht="21" customHeight="1">
      <c r="AA1508" s="4">
        <f t="shared" ca="1" si="40"/>
        <v>0</v>
      </c>
      <c r="AB1508" s="4">
        <v>1508</v>
      </c>
    </row>
    <row r="1509" spans="27:28" ht="21" customHeight="1">
      <c r="AA1509" s="4">
        <f t="shared" ca="1" si="40"/>
        <v>0</v>
      </c>
      <c r="AB1509" s="4">
        <v>1509</v>
      </c>
    </row>
    <row r="1510" spans="27:28" ht="21" customHeight="1">
      <c r="AA1510" s="4">
        <f t="shared" ca="1" si="40"/>
        <v>0</v>
      </c>
      <c r="AB1510" s="4">
        <v>1510</v>
      </c>
    </row>
    <row r="1511" spans="27:28" ht="21" customHeight="1">
      <c r="AA1511" s="4">
        <f t="shared" ca="1" si="40"/>
        <v>0</v>
      </c>
      <c r="AB1511" s="4">
        <v>1511</v>
      </c>
    </row>
    <row r="1512" spans="27:28" ht="21" customHeight="1">
      <c r="AA1512" s="4">
        <f t="shared" ca="1" si="40"/>
        <v>0</v>
      </c>
      <c r="AB1512" s="4">
        <v>1512</v>
      </c>
    </row>
    <row r="1513" spans="27:28" ht="21" customHeight="1">
      <c r="AA1513" s="4">
        <f t="shared" ca="1" si="40"/>
        <v>0</v>
      </c>
      <c r="AB1513" s="4">
        <v>1513</v>
      </c>
    </row>
    <row r="1514" spans="27:28" ht="21" customHeight="1">
      <c r="AA1514" s="4">
        <f t="shared" ca="1" si="40"/>
        <v>0</v>
      </c>
      <c r="AB1514" s="4">
        <v>1514</v>
      </c>
    </row>
    <row r="1515" spans="27:28" ht="21" customHeight="1">
      <c r="AA1515" s="4">
        <f t="shared" ca="1" si="40"/>
        <v>0</v>
      </c>
      <c r="AB1515" s="4">
        <v>1515</v>
      </c>
    </row>
    <row r="1516" spans="27:28" ht="21" customHeight="1">
      <c r="AA1516" s="4">
        <f t="shared" ca="1" si="40"/>
        <v>0</v>
      </c>
      <c r="AB1516" s="4">
        <v>1516</v>
      </c>
    </row>
    <row r="1517" spans="27:28" ht="21" customHeight="1">
      <c r="AA1517" s="4">
        <f t="shared" ca="1" si="40"/>
        <v>0</v>
      </c>
      <c r="AB1517" s="4">
        <v>1517</v>
      </c>
    </row>
    <row r="1518" spans="27:28" ht="21" customHeight="1">
      <c r="AA1518" s="4">
        <f t="shared" ca="1" si="40"/>
        <v>0</v>
      </c>
      <c r="AB1518" s="4">
        <v>1518</v>
      </c>
    </row>
    <row r="1519" spans="27:28" ht="21" customHeight="1">
      <c r="AA1519" s="4">
        <f t="shared" ca="1" si="40"/>
        <v>0</v>
      </c>
      <c r="AB1519" s="4">
        <v>1519</v>
      </c>
    </row>
    <row r="1520" spans="27:28" ht="21" customHeight="1">
      <c r="AA1520" s="4">
        <f t="shared" ca="1" si="40"/>
        <v>0</v>
      </c>
      <c r="AB1520" s="4">
        <v>1520</v>
      </c>
    </row>
    <row r="1521" spans="27:28" ht="21" customHeight="1">
      <c r="AA1521" s="4">
        <f t="shared" ca="1" si="40"/>
        <v>0</v>
      </c>
      <c r="AB1521" s="4">
        <v>1521</v>
      </c>
    </row>
    <row r="1522" spans="27:28" ht="21" customHeight="1">
      <c r="AA1522" s="4">
        <f t="shared" ca="1" si="40"/>
        <v>0</v>
      </c>
      <c r="AB1522" s="4">
        <v>1522</v>
      </c>
    </row>
    <row r="1523" spans="27:28" ht="21" customHeight="1">
      <c r="AA1523" s="4">
        <f t="shared" ca="1" si="40"/>
        <v>0</v>
      </c>
      <c r="AB1523" s="4">
        <v>1523</v>
      </c>
    </row>
    <row r="1524" spans="27:28" ht="21" customHeight="1">
      <c r="AA1524" s="4">
        <f t="shared" ca="1" si="40"/>
        <v>0</v>
      </c>
      <c r="AB1524" s="4">
        <v>1524</v>
      </c>
    </row>
    <row r="1525" spans="27:28" ht="21" customHeight="1">
      <c r="AA1525" s="4">
        <f t="shared" ca="1" si="40"/>
        <v>0</v>
      </c>
      <c r="AB1525" s="4">
        <v>1525</v>
      </c>
    </row>
    <row r="1526" spans="27:28" ht="21" customHeight="1">
      <c r="AA1526" s="4">
        <f t="shared" ca="1" si="40"/>
        <v>0</v>
      </c>
      <c r="AB1526" s="4">
        <v>1526</v>
      </c>
    </row>
    <row r="1527" spans="27:28" ht="21" customHeight="1">
      <c r="AA1527" s="4">
        <f t="shared" ca="1" si="40"/>
        <v>0</v>
      </c>
      <c r="AB1527" s="4">
        <v>1527</v>
      </c>
    </row>
    <row r="1528" spans="27:28" ht="21" customHeight="1">
      <c r="AA1528" s="4">
        <f t="shared" ca="1" si="40"/>
        <v>0</v>
      </c>
      <c r="AB1528" s="4">
        <v>1528</v>
      </c>
    </row>
    <row r="1529" spans="27:28" ht="21" customHeight="1">
      <c r="AA1529" s="4">
        <f t="shared" ca="1" si="40"/>
        <v>0</v>
      </c>
      <c r="AB1529" s="4">
        <v>1529</v>
      </c>
    </row>
    <row r="1530" spans="27:28" ht="21" customHeight="1">
      <c r="AA1530" s="4">
        <f t="shared" ca="1" si="40"/>
        <v>0</v>
      </c>
      <c r="AB1530" s="4">
        <v>1530</v>
      </c>
    </row>
    <row r="1531" spans="27:28" ht="21" customHeight="1">
      <c r="AA1531" s="4">
        <f t="shared" ca="1" si="40"/>
        <v>0</v>
      </c>
      <c r="AB1531" s="4">
        <v>1531</v>
      </c>
    </row>
    <row r="1532" spans="27:28" ht="21" customHeight="1">
      <c r="AA1532" s="4">
        <f t="shared" ca="1" si="40"/>
        <v>0</v>
      </c>
      <c r="AB1532" s="4">
        <v>1532</v>
      </c>
    </row>
    <row r="1533" spans="27:28" ht="21" customHeight="1">
      <c r="AA1533" s="4">
        <f t="shared" ca="1" si="40"/>
        <v>0</v>
      </c>
      <c r="AB1533" s="4">
        <v>1533</v>
      </c>
    </row>
    <row r="1534" spans="27:28" ht="21" customHeight="1">
      <c r="AA1534" s="4">
        <f t="shared" ca="1" si="40"/>
        <v>0</v>
      </c>
      <c r="AB1534" s="4">
        <v>1534</v>
      </c>
    </row>
    <row r="1535" spans="27:28" ht="21" customHeight="1">
      <c r="AA1535" s="4">
        <f t="shared" ca="1" si="40"/>
        <v>0</v>
      </c>
      <c r="AB1535" s="4">
        <v>1535</v>
      </c>
    </row>
    <row r="1536" spans="27:28" ht="21" customHeight="1">
      <c r="AA1536" s="4">
        <f t="shared" ca="1" si="40"/>
        <v>0</v>
      </c>
      <c r="AB1536" s="4">
        <v>1536</v>
      </c>
    </row>
    <row r="1537" spans="27:28" ht="21" customHeight="1">
      <c r="AA1537" s="4">
        <f t="shared" ca="1" si="40"/>
        <v>0</v>
      </c>
      <c r="AB1537" s="4">
        <v>1537</v>
      </c>
    </row>
    <row r="1538" spans="27:28" ht="21" customHeight="1">
      <c r="AA1538" s="4">
        <f t="shared" ca="1" si="40"/>
        <v>0</v>
      </c>
      <c r="AB1538" s="4">
        <v>1538</v>
      </c>
    </row>
    <row r="1539" spans="27:28" ht="21" customHeight="1">
      <c r="AA1539" s="4">
        <f t="shared" ca="1" si="40"/>
        <v>0</v>
      </c>
      <c r="AB1539" s="4">
        <v>1539</v>
      </c>
    </row>
    <row r="1540" spans="27:28" ht="21" customHeight="1">
      <c r="AA1540" s="4">
        <f t="shared" ca="1" si="40"/>
        <v>0</v>
      </c>
      <c r="AB1540" s="4">
        <v>1540</v>
      </c>
    </row>
    <row r="1541" spans="27:28" ht="21" customHeight="1">
      <c r="AA1541" s="4">
        <f t="shared" ref="AA1541:AA1604" ca="1" si="41">INDIRECT($W$6&amp;"!"&amp;"B"&amp;ROW(B1541))</f>
        <v>0</v>
      </c>
      <c r="AB1541" s="4">
        <v>1541</v>
      </c>
    </row>
    <row r="1542" spans="27:28" ht="21" customHeight="1">
      <c r="AA1542" s="4">
        <f t="shared" ca="1" si="41"/>
        <v>0</v>
      </c>
      <c r="AB1542" s="4">
        <v>1542</v>
      </c>
    </row>
    <row r="1543" spans="27:28" ht="21" customHeight="1">
      <c r="AA1543" s="4">
        <f t="shared" ca="1" si="41"/>
        <v>0</v>
      </c>
      <c r="AB1543" s="4">
        <v>1543</v>
      </c>
    </row>
    <row r="1544" spans="27:28" ht="21" customHeight="1">
      <c r="AA1544" s="4">
        <f t="shared" ca="1" si="41"/>
        <v>0</v>
      </c>
      <c r="AB1544" s="4">
        <v>1544</v>
      </c>
    </row>
    <row r="1545" spans="27:28" ht="21" customHeight="1">
      <c r="AA1545" s="4">
        <f t="shared" ca="1" si="41"/>
        <v>0</v>
      </c>
      <c r="AB1545" s="4">
        <v>1545</v>
      </c>
    </row>
    <row r="1546" spans="27:28" ht="21" customHeight="1">
      <c r="AA1546" s="4">
        <f t="shared" ca="1" si="41"/>
        <v>0</v>
      </c>
      <c r="AB1546" s="4">
        <v>1546</v>
      </c>
    </row>
    <row r="1547" spans="27:28" ht="21" customHeight="1">
      <c r="AA1547" s="4">
        <f t="shared" ca="1" si="41"/>
        <v>0</v>
      </c>
      <c r="AB1547" s="4">
        <v>1547</v>
      </c>
    </row>
    <row r="1548" spans="27:28" ht="21" customHeight="1">
      <c r="AA1548" s="4">
        <f t="shared" ca="1" si="41"/>
        <v>0</v>
      </c>
      <c r="AB1548" s="4">
        <v>1548</v>
      </c>
    </row>
    <row r="1549" spans="27:28" ht="21" customHeight="1">
      <c r="AA1549" s="4">
        <f t="shared" ca="1" si="41"/>
        <v>0</v>
      </c>
      <c r="AB1549" s="4">
        <v>1549</v>
      </c>
    </row>
    <row r="1550" spans="27:28" ht="21" customHeight="1">
      <c r="AA1550" s="4">
        <f t="shared" ca="1" si="41"/>
        <v>0</v>
      </c>
      <c r="AB1550" s="4">
        <v>1550</v>
      </c>
    </row>
    <row r="1551" spans="27:28" ht="21" customHeight="1">
      <c r="AA1551" s="4">
        <f t="shared" ca="1" si="41"/>
        <v>0</v>
      </c>
      <c r="AB1551" s="4">
        <v>1551</v>
      </c>
    </row>
    <row r="1552" spans="27:28" ht="21" customHeight="1">
      <c r="AA1552" s="4">
        <f t="shared" ca="1" si="41"/>
        <v>0</v>
      </c>
      <c r="AB1552" s="4">
        <v>1552</v>
      </c>
    </row>
    <row r="1553" spans="27:28" ht="21" customHeight="1">
      <c r="AA1553" s="4">
        <f t="shared" ca="1" si="41"/>
        <v>0</v>
      </c>
      <c r="AB1553" s="4">
        <v>1553</v>
      </c>
    </row>
    <row r="1554" spans="27:28" ht="21" customHeight="1">
      <c r="AA1554" s="4">
        <f t="shared" ca="1" si="41"/>
        <v>0</v>
      </c>
      <c r="AB1554" s="4">
        <v>1554</v>
      </c>
    </row>
    <row r="1555" spans="27:28" ht="21" customHeight="1">
      <c r="AA1555" s="4">
        <f t="shared" ca="1" si="41"/>
        <v>0</v>
      </c>
      <c r="AB1555" s="4">
        <v>1555</v>
      </c>
    </row>
    <row r="1556" spans="27:28" ht="21" customHeight="1">
      <c r="AA1556" s="4">
        <f t="shared" ca="1" si="41"/>
        <v>0</v>
      </c>
      <c r="AB1556" s="4">
        <v>1556</v>
      </c>
    </row>
    <row r="1557" spans="27:28" ht="21" customHeight="1">
      <c r="AA1557" s="4">
        <f t="shared" ca="1" si="41"/>
        <v>0</v>
      </c>
      <c r="AB1557" s="4">
        <v>1557</v>
      </c>
    </row>
    <row r="1558" spans="27:28" ht="21" customHeight="1">
      <c r="AA1558" s="4">
        <f t="shared" ca="1" si="41"/>
        <v>0</v>
      </c>
      <c r="AB1558" s="4">
        <v>1558</v>
      </c>
    </row>
    <row r="1559" spans="27:28" ht="21" customHeight="1">
      <c r="AA1559" s="4">
        <f t="shared" ca="1" si="41"/>
        <v>0</v>
      </c>
      <c r="AB1559" s="4">
        <v>1559</v>
      </c>
    </row>
    <row r="1560" spans="27:28" ht="21" customHeight="1">
      <c r="AA1560" s="4">
        <f t="shared" ca="1" si="41"/>
        <v>0</v>
      </c>
      <c r="AB1560" s="4">
        <v>1560</v>
      </c>
    </row>
    <row r="1561" spans="27:28" ht="21" customHeight="1">
      <c r="AA1561" s="4">
        <f t="shared" ca="1" si="41"/>
        <v>0</v>
      </c>
      <c r="AB1561" s="4">
        <v>1561</v>
      </c>
    </row>
    <row r="1562" spans="27:28" ht="21" customHeight="1">
      <c r="AA1562" s="4">
        <f t="shared" ca="1" si="41"/>
        <v>0</v>
      </c>
      <c r="AB1562" s="4">
        <v>1562</v>
      </c>
    </row>
    <row r="1563" spans="27:28" ht="21" customHeight="1">
      <c r="AA1563" s="4">
        <f t="shared" ca="1" si="41"/>
        <v>0</v>
      </c>
      <c r="AB1563" s="4">
        <v>1563</v>
      </c>
    </row>
    <row r="1564" spans="27:28" ht="21" customHeight="1">
      <c r="AA1564" s="4">
        <f t="shared" ca="1" si="41"/>
        <v>0</v>
      </c>
      <c r="AB1564" s="4">
        <v>1564</v>
      </c>
    </row>
    <row r="1565" spans="27:28" ht="21" customHeight="1">
      <c r="AA1565" s="4">
        <f t="shared" ca="1" si="41"/>
        <v>0</v>
      </c>
      <c r="AB1565" s="4">
        <v>1565</v>
      </c>
    </row>
    <row r="1566" spans="27:28" ht="21" customHeight="1">
      <c r="AA1566" s="4">
        <f t="shared" ca="1" si="41"/>
        <v>0</v>
      </c>
      <c r="AB1566" s="4">
        <v>1566</v>
      </c>
    </row>
    <row r="1567" spans="27:28" ht="21" customHeight="1">
      <c r="AA1567" s="4">
        <f t="shared" ca="1" si="41"/>
        <v>0</v>
      </c>
      <c r="AB1567" s="4">
        <v>1567</v>
      </c>
    </row>
    <row r="1568" spans="27:28" ht="21" customHeight="1">
      <c r="AA1568" s="4">
        <f t="shared" ca="1" si="41"/>
        <v>0</v>
      </c>
      <c r="AB1568" s="4">
        <v>1568</v>
      </c>
    </row>
    <row r="1569" spans="27:28" ht="21" customHeight="1">
      <c r="AA1569" s="4">
        <f t="shared" ca="1" si="41"/>
        <v>0</v>
      </c>
      <c r="AB1569" s="4">
        <v>1569</v>
      </c>
    </row>
    <row r="1570" spans="27:28" ht="21" customHeight="1">
      <c r="AA1570" s="4">
        <f t="shared" ca="1" si="41"/>
        <v>0</v>
      </c>
      <c r="AB1570" s="4">
        <v>1570</v>
      </c>
    </row>
    <row r="1571" spans="27:28" ht="21" customHeight="1">
      <c r="AA1571" s="4">
        <f t="shared" ca="1" si="41"/>
        <v>0</v>
      </c>
      <c r="AB1571" s="4">
        <v>1571</v>
      </c>
    </row>
    <row r="1572" spans="27:28" ht="21" customHeight="1">
      <c r="AA1572" s="4">
        <f t="shared" ca="1" si="41"/>
        <v>0</v>
      </c>
      <c r="AB1572" s="4">
        <v>1572</v>
      </c>
    </row>
    <row r="1573" spans="27:28" ht="21" customHeight="1">
      <c r="AA1573" s="4">
        <f t="shared" ca="1" si="41"/>
        <v>0</v>
      </c>
      <c r="AB1573" s="4">
        <v>1573</v>
      </c>
    </row>
    <row r="1574" spans="27:28" ht="21" customHeight="1">
      <c r="AA1574" s="4">
        <f t="shared" ca="1" si="41"/>
        <v>0</v>
      </c>
      <c r="AB1574" s="4">
        <v>1574</v>
      </c>
    </row>
    <row r="1575" spans="27:28" ht="21" customHeight="1">
      <c r="AA1575" s="4">
        <f t="shared" ca="1" si="41"/>
        <v>0</v>
      </c>
      <c r="AB1575" s="4">
        <v>1575</v>
      </c>
    </row>
    <row r="1576" spans="27:28" ht="21" customHeight="1">
      <c r="AA1576" s="4">
        <f t="shared" ca="1" si="41"/>
        <v>0</v>
      </c>
      <c r="AB1576" s="4">
        <v>1576</v>
      </c>
    </row>
    <row r="1577" spans="27:28" ht="21" customHeight="1">
      <c r="AA1577" s="4">
        <f t="shared" ca="1" si="41"/>
        <v>0</v>
      </c>
      <c r="AB1577" s="4">
        <v>1577</v>
      </c>
    </row>
    <row r="1578" spans="27:28" ht="21" customHeight="1">
      <c r="AA1578" s="4">
        <f t="shared" ca="1" si="41"/>
        <v>0</v>
      </c>
      <c r="AB1578" s="4">
        <v>1578</v>
      </c>
    </row>
    <row r="1579" spans="27:28" ht="21" customHeight="1">
      <c r="AA1579" s="4">
        <f t="shared" ca="1" si="41"/>
        <v>0</v>
      </c>
      <c r="AB1579" s="4">
        <v>1579</v>
      </c>
    </row>
    <row r="1580" spans="27:28" ht="21" customHeight="1">
      <c r="AA1580" s="4">
        <f t="shared" ca="1" si="41"/>
        <v>0</v>
      </c>
      <c r="AB1580" s="4">
        <v>1580</v>
      </c>
    </row>
    <row r="1581" spans="27:28" ht="21" customHeight="1">
      <c r="AA1581" s="4">
        <f t="shared" ca="1" si="41"/>
        <v>0</v>
      </c>
      <c r="AB1581" s="4">
        <v>1581</v>
      </c>
    </row>
    <row r="1582" spans="27:28" ht="21" customHeight="1">
      <c r="AA1582" s="4">
        <f t="shared" ca="1" si="41"/>
        <v>0</v>
      </c>
      <c r="AB1582" s="4">
        <v>1582</v>
      </c>
    </row>
    <row r="1583" spans="27:28" ht="21" customHeight="1">
      <c r="AA1583" s="4">
        <f t="shared" ca="1" si="41"/>
        <v>0</v>
      </c>
      <c r="AB1583" s="4">
        <v>1583</v>
      </c>
    </row>
    <row r="1584" spans="27:28" ht="21" customHeight="1">
      <c r="AA1584" s="4">
        <f t="shared" ca="1" si="41"/>
        <v>0</v>
      </c>
      <c r="AB1584" s="4">
        <v>1584</v>
      </c>
    </row>
    <row r="1585" spans="27:28" ht="21" customHeight="1">
      <c r="AA1585" s="4">
        <f t="shared" ca="1" si="41"/>
        <v>0</v>
      </c>
      <c r="AB1585" s="4">
        <v>1585</v>
      </c>
    </row>
    <row r="1586" spans="27:28" ht="21" customHeight="1">
      <c r="AA1586" s="4">
        <f t="shared" ca="1" si="41"/>
        <v>0</v>
      </c>
      <c r="AB1586" s="4">
        <v>1586</v>
      </c>
    </row>
    <row r="1587" spans="27:28" ht="21" customHeight="1">
      <c r="AA1587" s="4">
        <f t="shared" ca="1" si="41"/>
        <v>0</v>
      </c>
      <c r="AB1587" s="4">
        <v>1587</v>
      </c>
    </row>
    <row r="1588" spans="27:28" ht="21" customHeight="1">
      <c r="AA1588" s="4">
        <f t="shared" ca="1" si="41"/>
        <v>0</v>
      </c>
      <c r="AB1588" s="4">
        <v>1588</v>
      </c>
    </row>
    <row r="1589" spans="27:28" ht="21" customHeight="1">
      <c r="AA1589" s="4">
        <f t="shared" ca="1" si="41"/>
        <v>0</v>
      </c>
      <c r="AB1589" s="4">
        <v>1589</v>
      </c>
    </row>
    <row r="1590" spans="27:28" ht="21" customHeight="1">
      <c r="AA1590" s="4">
        <f t="shared" ca="1" si="41"/>
        <v>0</v>
      </c>
      <c r="AB1590" s="4">
        <v>1590</v>
      </c>
    </row>
    <row r="1591" spans="27:28" ht="21" customHeight="1">
      <c r="AA1591" s="4">
        <f t="shared" ca="1" si="41"/>
        <v>0</v>
      </c>
      <c r="AB1591" s="4">
        <v>1591</v>
      </c>
    </row>
    <row r="1592" spans="27:28" ht="21" customHeight="1">
      <c r="AA1592" s="4">
        <f t="shared" ca="1" si="41"/>
        <v>0</v>
      </c>
      <c r="AB1592" s="4">
        <v>1592</v>
      </c>
    </row>
    <row r="1593" spans="27:28" ht="21" customHeight="1">
      <c r="AA1593" s="4">
        <f t="shared" ca="1" si="41"/>
        <v>0</v>
      </c>
      <c r="AB1593" s="4">
        <v>1593</v>
      </c>
    </row>
    <row r="1594" spans="27:28" ht="21" customHeight="1">
      <c r="AA1594" s="4">
        <f t="shared" ca="1" si="41"/>
        <v>0</v>
      </c>
      <c r="AB1594" s="4">
        <v>1594</v>
      </c>
    </row>
    <row r="1595" spans="27:28" ht="21" customHeight="1">
      <c r="AA1595" s="4">
        <f t="shared" ca="1" si="41"/>
        <v>0</v>
      </c>
      <c r="AB1595" s="4">
        <v>1595</v>
      </c>
    </row>
    <row r="1596" spans="27:28" ht="21" customHeight="1">
      <c r="AA1596" s="4">
        <f t="shared" ca="1" si="41"/>
        <v>0</v>
      </c>
      <c r="AB1596" s="4">
        <v>1596</v>
      </c>
    </row>
    <row r="1597" spans="27:28" ht="21" customHeight="1">
      <c r="AA1597" s="4">
        <f t="shared" ca="1" si="41"/>
        <v>0</v>
      </c>
      <c r="AB1597" s="4">
        <v>1597</v>
      </c>
    </row>
    <row r="1598" spans="27:28" ht="21" customHeight="1">
      <c r="AA1598" s="4">
        <f t="shared" ca="1" si="41"/>
        <v>0</v>
      </c>
      <c r="AB1598" s="4">
        <v>1598</v>
      </c>
    </row>
    <row r="1599" spans="27:28" ht="21" customHeight="1">
      <c r="AA1599" s="4">
        <f t="shared" ca="1" si="41"/>
        <v>0</v>
      </c>
      <c r="AB1599" s="4">
        <v>1599</v>
      </c>
    </row>
    <row r="1600" spans="27:28" ht="21" customHeight="1">
      <c r="AA1600" s="4">
        <f t="shared" ca="1" si="41"/>
        <v>0</v>
      </c>
      <c r="AB1600" s="4">
        <v>1600</v>
      </c>
    </row>
    <row r="1601" spans="27:28" ht="21" customHeight="1">
      <c r="AA1601" s="4">
        <f t="shared" ca="1" si="41"/>
        <v>0</v>
      </c>
      <c r="AB1601" s="4">
        <v>1601</v>
      </c>
    </row>
    <row r="1602" spans="27:28" ht="21" customHeight="1">
      <c r="AA1602" s="4">
        <f t="shared" ca="1" si="41"/>
        <v>0</v>
      </c>
      <c r="AB1602" s="4">
        <v>1602</v>
      </c>
    </row>
    <row r="1603" spans="27:28" ht="21" customHeight="1">
      <c r="AA1603" s="4">
        <f t="shared" ca="1" si="41"/>
        <v>0</v>
      </c>
      <c r="AB1603" s="4">
        <v>1603</v>
      </c>
    </row>
    <row r="1604" spans="27:28" ht="21" customHeight="1">
      <c r="AA1604" s="4">
        <f t="shared" ca="1" si="41"/>
        <v>0</v>
      </c>
      <c r="AB1604" s="4">
        <v>1604</v>
      </c>
    </row>
    <row r="1605" spans="27:28" ht="21" customHeight="1">
      <c r="AA1605" s="4">
        <f t="shared" ref="AA1605:AA1668" ca="1" si="42">INDIRECT($W$6&amp;"!"&amp;"B"&amp;ROW(B1605))</f>
        <v>0</v>
      </c>
      <c r="AB1605" s="4">
        <v>1605</v>
      </c>
    </row>
    <row r="1606" spans="27:28" ht="21" customHeight="1">
      <c r="AA1606" s="4">
        <f t="shared" ca="1" si="42"/>
        <v>0</v>
      </c>
      <c r="AB1606" s="4">
        <v>1606</v>
      </c>
    </row>
    <row r="1607" spans="27:28" ht="21" customHeight="1">
      <c r="AA1607" s="4">
        <f t="shared" ca="1" si="42"/>
        <v>0</v>
      </c>
      <c r="AB1607" s="4">
        <v>1607</v>
      </c>
    </row>
    <row r="1608" spans="27:28" ht="21" customHeight="1">
      <c r="AA1608" s="4">
        <f t="shared" ca="1" si="42"/>
        <v>0</v>
      </c>
      <c r="AB1608" s="4">
        <v>1608</v>
      </c>
    </row>
    <row r="1609" spans="27:28" ht="21" customHeight="1">
      <c r="AA1609" s="4">
        <f t="shared" ca="1" si="42"/>
        <v>0</v>
      </c>
      <c r="AB1609" s="4">
        <v>1609</v>
      </c>
    </row>
    <row r="1610" spans="27:28" ht="21" customHeight="1">
      <c r="AA1610" s="4">
        <f t="shared" ca="1" si="42"/>
        <v>0</v>
      </c>
      <c r="AB1610" s="4">
        <v>1610</v>
      </c>
    </row>
    <row r="1611" spans="27:28" ht="21" customHeight="1">
      <c r="AA1611" s="4">
        <f t="shared" ca="1" si="42"/>
        <v>0</v>
      </c>
      <c r="AB1611" s="4">
        <v>1611</v>
      </c>
    </row>
    <row r="1612" spans="27:28" ht="21" customHeight="1">
      <c r="AA1612" s="4">
        <f t="shared" ca="1" si="42"/>
        <v>0</v>
      </c>
      <c r="AB1612" s="4">
        <v>1612</v>
      </c>
    </row>
    <row r="1613" spans="27:28" ht="21" customHeight="1">
      <c r="AA1613" s="4">
        <f t="shared" ca="1" si="42"/>
        <v>0</v>
      </c>
      <c r="AB1613" s="4">
        <v>1613</v>
      </c>
    </row>
    <row r="1614" spans="27:28" ht="21" customHeight="1">
      <c r="AA1614" s="4">
        <f t="shared" ca="1" si="42"/>
        <v>0</v>
      </c>
      <c r="AB1614" s="4">
        <v>1614</v>
      </c>
    </row>
    <row r="1615" spans="27:28" ht="21" customHeight="1">
      <c r="AA1615" s="4">
        <f t="shared" ca="1" si="42"/>
        <v>0</v>
      </c>
      <c r="AB1615" s="4">
        <v>1615</v>
      </c>
    </row>
    <row r="1616" spans="27:28" ht="21" customHeight="1">
      <c r="AA1616" s="4">
        <f t="shared" ca="1" si="42"/>
        <v>0</v>
      </c>
      <c r="AB1616" s="4">
        <v>1616</v>
      </c>
    </row>
    <row r="1617" spans="27:28" ht="21" customHeight="1">
      <c r="AA1617" s="4">
        <f t="shared" ca="1" si="42"/>
        <v>0</v>
      </c>
      <c r="AB1617" s="4">
        <v>1617</v>
      </c>
    </row>
    <row r="1618" spans="27:28" ht="21" customHeight="1">
      <c r="AA1618" s="4">
        <f t="shared" ca="1" si="42"/>
        <v>0</v>
      </c>
      <c r="AB1618" s="4">
        <v>1618</v>
      </c>
    </row>
    <row r="1619" spans="27:28" ht="21" customHeight="1">
      <c r="AA1619" s="4">
        <f t="shared" ca="1" si="42"/>
        <v>0</v>
      </c>
      <c r="AB1619" s="4">
        <v>1619</v>
      </c>
    </row>
    <row r="1620" spans="27:28" ht="21" customHeight="1">
      <c r="AA1620" s="4">
        <f t="shared" ca="1" si="42"/>
        <v>0</v>
      </c>
      <c r="AB1620" s="4">
        <v>1620</v>
      </c>
    </row>
    <row r="1621" spans="27:28" ht="21" customHeight="1">
      <c r="AA1621" s="4">
        <f t="shared" ca="1" si="42"/>
        <v>0</v>
      </c>
      <c r="AB1621" s="4">
        <v>1621</v>
      </c>
    </row>
    <row r="1622" spans="27:28" ht="21" customHeight="1">
      <c r="AA1622" s="4">
        <f t="shared" ca="1" si="42"/>
        <v>0</v>
      </c>
      <c r="AB1622" s="4">
        <v>1622</v>
      </c>
    </row>
    <row r="1623" spans="27:28" ht="21" customHeight="1">
      <c r="AA1623" s="4">
        <f t="shared" ca="1" si="42"/>
        <v>0</v>
      </c>
      <c r="AB1623" s="4">
        <v>1623</v>
      </c>
    </row>
    <row r="1624" spans="27:28" ht="21" customHeight="1">
      <c r="AA1624" s="4">
        <f t="shared" ca="1" si="42"/>
        <v>0</v>
      </c>
      <c r="AB1624" s="4">
        <v>1624</v>
      </c>
    </row>
    <row r="1625" spans="27:28" ht="21" customHeight="1">
      <c r="AA1625" s="4">
        <f t="shared" ca="1" si="42"/>
        <v>0</v>
      </c>
      <c r="AB1625" s="4">
        <v>1625</v>
      </c>
    </row>
    <row r="1626" spans="27:28" ht="21" customHeight="1">
      <c r="AA1626" s="4">
        <f t="shared" ca="1" si="42"/>
        <v>0</v>
      </c>
      <c r="AB1626" s="4">
        <v>1626</v>
      </c>
    </row>
    <row r="1627" spans="27:28" ht="21" customHeight="1">
      <c r="AA1627" s="4">
        <f t="shared" ca="1" si="42"/>
        <v>0</v>
      </c>
      <c r="AB1627" s="4">
        <v>1627</v>
      </c>
    </row>
    <row r="1628" spans="27:28" ht="21" customHeight="1">
      <c r="AA1628" s="4">
        <f t="shared" ca="1" si="42"/>
        <v>0</v>
      </c>
      <c r="AB1628" s="4">
        <v>1628</v>
      </c>
    </row>
    <row r="1629" spans="27:28" ht="21" customHeight="1">
      <c r="AA1629" s="4">
        <f t="shared" ca="1" si="42"/>
        <v>0</v>
      </c>
      <c r="AB1629" s="4">
        <v>1629</v>
      </c>
    </row>
    <row r="1630" spans="27:28" ht="21" customHeight="1">
      <c r="AA1630" s="4">
        <f t="shared" ca="1" si="42"/>
        <v>0</v>
      </c>
      <c r="AB1630" s="4">
        <v>1630</v>
      </c>
    </row>
    <row r="1631" spans="27:28" ht="21" customHeight="1">
      <c r="AA1631" s="4">
        <f t="shared" ca="1" si="42"/>
        <v>0</v>
      </c>
      <c r="AB1631" s="4">
        <v>1631</v>
      </c>
    </row>
    <row r="1632" spans="27:28" ht="21" customHeight="1">
      <c r="AA1632" s="4">
        <f t="shared" ca="1" si="42"/>
        <v>0</v>
      </c>
      <c r="AB1632" s="4">
        <v>1632</v>
      </c>
    </row>
    <row r="1633" spans="27:28" ht="21" customHeight="1">
      <c r="AA1633" s="4">
        <f t="shared" ca="1" si="42"/>
        <v>0</v>
      </c>
      <c r="AB1633" s="4">
        <v>1633</v>
      </c>
    </row>
    <row r="1634" spans="27:28" ht="21" customHeight="1">
      <c r="AA1634" s="4">
        <f t="shared" ca="1" si="42"/>
        <v>0</v>
      </c>
      <c r="AB1634" s="4">
        <v>1634</v>
      </c>
    </row>
    <row r="1635" spans="27:28" ht="21" customHeight="1">
      <c r="AA1635" s="4">
        <f t="shared" ca="1" si="42"/>
        <v>0</v>
      </c>
      <c r="AB1635" s="4">
        <v>1635</v>
      </c>
    </row>
    <row r="1636" spans="27:28" ht="21" customHeight="1">
      <c r="AA1636" s="4">
        <f t="shared" ca="1" si="42"/>
        <v>0</v>
      </c>
      <c r="AB1636" s="4">
        <v>1636</v>
      </c>
    </row>
    <row r="1637" spans="27:28" ht="21" customHeight="1">
      <c r="AA1637" s="4">
        <f t="shared" ca="1" si="42"/>
        <v>0</v>
      </c>
      <c r="AB1637" s="4">
        <v>1637</v>
      </c>
    </row>
    <row r="1638" spans="27:28" ht="21" customHeight="1">
      <c r="AA1638" s="4">
        <f t="shared" ca="1" si="42"/>
        <v>0</v>
      </c>
      <c r="AB1638" s="4">
        <v>1638</v>
      </c>
    </row>
    <row r="1639" spans="27:28" ht="21" customHeight="1">
      <c r="AA1639" s="4">
        <f t="shared" ca="1" si="42"/>
        <v>0</v>
      </c>
      <c r="AB1639" s="4">
        <v>1639</v>
      </c>
    </row>
    <row r="1640" spans="27:28" ht="21" customHeight="1">
      <c r="AA1640" s="4">
        <f t="shared" ca="1" si="42"/>
        <v>0</v>
      </c>
      <c r="AB1640" s="4">
        <v>1640</v>
      </c>
    </row>
    <row r="1641" spans="27:28" ht="21" customHeight="1">
      <c r="AA1641" s="4">
        <f t="shared" ca="1" si="42"/>
        <v>0</v>
      </c>
      <c r="AB1641" s="4">
        <v>1641</v>
      </c>
    </row>
    <row r="1642" spans="27:28" ht="21" customHeight="1">
      <c r="AA1642" s="4">
        <f t="shared" ca="1" si="42"/>
        <v>0</v>
      </c>
      <c r="AB1642" s="4">
        <v>1642</v>
      </c>
    </row>
    <row r="1643" spans="27:28" ht="21" customHeight="1">
      <c r="AA1643" s="4">
        <f t="shared" ca="1" si="42"/>
        <v>0</v>
      </c>
      <c r="AB1643" s="4">
        <v>1643</v>
      </c>
    </row>
    <row r="1644" spans="27:28" ht="21" customHeight="1">
      <c r="AA1644" s="4">
        <f t="shared" ca="1" si="42"/>
        <v>0</v>
      </c>
      <c r="AB1644" s="4">
        <v>1644</v>
      </c>
    </row>
    <row r="1645" spans="27:28" ht="21" customHeight="1">
      <c r="AA1645" s="4">
        <f t="shared" ca="1" si="42"/>
        <v>0</v>
      </c>
      <c r="AB1645" s="4">
        <v>1645</v>
      </c>
    </row>
    <row r="1646" spans="27:28" ht="21" customHeight="1">
      <c r="AA1646" s="4">
        <f t="shared" ca="1" si="42"/>
        <v>0</v>
      </c>
      <c r="AB1646" s="4">
        <v>1646</v>
      </c>
    </row>
    <row r="1647" spans="27:28" ht="21" customHeight="1">
      <c r="AA1647" s="4">
        <f t="shared" ca="1" si="42"/>
        <v>0</v>
      </c>
      <c r="AB1647" s="4">
        <v>1647</v>
      </c>
    </row>
    <row r="1648" spans="27:28" ht="21" customHeight="1">
      <c r="AA1648" s="4">
        <f t="shared" ca="1" si="42"/>
        <v>0</v>
      </c>
      <c r="AB1648" s="4">
        <v>1648</v>
      </c>
    </row>
    <row r="1649" spans="27:28" ht="21" customHeight="1">
      <c r="AA1649" s="4">
        <f t="shared" ca="1" si="42"/>
        <v>0</v>
      </c>
      <c r="AB1649" s="4">
        <v>1649</v>
      </c>
    </row>
    <row r="1650" spans="27:28" ht="21" customHeight="1">
      <c r="AA1650" s="4">
        <f t="shared" ca="1" si="42"/>
        <v>0</v>
      </c>
      <c r="AB1650" s="4">
        <v>1650</v>
      </c>
    </row>
    <row r="1651" spans="27:28" ht="21" customHeight="1">
      <c r="AA1651" s="4">
        <f t="shared" ca="1" si="42"/>
        <v>0</v>
      </c>
      <c r="AB1651" s="4">
        <v>1651</v>
      </c>
    </row>
    <row r="1652" spans="27:28" ht="21" customHeight="1">
      <c r="AA1652" s="4">
        <f t="shared" ca="1" si="42"/>
        <v>0</v>
      </c>
      <c r="AB1652" s="4">
        <v>1652</v>
      </c>
    </row>
    <row r="1653" spans="27:28" ht="21" customHeight="1">
      <c r="AA1653" s="4">
        <f t="shared" ca="1" si="42"/>
        <v>0</v>
      </c>
      <c r="AB1653" s="4">
        <v>1653</v>
      </c>
    </row>
    <row r="1654" spans="27:28" ht="21" customHeight="1">
      <c r="AA1654" s="4">
        <f t="shared" ca="1" si="42"/>
        <v>0</v>
      </c>
      <c r="AB1654" s="4">
        <v>1654</v>
      </c>
    </row>
    <row r="1655" spans="27:28" ht="21" customHeight="1">
      <c r="AA1655" s="4">
        <f t="shared" ca="1" si="42"/>
        <v>0</v>
      </c>
      <c r="AB1655" s="4">
        <v>1655</v>
      </c>
    </row>
    <row r="1656" spans="27:28" ht="21" customHeight="1">
      <c r="AA1656" s="4">
        <f t="shared" ca="1" si="42"/>
        <v>0</v>
      </c>
      <c r="AB1656" s="4">
        <v>1656</v>
      </c>
    </row>
    <row r="1657" spans="27:28" ht="21" customHeight="1">
      <c r="AA1657" s="4">
        <f t="shared" ca="1" si="42"/>
        <v>0</v>
      </c>
      <c r="AB1657" s="4">
        <v>1657</v>
      </c>
    </row>
    <row r="1658" spans="27:28" ht="21" customHeight="1">
      <c r="AA1658" s="4">
        <f t="shared" ca="1" si="42"/>
        <v>0</v>
      </c>
      <c r="AB1658" s="4">
        <v>1658</v>
      </c>
    </row>
    <row r="1659" spans="27:28" ht="21" customHeight="1">
      <c r="AA1659" s="4">
        <f t="shared" ca="1" si="42"/>
        <v>0</v>
      </c>
      <c r="AB1659" s="4">
        <v>1659</v>
      </c>
    </row>
    <row r="1660" spans="27:28" ht="21" customHeight="1">
      <c r="AA1660" s="4">
        <f t="shared" ca="1" si="42"/>
        <v>0</v>
      </c>
      <c r="AB1660" s="4">
        <v>1660</v>
      </c>
    </row>
    <row r="1661" spans="27:28" ht="21" customHeight="1">
      <c r="AA1661" s="4">
        <f t="shared" ca="1" si="42"/>
        <v>0</v>
      </c>
      <c r="AB1661" s="4">
        <v>1661</v>
      </c>
    </row>
    <row r="1662" spans="27:28" ht="21" customHeight="1">
      <c r="AA1662" s="4">
        <f t="shared" ca="1" si="42"/>
        <v>0</v>
      </c>
      <c r="AB1662" s="4">
        <v>1662</v>
      </c>
    </row>
    <row r="1663" spans="27:28" ht="21" customHeight="1">
      <c r="AA1663" s="4">
        <f t="shared" ca="1" si="42"/>
        <v>0</v>
      </c>
      <c r="AB1663" s="4">
        <v>1663</v>
      </c>
    </row>
    <row r="1664" spans="27:28" ht="21" customHeight="1">
      <c r="AA1664" s="4">
        <f t="shared" ca="1" si="42"/>
        <v>0</v>
      </c>
      <c r="AB1664" s="4">
        <v>1664</v>
      </c>
    </row>
    <row r="1665" spans="27:28" ht="21" customHeight="1">
      <c r="AA1665" s="4">
        <f t="shared" ca="1" si="42"/>
        <v>0</v>
      </c>
      <c r="AB1665" s="4">
        <v>1665</v>
      </c>
    </row>
    <row r="1666" spans="27:28" ht="21" customHeight="1">
      <c r="AA1666" s="4">
        <f t="shared" ca="1" si="42"/>
        <v>0</v>
      </c>
      <c r="AB1666" s="4">
        <v>1666</v>
      </c>
    </row>
    <row r="1667" spans="27:28" ht="21" customHeight="1">
      <c r="AA1667" s="4">
        <f t="shared" ca="1" si="42"/>
        <v>0</v>
      </c>
      <c r="AB1667" s="4">
        <v>1667</v>
      </c>
    </row>
    <row r="1668" spans="27:28" ht="21" customHeight="1">
      <c r="AA1668" s="4">
        <f t="shared" ca="1" si="42"/>
        <v>0</v>
      </c>
      <c r="AB1668" s="4">
        <v>1668</v>
      </c>
    </row>
    <row r="1669" spans="27:28" ht="21" customHeight="1">
      <c r="AA1669" s="4">
        <f t="shared" ref="AA1669:AA1732" ca="1" si="43">INDIRECT($W$6&amp;"!"&amp;"B"&amp;ROW(B1669))</f>
        <v>0</v>
      </c>
      <c r="AB1669" s="4">
        <v>1669</v>
      </c>
    </row>
    <row r="1670" spans="27:28" ht="21" customHeight="1">
      <c r="AA1670" s="4">
        <f t="shared" ca="1" si="43"/>
        <v>0</v>
      </c>
      <c r="AB1670" s="4">
        <v>1670</v>
      </c>
    </row>
    <row r="1671" spans="27:28" ht="21" customHeight="1">
      <c r="AA1671" s="4">
        <f t="shared" ca="1" si="43"/>
        <v>0</v>
      </c>
      <c r="AB1671" s="4">
        <v>1671</v>
      </c>
    </row>
    <row r="1672" spans="27:28" ht="21" customHeight="1">
      <c r="AA1672" s="4">
        <f t="shared" ca="1" si="43"/>
        <v>0</v>
      </c>
      <c r="AB1672" s="4">
        <v>1672</v>
      </c>
    </row>
    <row r="1673" spans="27:28" ht="21" customHeight="1">
      <c r="AA1673" s="4">
        <f t="shared" ca="1" si="43"/>
        <v>0</v>
      </c>
      <c r="AB1673" s="4">
        <v>1673</v>
      </c>
    </row>
    <row r="1674" spans="27:28" ht="21" customHeight="1">
      <c r="AA1674" s="4">
        <f t="shared" ca="1" si="43"/>
        <v>0</v>
      </c>
      <c r="AB1674" s="4">
        <v>1674</v>
      </c>
    </row>
    <row r="1675" spans="27:28" ht="21" customHeight="1">
      <c r="AA1675" s="4">
        <f t="shared" ca="1" si="43"/>
        <v>0</v>
      </c>
      <c r="AB1675" s="4">
        <v>1675</v>
      </c>
    </row>
    <row r="1676" spans="27:28" ht="21" customHeight="1">
      <c r="AA1676" s="4">
        <f t="shared" ca="1" si="43"/>
        <v>0</v>
      </c>
      <c r="AB1676" s="4">
        <v>1676</v>
      </c>
    </row>
    <row r="1677" spans="27:28" ht="21" customHeight="1">
      <c r="AA1677" s="4">
        <f t="shared" ca="1" si="43"/>
        <v>0</v>
      </c>
      <c r="AB1677" s="4">
        <v>1677</v>
      </c>
    </row>
    <row r="1678" spans="27:28" ht="21" customHeight="1">
      <c r="AA1678" s="4">
        <f t="shared" ca="1" si="43"/>
        <v>0</v>
      </c>
      <c r="AB1678" s="4">
        <v>1678</v>
      </c>
    </row>
    <row r="1679" spans="27:28" ht="21" customHeight="1">
      <c r="AA1679" s="4">
        <f t="shared" ca="1" si="43"/>
        <v>0</v>
      </c>
      <c r="AB1679" s="4">
        <v>1679</v>
      </c>
    </row>
    <row r="1680" spans="27:28" ht="21" customHeight="1">
      <c r="AA1680" s="4">
        <f t="shared" ca="1" si="43"/>
        <v>0</v>
      </c>
      <c r="AB1680" s="4">
        <v>1680</v>
      </c>
    </row>
    <row r="1681" spans="27:28" ht="21" customHeight="1">
      <c r="AA1681" s="4">
        <f t="shared" ca="1" si="43"/>
        <v>0</v>
      </c>
      <c r="AB1681" s="4">
        <v>1681</v>
      </c>
    </row>
    <row r="1682" spans="27:28" ht="21" customHeight="1">
      <c r="AA1682" s="4">
        <f t="shared" ca="1" si="43"/>
        <v>0</v>
      </c>
      <c r="AB1682" s="4">
        <v>1682</v>
      </c>
    </row>
    <row r="1683" spans="27:28" ht="21" customHeight="1">
      <c r="AA1683" s="4">
        <f t="shared" ca="1" si="43"/>
        <v>0</v>
      </c>
      <c r="AB1683" s="4">
        <v>1683</v>
      </c>
    </row>
    <row r="1684" spans="27:28" ht="21" customHeight="1">
      <c r="AA1684" s="4">
        <f t="shared" ca="1" si="43"/>
        <v>0</v>
      </c>
      <c r="AB1684" s="4">
        <v>1684</v>
      </c>
    </row>
    <row r="1685" spans="27:28" ht="21" customHeight="1">
      <c r="AA1685" s="4">
        <f t="shared" ca="1" si="43"/>
        <v>0</v>
      </c>
      <c r="AB1685" s="4">
        <v>1685</v>
      </c>
    </row>
    <row r="1686" spans="27:28" ht="21" customHeight="1">
      <c r="AA1686" s="4">
        <f t="shared" ca="1" si="43"/>
        <v>0</v>
      </c>
      <c r="AB1686" s="4">
        <v>1686</v>
      </c>
    </row>
    <row r="1687" spans="27:28" ht="21" customHeight="1">
      <c r="AA1687" s="4">
        <f t="shared" ca="1" si="43"/>
        <v>0</v>
      </c>
      <c r="AB1687" s="4">
        <v>1687</v>
      </c>
    </row>
    <row r="1688" spans="27:28" ht="21" customHeight="1">
      <c r="AA1688" s="4">
        <f t="shared" ca="1" si="43"/>
        <v>0</v>
      </c>
      <c r="AB1688" s="4">
        <v>1688</v>
      </c>
    </row>
    <row r="1689" spans="27:28" ht="21" customHeight="1">
      <c r="AA1689" s="4">
        <f t="shared" ca="1" si="43"/>
        <v>0</v>
      </c>
      <c r="AB1689" s="4">
        <v>1689</v>
      </c>
    </row>
    <row r="1690" spans="27:28" ht="21" customHeight="1">
      <c r="AA1690" s="4">
        <f t="shared" ca="1" si="43"/>
        <v>0</v>
      </c>
      <c r="AB1690" s="4">
        <v>1690</v>
      </c>
    </row>
    <row r="1691" spans="27:28" ht="21" customHeight="1">
      <c r="AA1691" s="4">
        <f t="shared" ca="1" si="43"/>
        <v>0</v>
      </c>
      <c r="AB1691" s="4">
        <v>1691</v>
      </c>
    </row>
    <row r="1692" spans="27:28" ht="21" customHeight="1">
      <c r="AA1692" s="4">
        <f t="shared" ca="1" si="43"/>
        <v>0</v>
      </c>
      <c r="AB1692" s="4">
        <v>1692</v>
      </c>
    </row>
    <row r="1693" spans="27:28" ht="21" customHeight="1">
      <c r="AA1693" s="4">
        <f t="shared" ca="1" si="43"/>
        <v>0</v>
      </c>
      <c r="AB1693" s="4">
        <v>1693</v>
      </c>
    </row>
    <row r="1694" spans="27:28" ht="21" customHeight="1">
      <c r="AA1694" s="4">
        <f t="shared" ca="1" si="43"/>
        <v>0</v>
      </c>
      <c r="AB1694" s="4">
        <v>1694</v>
      </c>
    </row>
    <row r="1695" spans="27:28" ht="21" customHeight="1">
      <c r="AA1695" s="4">
        <f t="shared" ca="1" si="43"/>
        <v>0</v>
      </c>
      <c r="AB1695" s="4">
        <v>1695</v>
      </c>
    </row>
    <row r="1696" spans="27:28" ht="21" customHeight="1">
      <c r="AA1696" s="4">
        <f t="shared" ca="1" si="43"/>
        <v>0</v>
      </c>
      <c r="AB1696" s="4">
        <v>1696</v>
      </c>
    </row>
    <row r="1697" spans="27:28" ht="21" customHeight="1">
      <c r="AA1697" s="4">
        <f t="shared" ca="1" si="43"/>
        <v>0</v>
      </c>
      <c r="AB1697" s="4">
        <v>1697</v>
      </c>
    </row>
    <row r="1698" spans="27:28" ht="21" customHeight="1">
      <c r="AA1698" s="4">
        <f t="shared" ca="1" si="43"/>
        <v>0</v>
      </c>
      <c r="AB1698" s="4">
        <v>1698</v>
      </c>
    </row>
    <row r="1699" spans="27:28" ht="21" customHeight="1">
      <c r="AA1699" s="4">
        <f t="shared" ca="1" si="43"/>
        <v>0</v>
      </c>
      <c r="AB1699" s="4">
        <v>1699</v>
      </c>
    </row>
    <row r="1700" spans="27:28" ht="21" customHeight="1">
      <c r="AA1700" s="4">
        <f t="shared" ca="1" si="43"/>
        <v>0</v>
      </c>
      <c r="AB1700" s="4">
        <v>1700</v>
      </c>
    </row>
    <row r="1701" spans="27:28" ht="21" customHeight="1">
      <c r="AA1701" s="4">
        <f t="shared" ca="1" si="43"/>
        <v>0</v>
      </c>
      <c r="AB1701" s="4">
        <v>1701</v>
      </c>
    </row>
    <row r="1702" spans="27:28" ht="21" customHeight="1">
      <c r="AA1702" s="4">
        <f t="shared" ca="1" si="43"/>
        <v>0</v>
      </c>
      <c r="AB1702" s="4">
        <v>1702</v>
      </c>
    </row>
    <row r="1703" spans="27:28" ht="21" customHeight="1">
      <c r="AA1703" s="4">
        <f t="shared" ca="1" si="43"/>
        <v>0</v>
      </c>
      <c r="AB1703" s="4">
        <v>1703</v>
      </c>
    </row>
    <row r="1704" spans="27:28" ht="21" customHeight="1">
      <c r="AA1704" s="4">
        <f t="shared" ca="1" si="43"/>
        <v>0</v>
      </c>
      <c r="AB1704" s="4">
        <v>1704</v>
      </c>
    </row>
    <row r="1705" spans="27:28" ht="21" customHeight="1">
      <c r="AA1705" s="4">
        <f t="shared" ca="1" si="43"/>
        <v>0</v>
      </c>
      <c r="AB1705" s="4">
        <v>1705</v>
      </c>
    </row>
    <row r="1706" spans="27:28" ht="21" customHeight="1">
      <c r="AA1706" s="4">
        <f t="shared" ca="1" si="43"/>
        <v>0</v>
      </c>
      <c r="AB1706" s="4">
        <v>1706</v>
      </c>
    </row>
    <row r="1707" spans="27:28" ht="21" customHeight="1">
      <c r="AA1707" s="4">
        <f t="shared" ca="1" si="43"/>
        <v>0</v>
      </c>
      <c r="AB1707" s="4">
        <v>1707</v>
      </c>
    </row>
    <row r="1708" spans="27:28" ht="21" customHeight="1">
      <c r="AA1708" s="4">
        <f t="shared" ca="1" si="43"/>
        <v>0</v>
      </c>
      <c r="AB1708" s="4">
        <v>1708</v>
      </c>
    </row>
    <row r="1709" spans="27:28" ht="21" customHeight="1">
      <c r="AA1709" s="4">
        <f t="shared" ca="1" si="43"/>
        <v>0</v>
      </c>
      <c r="AB1709" s="4">
        <v>1709</v>
      </c>
    </row>
    <row r="1710" spans="27:28" ht="21" customHeight="1">
      <c r="AA1710" s="4">
        <f t="shared" ca="1" si="43"/>
        <v>0</v>
      </c>
      <c r="AB1710" s="4">
        <v>1710</v>
      </c>
    </row>
    <row r="1711" spans="27:28" ht="21" customHeight="1">
      <c r="AA1711" s="4">
        <f t="shared" ca="1" si="43"/>
        <v>0</v>
      </c>
      <c r="AB1711" s="4">
        <v>1711</v>
      </c>
    </row>
    <row r="1712" spans="27:28" ht="21" customHeight="1">
      <c r="AA1712" s="4">
        <f t="shared" ca="1" si="43"/>
        <v>0</v>
      </c>
      <c r="AB1712" s="4">
        <v>1712</v>
      </c>
    </row>
    <row r="1713" spans="27:28" ht="21" customHeight="1">
      <c r="AA1713" s="4">
        <f t="shared" ca="1" si="43"/>
        <v>0</v>
      </c>
      <c r="AB1713" s="4">
        <v>1713</v>
      </c>
    </row>
    <row r="1714" spans="27:28" ht="21" customHeight="1">
      <c r="AA1714" s="4">
        <f t="shared" ca="1" si="43"/>
        <v>0</v>
      </c>
      <c r="AB1714" s="4">
        <v>1714</v>
      </c>
    </row>
    <row r="1715" spans="27:28" ht="21" customHeight="1">
      <c r="AA1715" s="4">
        <f t="shared" ca="1" si="43"/>
        <v>0</v>
      </c>
      <c r="AB1715" s="4">
        <v>1715</v>
      </c>
    </row>
    <row r="1716" spans="27:28" ht="21" customHeight="1">
      <c r="AA1716" s="4">
        <f t="shared" ca="1" si="43"/>
        <v>0</v>
      </c>
      <c r="AB1716" s="4">
        <v>1716</v>
      </c>
    </row>
    <row r="1717" spans="27:28" ht="21" customHeight="1">
      <c r="AA1717" s="4">
        <f t="shared" ca="1" si="43"/>
        <v>0</v>
      </c>
      <c r="AB1717" s="4">
        <v>1717</v>
      </c>
    </row>
    <row r="1718" spans="27:28" ht="21" customHeight="1">
      <c r="AA1718" s="4">
        <f t="shared" ca="1" si="43"/>
        <v>0</v>
      </c>
      <c r="AB1718" s="4">
        <v>1718</v>
      </c>
    </row>
    <row r="1719" spans="27:28" ht="21" customHeight="1">
      <c r="AA1719" s="4">
        <f t="shared" ca="1" si="43"/>
        <v>0</v>
      </c>
      <c r="AB1719" s="4">
        <v>1719</v>
      </c>
    </row>
    <row r="1720" spans="27:28" ht="21" customHeight="1">
      <c r="AA1720" s="4">
        <f t="shared" ca="1" si="43"/>
        <v>0</v>
      </c>
      <c r="AB1720" s="4">
        <v>1720</v>
      </c>
    </row>
    <row r="1721" spans="27:28" ht="21" customHeight="1">
      <c r="AA1721" s="4">
        <f t="shared" ca="1" si="43"/>
        <v>0</v>
      </c>
      <c r="AB1721" s="4">
        <v>1721</v>
      </c>
    </row>
    <row r="1722" spans="27:28" ht="21" customHeight="1">
      <c r="AA1722" s="4">
        <f t="shared" ca="1" si="43"/>
        <v>0</v>
      </c>
      <c r="AB1722" s="4">
        <v>1722</v>
      </c>
    </row>
    <row r="1723" spans="27:28" ht="21" customHeight="1">
      <c r="AA1723" s="4">
        <f t="shared" ca="1" si="43"/>
        <v>0</v>
      </c>
      <c r="AB1723" s="4">
        <v>1723</v>
      </c>
    </row>
    <row r="1724" spans="27:28" ht="21" customHeight="1">
      <c r="AA1724" s="4">
        <f t="shared" ca="1" si="43"/>
        <v>0</v>
      </c>
      <c r="AB1724" s="4">
        <v>1724</v>
      </c>
    </row>
    <row r="1725" spans="27:28" ht="21" customHeight="1">
      <c r="AA1725" s="4">
        <f t="shared" ca="1" si="43"/>
        <v>0</v>
      </c>
      <c r="AB1725" s="4">
        <v>1725</v>
      </c>
    </row>
    <row r="1726" spans="27:28" ht="21" customHeight="1">
      <c r="AA1726" s="4">
        <f t="shared" ca="1" si="43"/>
        <v>0</v>
      </c>
      <c r="AB1726" s="4">
        <v>1726</v>
      </c>
    </row>
    <row r="1727" spans="27:28" ht="21" customHeight="1">
      <c r="AA1727" s="4">
        <f t="shared" ca="1" si="43"/>
        <v>0</v>
      </c>
      <c r="AB1727" s="4">
        <v>1727</v>
      </c>
    </row>
    <row r="1728" spans="27:28" ht="21" customHeight="1">
      <c r="AA1728" s="4">
        <f t="shared" ca="1" si="43"/>
        <v>0</v>
      </c>
      <c r="AB1728" s="4">
        <v>1728</v>
      </c>
    </row>
    <row r="1729" spans="27:28" ht="21" customHeight="1">
      <c r="AA1729" s="4">
        <f t="shared" ca="1" si="43"/>
        <v>0</v>
      </c>
      <c r="AB1729" s="4">
        <v>1729</v>
      </c>
    </row>
    <row r="1730" spans="27:28" ht="21" customHeight="1">
      <c r="AA1730" s="4">
        <f t="shared" ca="1" si="43"/>
        <v>0</v>
      </c>
      <c r="AB1730" s="4">
        <v>1730</v>
      </c>
    </row>
    <row r="1731" spans="27:28" ht="21" customHeight="1">
      <c r="AA1731" s="4">
        <f t="shared" ca="1" si="43"/>
        <v>0</v>
      </c>
      <c r="AB1731" s="4">
        <v>1731</v>
      </c>
    </row>
    <row r="1732" spans="27:28" ht="21" customHeight="1">
      <c r="AA1732" s="4">
        <f t="shared" ca="1" si="43"/>
        <v>0</v>
      </c>
      <c r="AB1732" s="4">
        <v>1732</v>
      </c>
    </row>
    <row r="1733" spans="27:28" ht="21" customHeight="1">
      <c r="AA1733" s="4">
        <f t="shared" ref="AA1733:AA1795" ca="1" si="44">INDIRECT($W$6&amp;"!"&amp;"B"&amp;ROW(B1733))</f>
        <v>0</v>
      </c>
      <c r="AB1733" s="4">
        <v>1733</v>
      </c>
    </row>
    <row r="1734" spans="27:28" ht="21" customHeight="1">
      <c r="AA1734" s="4">
        <f t="shared" ca="1" si="44"/>
        <v>0</v>
      </c>
      <c r="AB1734" s="4">
        <v>1734</v>
      </c>
    </row>
    <row r="1735" spans="27:28" ht="21" customHeight="1">
      <c r="AA1735" s="4">
        <f t="shared" ca="1" si="44"/>
        <v>0</v>
      </c>
      <c r="AB1735" s="4">
        <v>1735</v>
      </c>
    </row>
    <row r="1736" spans="27:28" ht="21" customHeight="1">
      <c r="AA1736" s="4">
        <f t="shared" ca="1" si="44"/>
        <v>0</v>
      </c>
      <c r="AB1736" s="4">
        <v>1736</v>
      </c>
    </row>
    <row r="1737" spans="27:28" ht="21" customHeight="1">
      <c r="AA1737" s="4">
        <f t="shared" ca="1" si="44"/>
        <v>0</v>
      </c>
      <c r="AB1737" s="4">
        <v>1737</v>
      </c>
    </row>
    <row r="1738" spans="27:28" ht="21" customHeight="1">
      <c r="AA1738" s="4">
        <f t="shared" ca="1" si="44"/>
        <v>0</v>
      </c>
      <c r="AB1738" s="4">
        <v>1738</v>
      </c>
    </row>
    <row r="1739" spans="27:28" ht="21" customHeight="1">
      <c r="AA1739" s="4">
        <f t="shared" ca="1" si="44"/>
        <v>0</v>
      </c>
      <c r="AB1739" s="4">
        <v>1739</v>
      </c>
    </row>
    <row r="1740" spans="27:28" ht="21" customHeight="1">
      <c r="AA1740" s="4">
        <f t="shared" ca="1" si="44"/>
        <v>0</v>
      </c>
      <c r="AB1740" s="4">
        <v>1740</v>
      </c>
    </row>
    <row r="1741" spans="27:28" ht="21" customHeight="1">
      <c r="AA1741" s="4">
        <f t="shared" ca="1" si="44"/>
        <v>0</v>
      </c>
      <c r="AB1741" s="4">
        <v>1741</v>
      </c>
    </row>
    <row r="1742" spans="27:28" ht="21" customHeight="1">
      <c r="AA1742" s="4">
        <f t="shared" ca="1" si="44"/>
        <v>0</v>
      </c>
      <c r="AB1742" s="4">
        <v>1742</v>
      </c>
    </row>
    <row r="1743" spans="27:28" ht="21" customHeight="1">
      <c r="AA1743" s="4">
        <f t="shared" ca="1" si="44"/>
        <v>0</v>
      </c>
      <c r="AB1743" s="4">
        <v>1743</v>
      </c>
    </row>
    <row r="1744" spans="27:28" ht="21" customHeight="1">
      <c r="AA1744" s="4">
        <f t="shared" ca="1" si="44"/>
        <v>0</v>
      </c>
      <c r="AB1744" s="4">
        <v>1744</v>
      </c>
    </row>
    <row r="1745" spans="27:28" ht="21" customHeight="1">
      <c r="AA1745" s="4">
        <f t="shared" ca="1" si="44"/>
        <v>0</v>
      </c>
      <c r="AB1745" s="4">
        <v>1745</v>
      </c>
    </row>
    <row r="1746" spans="27:28" ht="21" customHeight="1">
      <c r="AA1746" s="4">
        <f t="shared" ca="1" si="44"/>
        <v>0</v>
      </c>
      <c r="AB1746" s="4">
        <v>1746</v>
      </c>
    </row>
    <row r="1747" spans="27:28" ht="21" customHeight="1">
      <c r="AA1747" s="4">
        <f t="shared" ca="1" si="44"/>
        <v>0</v>
      </c>
      <c r="AB1747" s="4">
        <v>1747</v>
      </c>
    </row>
    <row r="1748" spans="27:28" ht="21" customHeight="1">
      <c r="AA1748" s="4">
        <f t="shared" ca="1" si="44"/>
        <v>0</v>
      </c>
      <c r="AB1748" s="4">
        <v>1748</v>
      </c>
    </row>
    <row r="1749" spans="27:28" ht="21" customHeight="1">
      <c r="AA1749" s="4">
        <f t="shared" ca="1" si="44"/>
        <v>0</v>
      </c>
      <c r="AB1749" s="4">
        <v>1749</v>
      </c>
    </row>
    <row r="1750" spans="27:28" ht="21" customHeight="1">
      <c r="AA1750" s="4">
        <f t="shared" ca="1" si="44"/>
        <v>0</v>
      </c>
      <c r="AB1750" s="4">
        <v>1750</v>
      </c>
    </row>
    <row r="1751" spans="27:28" ht="21" customHeight="1">
      <c r="AA1751" s="4">
        <f t="shared" ca="1" si="44"/>
        <v>0</v>
      </c>
      <c r="AB1751" s="4">
        <v>1751</v>
      </c>
    </row>
    <row r="1752" spans="27:28" ht="21" customHeight="1">
      <c r="AA1752" s="4">
        <f t="shared" ca="1" si="44"/>
        <v>0</v>
      </c>
      <c r="AB1752" s="4">
        <v>1752</v>
      </c>
    </row>
    <row r="1753" spans="27:28" ht="21" customHeight="1">
      <c r="AA1753" s="4">
        <f t="shared" ca="1" si="44"/>
        <v>0</v>
      </c>
      <c r="AB1753" s="4">
        <v>1753</v>
      </c>
    </row>
    <row r="1754" spans="27:28" ht="21" customHeight="1">
      <c r="AA1754" s="4">
        <f t="shared" ca="1" si="44"/>
        <v>0</v>
      </c>
      <c r="AB1754" s="4">
        <v>1754</v>
      </c>
    </row>
    <row r="1755" spans="27:28" ht="21" customHeight="1">
      <c r="AA1755" s="4">
        <f t="shared" ca="1" si="44"/>
        <v>0</v>
      </c>
      <c r="AB1755" s="4">
        <v>1755</v>
      </c>
    </row>
    <row r="1756" spans="27:28" ht="21" customHeight="1">
      <c r="AA1756" s="4">
        <f t="shared" ca="1" si="44"/>
        <v>0</v>
      </c>
      <c r="AB1756" s="4">
        <v>1756</v>
      </c>
    </row>
    <row r="1757" spans="27:28" ht="21" customHeight="1">
      <c r="AA1757" s="4">
        <f t="shared" ca="1" si="44"/>
        <v>0</v>
      </c>
      <c r="AB1757" s="4">
        <v>1757</v>
      </c>
    </row>
    <row r="1758" spans="27:28" ht="21" customHeight="1">
      <c r="AA1758" s="4">
        <f t="shared" ca="1" si="44"/>
        <v>0</v>
      </c>
      <c r="AB1758" s="4">
        <v>1758</v>
      </c>
    </row>
    <row r="1759" spans="27:28" ht="21" customHeight="1">
      <c r="AA1759" s="4">
        <f t="shared" ca="1" si="44"/>
        <v>0</v>
      </c>
      <c r="AB1759" s="4">
        <v>1759</v>
      </c>
    </row>
    <row r="1760" spans="27:28" ht="21" customHeight="1">
      <c r="AA1760" s="4">
        <f t="shared" ca="1" si="44"/>
        <v>0</v>
      </c>
      <c r="AB1760" s="4">
        <v>1760</v>
      </c>
    </row>
    <row r="1761" spans="27:28" ht="21" customHeight="1">
      <c r="AA1761" s="4">
        <f t="shared" ca="1" si="44"/>
        <v>0</v>
      </c>
      <c r="AB1761" s="4">
        <v>1761</v>
      </c>
    </row>
    <row r="1762" spans="27:28" ht="21" customHeight="1">
      <c r="AA1762" s="4">
        <f t="shared" ca="1" si="44"/>
        <v>0</v>
      </c>
      <c r="AB1762" s="4">
        <v>1762</v>
      </c>
    </row>
    <row r="1763" spans="27:28" ht="21" customHeight="1">
      <c r="AA1763" s="4">
        <f t="shared" ca="1" si="44"/>
        <v>0</v>
      </c>
      <c r="AB1763" s="4">
        <v>1763</v>
      </c>
    </row>
    <row r="1764" spans="27:28" ht="21" customHeight="1">
      <c r="AA1764" s="4">
        <f t="shared" ca="1" si="44"/>
        <v>0</v>
      </c>
      <c r="AB1764" s="4">
        <v>1764</v>
      </c>
    </row>
    <row r="1765" spans="27:28" ht="21" customHeight="1">
      <c r="AA1765" s="4">
        <f t="shared" ca="1" si="44"/>
        <v>0</v>
      </c>
      <c r="AB1765" s="4">
        <v>1765</v>
      </c>
    </row>
    <row r="1766" spans="27:28" ht="21" customHeight="1">
      <c r="AA1766" s="4">
        <f t="shared" ca="1" si="44"/>
        <v>0</v>
      </c>
      <c r="AB1766" s="4">
        <v>1766</v>
      </c>
    </row>
    <row r="1767" spans="27:28" ht="21" customHeight="1">
      <c r="AA1767" s="4">
        <f t="shared" ca="1" si="44"/>
        <v>0</v>
      </c>
      <c r="AB1767" s="4">
        <v>1767</v>
      </c>
    </row>
    <row r="1768" spans="27:28" ht="21" customHeight="1">
      <c r="AA1768" s="4">
        <f t="shared" ca="1" si="44"/>
        <v>0</v>
      </c>
      <c r="AB1768" s="4">
        <v>1768</v>
      </c>
    </row>
    <row r="1769" spans="27:28" ht="21" customHeight="1">
      <c r="AA1769" s="4">
        <f t="shared" ca="1" si="44"/>
        <v>0</v>
      </c>
      <c r="AB1769" s="4">
        <v>1769</v>
      </c>
    </row>
    <row r="1770" spans="27:28" ht="21" customHeight="1">
      <c r="AA1770" s="4">
        <f t="shared" ca="1" si="44"/>
        <v>0</v>
      </c>
      <c r="AB1770" s="4">
        <v>1770</v>
      </c>
    </row>
    <row r="1771" spans="27:28" ht="21" customHeight="1">
      <c r="AA1771" s="4">
        <f t="shared" ca="1" si="44"/>
        <v>0</v>
      </c>
      <c r="AB1771" s="4">
        <v>1771</v>
      </c>
    </row>
    <row r="1772" spans="27:28" ht="21" customHeight="1">
      <c r="AA1772" s="4">
        <f t="shared" ca="1" si="44"/>
        <v>0</v>
      </c>
      <c r="AB1772" s="4">
        <v>1772</v>
      </c>
    </row>
    <row r="1773" spans="27:28" ht="21" customHeight="1">
      <c r="AA1773" s="4">
        <f t="shared" ca="1" si="44"/>
        <v>0</v>
      </c>
      <c r="AB1773" s="4">
        <v>1773</v>
      </c>
    </row>
    <row r="1774" spans="27:28" ht="21" customHeight="1">
      <c r="AA1774" s="4">
        <f t="shared" ca="1" si="44"/>
        <v>0</v>
      </c>
      <c r="AB1774" s="4">
        <v>1774</v>
      </c>
    </row>
    <row r="1775" spans="27:28" ht="21" customHeight="1">
      <c r="AA1775" s="4">
        <f t="shared" ca="1" si="44"/>
        <v>0</v>
      </c>
      <c r="AB1775" s="4">
        <v>1775</v>
      </c>
    </row>
    <row r="1776" spans="27:28" ht="21" customHeight="1">
      <c r="AA1776" s="4">
        <f t="shared" ca="1" si="44"/>
        <v>0</v>
      </c>
      <c r="AB1776" s="4">
        <v>1776</v>
      </c>
    </row>
    <row r="1777" spans="27:28" ht="21" customHeight="1">
      <c r="AA1777" s="4">
        <f t="shared" ca="1" si="44"/>
        <v>0</v>
      </c>
      <c r="AB1777" s="4">
        <v>1777</v>
      </c>
    </row>
    <row r="1778" spans="27:28" ht="21" customHeight="1">
      <c r="AA1778" s="4">
        <f t="shared" ca="1" si="44"/>
        <v>0</v>
      </c>
      <c r="AB1778" s="4">
        <v>1778</v>
      </c>
    </row>
    <row r="1779" spans="27:28" ht="21" customHeight="1">
      <c r="AA1779" s="4">
        <f t="shared" ca="1" si="44"/>
        <v>0</v>
      </c>
      <c r="AB1779" s="4">
        <v>1779</v>
      </c>
    </row>
    <row r="1780" spans="27:28" ht="21" customHeight="1">
      <c r="AA1780" s="4">
        <f t="shared" ca="1" si="44"/>
        <v>0</v>
      </c>
      <c r="AB1780" s="4">
        <v>1780</v>
      </c>
    </row>
    <row r="1781" spans="27:28" ht="21" customHeight="1">
      <c r="AA1781" s="4">
        <f t="shared" ca="1" si="44"/>
        <v>0</v>
      </c>
      <c r="AB1781" s="4">
        <v>1781</v>
      </c>
    </row>
    <row r="1782" spans="27:28" ht="21" customHeight="1">
      <c r="AA1782" s="4">
        <f t="shared" ca="1" si="44"/>
        <v>0</v>
      </c>
      <c r="AB1782" s="4">
        <v>1782</v>
      </c>
    </row>
    <row r="1783" spans="27:28" ht="21" customHeight="1">
      <c r="AA1783" s="4">
        <f t="shared" ca="1" si="44"/>
        <v>0</v>
      </c>
      <c r="AB1783" s="4">
        <v>1783</v>
      </c>
    </row>
    <row r="1784" spans="27:28" ht="21" customHeight="1">
      <c r="AA1784" s="4">
        <f t="shared" ca="1" si="44"/>
        <v>0</v>
      </c>
      <c r="AB1784" s="4">
        <v>1784</v>
      </c>
    </row>
    <row r="1785" spans="27:28" ht="21" customHeight="1">
      <c r="AA1785" s="4">
        <f t="shared" ca="1" si="44"/>
        <v>0</v>
      </c>
      <c r="AB1785" s="4">
        <v>1785</v>
      </c>
    </row>
    <row r="1786" spans="27:28" ht="21" customHeight="1">
      <c r="AA1786" s="4">
        <f t="shared" ca="1" si="44"/>
        <v>0</v>
      </c>
      <c r="AB1786" s="4">
        <v>1786</v>
      </c>
    </row>
    <row r="1787" spans="27:28" ht="21" customHeight="1">
      <c r="AA1787" s="4">
        <f t="shared" ca="1" si="44"/>
        <v>0</v>
      </c>
      <c r="AB1787" s="4">
        <v>1787</v>
      </c>
    </row>
    <row r="1788" spans="27:28" ht="21" customHeight="1">
      <c r="AA1788" s="4">
        <f t="shared" ca="1" si="44"/>
        <v>0</v>
      </c>
      <c r="AB1788" s="4">
        <v>1788</v>
      </c>
    </row>
    <row r="1789" spans="27:28" ht="21" customHeight="1">
      <c r="AA1789" s="4">
        <f t="shared" ca="1" si="44"/>
        <v>0</v>
      </c>
      <c r="AB1789" s="4">
        <v>1789</v>
      </c>
    </row>
    <row r="1790" spans="27:28" ht="21" customHeight="1">
      <c r="AA1790" s="4">
        <f t="shared" ca="1" si="44"/>
        <v>0</v>
      </c>
      <c r="AB1790" s="4">
        <v>1790</v>
      </c>
    </row>
    <row r="1791" spans="27:28" ht="21" customHeight="1">
      <c r="AA1791" s="4">
        <f t="shared" ca="1" si="44"/>
        <v>0</v>
      </c>
      <c r="AB1791" s="4">
        <v>1791</v>
      </c>
    </row>
    <row r="1792" spans="27:28" ht="21" customHeight="1">
      <c r="AA1792" s="4">
        <f t="shared" ca="1" si="44"/>
        <v>0</v>
      </c>
      <c r="AB1792" s="4">
        <v>1792</v>
      </c>
    </row>
    <row r="1793" spans="27:28" ht="21" customHeight="1">
      <c r="AA1793" s="4">
        <f t="shared" ca="1" si="44"/>
        <v>0</v>
      </c>
      <c r="AB1793" s="4">
        <v>1793</v>
      </c>
    </row>
    <row r="1794" spans="27:28" ht="21" customHeight="1">
      <c r="AA1794" s="4">
        <f t="shared" ca="1" si="44"/>
        <v>0</v>
      </c>
      <c r="AB1794" s="4">
        <v>1794</v>
      </c>
    </row>
    <row r="1795" spans="27:28" ht="21" customHeight="1">
      <c r="AA1795" s="4">
        <f t="shared" ca="1" si="44"/>
        <v>0</v>
      </c>
      <c r="AB1795" s="4">
        <v>1795</v>
      </c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9" customWidth="1"/>
    <col min="2" max="2" width="15.875" style="9" customWidth="1"/>
    <col min="3" max="3" width="16.75" style="9" customWidth="1"/>
    <col min="4" max="4" width="8.75" style="9" customWidth="1"/>
    <col min="5" max="5" width="10.375" style="9" customWidth="1"/>
    <col min="6" max="6" width="15.625" style="9" customWidth="1"/>
    <col min="7" max="7" width="8.75" style="9" customWidth="1"/>
    <col min="8" max="8" width="8.625" style="14" customWidth="1"/>
    <col min="9" max="9" width="15.125" style="9" customWidth="1"/>
    <col min="10" max="10" width="8.75" style="9" customWidth="1"/>
    <col min="11" max="11" width="18" style="9" customWidth="1"/>
    <col min="12" max="12" width="10.5" style="15" customWidth="1"/>
    <col min="13" max="13" width="13.5" style="9" customWidth="1"/>
    <col min="14" max="14" width="12.875" style="9" customWidth="1"/>
    <col min="15" max="15" width="8.875" style="9" customWidth="1"/>
    <col min="16" max="16" width="13.375" style="9" customWidth="1"/>
    <col min="17" max="17" width="1.25" style="9" customWidth="1"/>
    <col min="18" max="16384" width="0" style="9" hidden="1"/>
  </cols>
  <sheetData>
    <row r="1" spans="1:16" ht="13.5" customHeight="1">
      <c r="A1" s="408" t="s">
        <v>615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</row>
    <row r="2" spans="1:16" ht="13.5" customHeight="1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6" s="62" customFormat="1" ht="8.1" customHeight="1" thickBot="1">
      <c r="A3" s="61"/>
    </row>
    <row r="4" spans="1:16" s="16" customFormat="1" ht="21.75" customHeight="1">
      <c r="A4" s="409"/>
      <c r="B4" s="408"/>
      <c r="C4" s="408"/>
      <c r="E4" s="17" t="s">
        <v>92</v>
      </c>
      <c r="F4" s="18"/>
      <c r="H4" s="19"/>
      <c r="I4" s="20"/>
      <c r="L4" s="20"/>
      <c r="M4" s="20"/>
      <c r="O4" s="21" t="s">
        <v>616</v>
      </c>
      <c r="P4" s="22"/>
    </row>
    <row r="5" spans="1:16" s="16" customFormat="1" ht="21.75" customHeight="1" thickBot="1">
      <c r="A5" s="51"/>
      <c r="B5" s="23"/>
      <c r="C5" s="23"/>
      <c r="E5" s="24" t="s">
        <v>179</v>
      </c>
      <c r="F5" s="25">
        <f ca="1">INDIRECT(B47&amp;"!L26")</f>
        <v>0</v>
      </c>
      <c r="H5" s="19"/>
      <c r="I5" s="20"/>
      <c r="L5" s="20"/>
      <c r="M5" s="20"/>
      <c r="O5" s="24" t="s">
        <v>180</v>
      </c>
      <c r="P5" s="25">
        <f ca="1">INDIRECT(B47&amp;"!N27")</f>
        <v>0</v>
      </c>
    </row>
    <row r="6" spans="1:16" s="16" customFormat="1" ht="21.75" customHeight="1" thickBot="1">
      <c r="A6" s="51"/>
      <c r="F6" s="26"/>
      <c r="H6" s="19"/>
      <c r="I6" s="20"/>
      <c r="L6" s="20"/>
      <c r="M6" s="26"/>
    </row>
    <row r="7" spans="1:16" s="16" customFormat="1" ht="21.75" customHeight="1">
      <c r="C7" s="26"/>
      <c r="E7" s="17" t="s">
        <v>122</v>
      </c>
      <c r="F7" s="22"/>
      <c r="H7" s="27" t="s">
        <v>126</v>
      </c>
      <c r="I7" s="22"/>
      <c r="K7" s="28" t="s">
        <v>181</v>
      </c>
      <c r="L7" s="29" t="s">
        <v>182</v>
      </c>
      <c r="M7" s="30">
        <f ca="1">INDIRECT(B47&amp;"!N15")</f>
        <v>0</v>
      </c>
    </row>
    <row r="8" spans="1:16" s="16" customFormat="1" ht="21.75" customHeight="1" thickBot="1">
      <c r="A8" s="26"/>
      <c r="B8" s="410" t="s">
        <v>183</v>
      </c>
      <c r="C8" s="410"/>
      <c r="E8" s="24" t="s">
        <v>184</v>
      </c>
      <c r="F8" s="25">
        <f ca="1">INDIRECT(B47&amp;"!L7")</f>
        <v>0</v>
      </c>
      <c r="H8" s="24" t="s">
        <v>617</v>
      </c>
      <c r="I8" s="25">
        <f ca="1">INDIRECT(B47&amp;"!L15")</f>
        <v>0</v>
      </c>
      <c r="K8" s="31" t="s">
        <v>185</v>
      </c>
      <c r="L8" s="32" t="s">
        <v>186</v>
      </c>
      <c r="M8" s="33">
        <f ca="1">INDIRECT(B47&amp;"!O15")</f>
        <v>0</v>
      </c>
    </row>
    <row r="9" spans="1:16" s="16" customFormat="1" ht="21.75" customHeight="1" thickBot="1">
      <c r="A9" s="26"/>
      <c r="C9" s="26"/>
      <c r="F9" s="26"/>
      <c r="H9" s="19"/>
      <c r="I9" s="26"/>
      <c r="K9" s="63"/>
      <c r="L9" s="64" t="s">
        <v>618</v>
      </c>
      <c r="M9" s="65">
        <f ca="1">INDIRECT(B47&amp;"!P7")</f>
        <v>0</v>
      </c>
    </row>
    <row r="10" spans="1:16" s="16" customFormat="1" ht="21.75" customHeight="1" thickBot="1">
      <c r="A10" s="26"/>
      <c r="B10" s="281" t="s">
        <v>187</v>
      </c>
      <c r="C10" s="34">
        <f ca="1">INDIRECT(B47&amp;"!E12")+INDIRECT(B47&amp;"!F12")</f>
        <v>0</v>
      </c>
      <c r="F10" s="26"/>
      <c r="H10" s="19"/>
      <c r="K10" s="35" t="s">
        <v>188</v>
      </c>
      <c r="L10" s="36" t="s">
        <v>189</v>
      </c>
      <c r="M10" s="34">
        <f ca="1">INDIRECT(B47&amp;"!M23")</f>
        <v>0</v>
      </c>
      <c r="O10" s="21" t="s">
        <v>619</v>
      </c>
      <c r="P10" s="22"/>
    </row>
    <row r="11" spans="1:16" s="16" customFormat="1" ht="21.75" customHeight="1" thickBot="1">
      <c r="A11" s="26"/>
      <c r="C11" s="282"/>
      <c r="F11" s="26"/>
      <c r="H11" s="19"/>
      <c r="I11" s="26"/>
      <c r="L11" s="20"/>
      <c r="M11" s="26"/>
      <c r="O11" s="24"/>
      <c r="P11" s="25">
        <f ca="1">INDIRECT(B47&amp;"!N23")</f>
        <v>0</v>
      </c>
    </row>
    <row r="12" spans="1:16" s="16" customFormat="1" ht="21.75" customHeight="1" thickBot="1">
      <c r="A12" s="26"/>
      <c r="B12" s="281" t="s">
        <v>169</v>
      </c>
      <c r="C12" s="34">
        <f ca="1">INDIRECT(B47&amp;"!E13")+INDIRECT(B47&amp;"!F13")</f>
        <v>0</v>
      </c>
      <c r="F12" s="26"/>
      <c r="H12" s="27" t="s">
        <v>620</v>
      </c>
      <c r="I12" s="22"/>
      <c r="K12" s="28" t="s">
        <v>188</v>
      </c>
      <c r="L12" s="29" t="s">
        <v>190</v>
      </c>
      <c r="M12" s="30">
        <f ca="1">INDIRECT(B47&amp;"!M16")</f>
        <v>0</v>
      </c>
    </row>
    <row r="13" spans="1:16" s="16" customFormat="1" ht="21.75" customHeight="1" thickBot="1">
      <c r="A13" s="26"/>
      <c r="C13" s="282"/>
      <c r="F13" s="26"/>
      <c r="H13" s="24" t="s">
        <v>191</v>
      </c>
      <c r="I13" s="25">
        <f ca="1">INDIRECT(B47&amp;"!L16")</f>
        <v>0</v>
      </c>
      <c r="K13" s="37" t="s">
        <v>619</v>
      </c>
      <c r="L13" s="38" t="s">
        <v>192</v>
      </c>
      <c r="M13" s="39">
        <f ca="1">INDIRECT(B47&amp;"!N16")</f>
        <v>0</v>
      </c>
    </row>
    <row r="14" spans="1:16" s="16" customFormat="1" ht="21.75" customHeight="1" thickBot="1">
      <c r="A14" s="26"/>
      <c r="B14" s="281" t="s">
        <v>170</v>
      </c>
      <c r="C14" s="34">
        <f ca="1">INDIRECT(B47&amp;"!E14")+INDIRECT(B47&amp;"!F14")</f>
        <v>0</v>
      </c>
      <c r="F14" s="26"/>
      <c r="H14" s="19"/>
      <c r="I14" s="26"/>
      <c r="K14" s="40" t="s">
        <v>185</v>
      </c>
      <c r="L14" s="41" t="s">
        <v>193</v>
      </c>
      <c r="M14" s="25">
        <f ca="1">INDIRECT(B47&amp;"!O16")</f>
        <v>0</v>
      </c>
    </row>
    <row r="15" spans="1:16" s="16" customFormat="1" ht="21.75" customHeight="1" thickBot="1">
      <c r="A15" s="26"/>
      <c r="B15" s="283"/>
      <c r="C15" s="284"/>
      <c r="F15" s="26"/>
      <c r="H15" s="19"/>
      <c r="I15" s="26"/>
      <c r="K15" s="42"/>
      <c r="L15" s="64" t="s">
        <v>618</v>
      </c>
      <c r="M15" s="65">
        <f ca="1">INDIRECT(B47&amp;"!P16")</f>
        <v>0</v>
      </c>
    </row>
    <row r="16" spans="1:16" s="16" customFormat="1" ht="21.75" customHeight="1" thickBot="1">
      <c r="A16" s="26"/>
      <c r="B16" s="281" t="s">
        <v>194</v>
      </c>
      <c r="C16" s="34">
        <f ca="1">INDIRECT(B47&amp;"!E15")+INDIRECT(B47&amp;"!F15")</f>
        <v>0</v>
      </c>
      <c r="F16" s="26"/>
      <c r="H16" s="27" t="s">
        <v>135</v>
      </c>
      <c r="I16" s="22"/>
      <c r="K16" s="28" t="s">
        <v>188</v>
      </c>
      <c r="L16" s="29" t="s">
        <v>621</v>
      </c>
      <c r="M16" s="30">
        <f ca="1">INDIRECT(B47&amp;"!M21")</f>
        <v>0</v>
      </c>
    </row>
    <row r="17" spans="1:17" s="16" customFormat="1" ht="21.75" customHeight="1" thickBot="1">
      <c r="A17" s="26"/>
      <c r="C17" s="285"/>
      <c r="H17" s="24" t="s">
        <v>195</v>
      </c>
      <c r="I17" s="25">
        <f ca="1">INDIRECT(B47&amp;"!L21")</f>
        <v>0</v>
      </c>
      <c r="K17" s="37" t="s">
        <v>619</v>
      </c>
      <c r="L17" s="38" t="s">
        <v>196</v>
      </c>
      <c r="M17" s="39">
        <f ca="1">INDIRECT(B47&amp;"!N21")</f>
        <v>0</v>
      </c>
    </row>
    <row r="18" spans="1:17" s="16" customFormat="1" ht="21.75" customHeight="1" thickBot="1">
      <c r="A18" s="26"/>
      <c r="B18" s="286" t="s">
        <v>197</v>
      </c>
      <c r="C18" s="34">
        <f ca="1">INDIRECT(B47&amp;"!E16")+INDIRECT(B47&amp;"!F16")</f>
        <v>0</v>
      </c>
      <c r="H18" s="19"/>
      <c r="I18" s="26"/>
      <c r="K18" s="40" t="s">
        <v>185</v>
      </c>
      <c r="L18" s="41" t="s">
        <v>198</v>
      </c>
      <c r="M18" s="25">
        <f ca="1">INDIRECT(B47&amp;"!O21")</f>
        <v>0</v>
      </c>
    </row>
    <row r="19" spans="1:17" s="16" customFormat="1" ht="21.75" customHeight="1" thickBot="1">
      <c r="A19" s="26"/>
      <c r="C19" s="282"/>
      <c r="H19" s="19"/>
      <c r="I19" s="26"/>
      <c r="K19" s="42"/>
      <c r="L19" s="64" t="s">
        <v>618</v>
      </c>
      <c r="M19" s="65">
        <f ca="1">INDIRECT(B47&amp;"!P21")</f>
        <v>0</v>
      </c>
    </row>
    <row r="20" spans="1:17" s="16" customFormat="1" ht="21.75" customHeight="1" thickBot="1">
      <c r="A20" s="26"/>
      <c r="B20" s="286" t="s">
        <v>173</v>
      </c>
      <c r="C20" s="34">
        <f ca="1">INDIRECT(B47&amp;"!E17")+INDIRECT(B47&amp;"!F17")</f>
        <v>0</v>
      </c>
      <c r="E20" s="27" t="s">
        <v>199</v>
      </c>
      <c r="F20" s="18"/>
      <c r="H20" s="27" t="s">
        <v>200</v>
      </c>
      <c r="I20" s="22"/>
      <c r="K20" s="28" t="s">
        <v>188</v>
      </c>
      <c r="L20" s="29" t="s">
        <v>201</v>
      </c>
      <c r="M20" s="66">
        <f ca="1">INDIRECT(B47&amp;"!M17")</f>
        <v>0</v>
      </c>
      <c r="Q20" s="43"/>
    </row>
    <row r="21" spans="1:17" s="16" customFormat="1" ht="21.75" customHeight="1" thickBot="1">
      <c r="A21" s="26"/>
      <c r="B21" s="287"/>
      <c r="C21" s="282"/>
      <c r="E21" s="24"/>
      <c r="F21" s="25">
        <f ca="1">INDIRECT(B47&amp;"!L23")</f>
        <v>0</v>
      </c>
      <c r="H21" s="24" t="s">
        <v>202</v>
      </c>
      <c r="I21" s="25">
        <f ca="1">INDIRECT(B47&amp;"!L17")</f>
        <v>0</v>
      </c>
      <c r="K21" s="37" t="s">
        <v>619</v>
      </c>
      <c r="L21" s="38" t="s">
        <v>203</v>
      </c>
      <c r="M21" s="67">
        <f ca="1">INDIRECT(B47&amp;"!N17")</f>
        <v>0</v>
      </c>
    </row>
    <row r="22" spans="1:17" s="16" customFormat="1" ht="21.75" customHeight="1" thickBot="1">
      <c r="A22" s="26"/>
      <c r="B22" s="286" t="s">
        <v>204</v>
      </c>
      <c r="C22" s="34">
        <f ca="1">INDIRECT(B47&amp;"!E25")+INDIRECT(B47&amp;"!F25")</f>
        <v>0</v>
      </c>
      <c r="F22" s="26"/>
      <c r="K22" s="40" t="s">
        <v>185</v>
      </c>
      <c r="L22" s="41" t="s">
        <v>205</v>
      </c>
      <c r="M22" s="33">
        <f ca="1">INDIRECT(B47&amp;"!O17")</f>
        <v>0</v>
      </c>
    </row>
    <row r="23" spans="1:17" s="16" customFormat="1" ht="21.75" customHeight="1" thickBot="1">
      <c r="A23" s="26"/>
      <c r="B23" s="283"/>
      <c r="C23" s="288"/>
      <c r="F23" s="26"/>
      <c r="H23" s="19"/>
      <c r="I23" s="26"/>
      <c r="K23" s="42"/>
      <c r="L23" s="64" t="s">
        <v>618</v>
      </c>
      <c r="M23" s="65">
        <f ca="1">INDIRECT(B47&amp;"!P17")</f>
        <v>0</v>
      </c>
    </row>
    <row r="24" spans="1:17" s="16" customFormat="1" ht="21.75" customHeight="1" thickBot="1">
      <c r="A24" s="26"/>
      <c r="B24" s="286" t="s">
        <v>109</v>
      </c>
      <c r="C24" s="34">
        <f ca="1">INDIRECT(B47&amp;"!Y133")</f>
        <v>0</v>
      </c>
      <c r="F24" s="26"/>
      <c r="H24" s="21" t="s">
        <v>129</v>
      </c>
      <c r="I24" s="22"/>
      <c r="K24" s="28" t="s">
        <v>188</v>
      </c>
      <c r="L24" s="68" t="s">
        <v>622</v>
      </c>
      <c r="M24" s="66">
        <f ca="1">INDIRECT(B47&amp;"!M18")</f>
        <v>0</v>
      </c>
    </row>
    <row r="25" spans="1:17" s="16" customFormat="1" ht="21.75" customHeight="1" thickBot="1">
      <c r="A25" s="26"/>
      <c r="B25" s="289"/>
      <c r="C25" s="290"/>
      <c r="F25" s="26"/>
      <c r="H25" s="24" t="s">
        <v>206</v>
      </c>
      <c r="I25" s="25">
        <f ca="1">INDIRECT(B47&amp;"!L18")</f>
        <v>0</v>
      </c>
      <c r="K25" s="37" t="s">
        <v>619</v>
      </c>
      <c r="L25" s="69" t="s">
        <v>207</v>
      </c>
      <c r="M25" s="67">
        <f ca="1">INDIRECT(B47&amp;"!N18")</f>
        <v>0</v>
      </c>
    </row>
    <row r="26" spans="1:17" s="16" customFormat="1" ht="21.75" customHeight="1" thickBot="1">
      <c r="A26" s="26"/>
      <c r="B26" s="291" t="s">
        <v>120</v>
      </c>
      <c r="C26" s="34">
        <f ca="1">INDIRECT(B47&amp;"!E31")</f>
        <v>0</v>
      </c>
      <c r="F26" s="26"/>
      <c r="K26" s="40" t="s">
        <v>185</v>
      </c>
      <c r="L26" s="70" t="s">
        <v>208</v>
      </c>
      <c r="M26" s="33">
        <f ca="1">INDIRECT(B47&amp;"!O18")</f>
        <v>0</v>
      </c>
    </row>
    <row r="27" spans="1:17" s="16" customFormat="1" ht="21.75" customHeight="1" thickBot="1">
      <c r="A27" s="26"/>
      <c r="F27" s="26"/>
      <c r="L27" s="64" t="s">
        <v>618</v>
      </c>
      <c r="M27" s="65">
        <f ca="1">INDIRECT(B47&amp;"!P18")</f>
        <v>0</v>
      </c>
      <c r="N27" s="45"/>
    </row>
    <row r="28" spans="1:17" s="16" customFormat="1" ht="21.75" customHeight="1">
      <c r="A28" s="26"/>
      <c r="B28" s="292"/>
      <c r="C28" s="290"/>
      <c r="F28" s="26"/>
      <c r="H28" s="21" t="s">
        <v>130</v>
      </c>
      <c r="I28" s="22"/>
      <c r="K28" s="28" t="s">
        <v>188</v>
      </c>
      <c r="L28" s="68" t="s">
        <v>623</v>
      </c>
      <c r="M28" s="30">
        <f ca="1">INDIRECT(B47&amp;"!M19")</f>
        <v>0</v>
      </c>
      <c r="N28" s="45"/>
    </row>
    <row r="29" spans="1:17" s="16" customFormat="1" ht="21.75" customHeight="1" thickBot="1">
      <c r="A29" s="26"/>
      <c r="B29" s="292"/>
      <c r="C29" s="290"/>
      <c r="F29" s="26"/>
      <c r="H29" s="24" t="s">
        <v>209</v>
      </c>
      <c r="I29" s="25">
        <f ca="1">INDIRECT(B47&amp;"!L19")</f>
        <v>0</v>
      </c>
      <c r="K29" s="37" t="s">
        <v>619</v>
      </c>
      <c r="L29" s="69" t="s">
        <v>210</v>
      </c>
      <c r="M29" s="39">
        <f ca="1">INDIRECT(B47&amp;"!N19")</f>
        <v>0</v>
      </c>
      <c r="N29" s="45"/>
    </row>
    <row r="30" spans="1:17" s="16" customFormat="1" ht="21.75" customHeight="1" thickBot="1">
      <c r="A30" s="26"/>
      <c r="B30" s="292"/>
      <c r="C30" s="290"/>
      <c r="F30" s="26"/>
      <c r="H30" s="19"/>
      <c r="I30" s="20"/>
      <c r="K30" s="40" t="s">
        <v>185</v>
      </c>
      <c r="L30" s="70" t="s">
        <v>211</v>
      </c>
      <c r="M30" s="25">
        <f ca="1">INDIRECT(B47&amp;"!O19")</f>
        <v>0</v>
      </c>
      <c r="N30" s="45"/>
    </row>
    <row r="31" spans="1:17" s="16" customFormat="1" ht="21.75" customHeight="1" thickBot="1">
      <c r="A31" s="26"/>
      <c r="B31" s="292"/>
      <c r="C31" s="290"/>
      <c r="F31" s="26"/>
      <c r="L31" s="64" t="s">
        <v>618</v>
      </c>
      <c r="M31" s="65">
        <f ca="1">INDIRECT(B47&amp;"!P19")</f>
        <v>0</v>
      </c>
      <c r="N31" s="45"/>
    </row>
    <row r="32" spans="1:17" s="16" customFormat="1" ht="21.75" customHeight="1">
      <c r="A32" s="26"/>
      <c r="B32" s="292"/>
      <c r="C32" s="290"/>
      <c r="F32" s="26"/>
      <c r="H32" s="27" t="s">
        <v>131</v>
      </c>
      <c r="I32" s="22"/>
      <c r="K32" s="28" t="s">
        <v>188</v>
      </c>
      <c r="L32" s="29" t="s">
        <v>212</v>
      </c>
      <c r="M32" s="30">
        <f ca="1">INDIRECT(B47&amp;"!M20")</f>
        <v>0</v>
      </c>
      <c r="N32" s="45"/>
    </row>
    <row r="33" spans="1:16" s="16" customFormat="1" ht="21.75" customHeight="1" thickBot="1">
      <c r="A33" s="26"/>
      <c r="B33" s="292"/>
      <c r="C33" s="290"/>
      <c r="F33" s="26"/>
      <c r="H33" s="24" t="s">
        <v>624</v>
      </c>
      <c r="I33" s="25">
        <f ca="1">INDIRECT(B47&amp;"!L20")</f>
        <v>0</v>
      </c>
      <c r="K33" s="37" t="s">
        <v>619</v>
      </c>
      <c r="L33" s="38" t="s">
        <v>213</v>
      </c>
      <c r="M33" s="39">
        <f ca="1">INDIRECT(B47&amp;"!N20")</f>
        <v>0</v>
      </c>
      <c r="N33" s="45"/>
    </row>
    <row r="34" spans="1:16" s="16" customFormat="1" ht="21.75" customHeight="1" thickBot="1">
      <c r="A34" s="26"/>
      <c r="B34" s="292"/>
      <c r="C34" s="290"/>
      <c r="F34" s="26"/>
      <c r="H34" s="19"/>
      <c r="I34" s="26"/>
      <c r="K34" s="40" t="s">
        <v>185</v>
      </c>
      <c r="L34" s="41" t="s">
        <v>214</v>
      </c>
      <c r="M34" s="25">
        <f ca="1">INDIRECT(B47&amp;"!O20")</f>
        <v>0</v>
      </c>
      <c r="N34" s="45"/>
    </row>
    <row r="35" spans="1:16" s="16" customFormat="1" ht="21.75" customHeight="1" thickBot="1">
      <c r="A35" s="26"/>
      <c r="C35" s="26"/>
      <c r="F35" s="26"/>
      <c r="H35" s="19"/>
      <c r="I35" s="20"/>
      <c r="K35" s="44"/>
      <c r="L35" s="64" t="s">
        <v>618</v>
      </c>
      <c r="M35" s="65">
        <f ca="1">INDIRECT(B47&amp;"!P20")</f>
        <v>0</v>
      </c>
      <c r="N35" s="45"/>
    </row>
    <row r="36" spans="1:16" s="16" customFormat="1" ht="21.75" customHeight="1">
      <c r="A36" s="26"/>
      <c r="F36" s="26"/>
      <c r="H36" s="17" t="s">
        <v>101</v>
      </c>
      <c r="I36" s="22"/>
      <c r="K36" s="46" t="s">
        <v>188</v>
      </c>
      <c r="L36" s="47" t="s">
        <v>215</v>
      </c>
      <c r="M36" s="30">
        <f ca="1">INDIRECT(B47&amp;"!M22")</f>
        <v>0</v>
      </c>
      <c r="N36" s="45"/>
      <c r="O36" s="16" t="s">
        <v>216</v>
      </c>
    </row>
    <row r="37" spans="1:16" s="16" customFormat="1" ht="34.5" customHeight="1" thickBot="1">
      <c r="F37" s="26"/>
      <c r="H37" s="24" t="s">
        <v>217</v>
      </c>
      <c r="I37" s="25">
        <f ca="1">INDIRECT(B47&amp;"!L22")</f>
        <v>0</v>
      </c>
      <c r="K37" s="40" t="s">
        <v>619</v>
      </c>
      <c r="L37" s="41" t="s">
        <v>218</v>
      </c>
      <c r="M37" s="33">
        <f ca="1">INDIRECT(B47&amp;"!N22")</f>
        <v>0</v>
      </c>
      <c r="O37" s="411">
        <f ca="1">INDIRECT(B47&amp;"!O24")</f>
        <v>0</v>
      </c>
      <c r="P37" s="411"/>
    </row>
    <row r="38" spans="1:16" s="16" customFormat="1" ht="21.75" customHeight="1" thickBot="1">
      <c r="B38" s="293" t="s">
        <v>219</v>
      </c>
      <c r="C38" s="294">
        <f ca="1">INDIRECT(B47&amp;"!E6")</f>
        <v>0</v>
      </c>
      <c r="F38" s="26"/>
      <c r="H38" s="19"/>
      <c r="I38" s="20"/>
      <c r="L38" s="64" t="s">
        <v>618</v>
      </c>
      <c r="M38" s="65">
        <f ca="1">INDIRECT(B47&amp;"!P22")</f>
        <v>0</v>
      </c>
      <c r="O38" s="412"/>
      <c r="P38" s="412"/>
    </row>
    <row r="39" spans="1:16" s="16" customFormat="1" ht="21.75" customHeight="1">
      <c r="B39" s="295" t="s">
        <v>220</v>
      </c>
      <c r="C39" s="296">
        <f ca="1">INDIRECT(B47&amp;"!E7")</f>
        <v>0</v>
      </c>
      <c r="E39" s="27" t="s">
        <v>221</v>
      </c>
      <c r="F39" s="22"/>
      <c r="H39" s="19"/>
      <c r="I39" s="20"/>
      <c r="L39" s="20"/>
      <c r="M39" s="20"/>
      <c r="O39" s="27" t="s">
        <v>222</v>
      </c>
      <c r="P39" s="22"/>
    </row>
    <row r="40" spans="1:16" s="16" customFormat="1" ht="21.75" customHeight="1" thickBot="1">
      <c r="B40" s="297" t="s">
        <v>223</v>
      </c>
      <c r="C40" s="298">
        <f ca="1">INDIRECT(B47&amp;"!E8")</f>
        <v>0</v>
      </c>
      <c r="E40" s="24" t="s">
        <v>224</v>
      </c>
      <c r="F40" s="25">
        <f ca="1">INDIRECT(B47&amp;"!L25")</f>
        <v>0</v>
      </c>
      <c r="H40" s="19"/>
      <c r="I40" s="20"/>
      <c r="L40" s="20"/>
      <c r="M40" s="20"/>
      <c r="O40" s="24"/>
      <c r="P40" s="25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7" spans="1:16" hidden="1">
      <c r="B47" s="9" t="s">
        <v>225</v>
      </c>
    </row>
  </sheetData>
  <mergeCells count="4">
    <mergeCell ref="A1:P2"/>
    <mergeCell ref="A4:C4"/>
    <mergeCell ref="B8:C8"/>
    <mergeCell ref="O37:P3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2015-10-13T05:36:48Z</cp:lastPrinted>
  <dcterms:created xsi:type="dcterms:W3CDTF">2008-01-06T09:11:49Z</dcterms:created>
  <dcterms:modified xsi:type="dcterms:W3CDTF">2021-10-18T02:30:36Z</dcterms:modified>
</cp:coreProperties>
</file>