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3熊本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組合分担金内訳!$A$6:$BE$51</definedName>
    <definedName name="_xlnm._FilterDatabase" localSheetId="3" hidden="1">'廃棄物事業経費（歳出）'!$A$6:$CI$65</definedName>
    <definedName name="_xlnm._FilterDatabase" localSheetId="2" hidden="1">'廃棄物事業経費（歳入）'!$A$6:$AE$65</definedName>
    <definedName name="_xlnm._FilterDatabase" localSheetId="0" hidden="1">'廃棄物事業経費（市町村）'!$A$6:$DJ$51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組合分担金内訳!$2:$52</definedName>
    <definedName name="_xlnm.Print_Area" localSheetId="3">'廃棄物事業経費（歳出）'!$2:$66</definedName>
    <definedName name="_xlnm.Print_Area" localSheetId="2">'廃棄物事業経費（歳入）'!$2:$66</definedName>
    <definedName name="_xlnm.Print_Area" localSheetId="0">'廃棄物事業経費（市町村）'!$2:$52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I15" i="5"/>
  <c r="I21" i="5"/>
  <c r="I27" i="5"/>
  <c r="I33" i="5"/>
  <c r="I5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I19" i="5" s="1"/>
  <c r="G20" i="5"/>
  <c r="I20" i="5" s="1"/>
  <c r="G21" i="5"/>
  <c r="G22" i="5"/>
  <c r="I22" i="5" s="1"/>
  <c r="G23" i="5"/>
  <c r="I23" i="5" s="1"/>
  <c r="G24" i="5"/>
  <c r="I24" i="5" s="1"/>
  <c r="G25" i="5"/>
  <c r="I25" i="5" s="1"/>
  <c r="G26" i="5"/>
  <c r="I26" i="5" s="1"/>
  <c r="G27" i="5"/>
  <c r="G28" i="5"/>
  <c r="I28" i="5" s="1"/>
  <c r="G29" i="5"/>
  <c r="I29" i="5" s="1"/>
  <c r="G30" i="5"/>
  <c r="I30" i="5" s="1"/>
  <c r="G31" i="5"/>
  <c r="I31" i="5" s="1"/>
  <c r="G32" i="5"/>
  <c r="I32" i="5" s="1"/>
  <c r="G33" i="5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G52" i="5"/>
  <c r="I52" i="5" s="1"/>
  <c r="F4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A5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V16" i="4"/>
  <c r="BV5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Q15" i="4"/>
  <c r="BQ5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I20" i="4"/>
  <c r="BI35" i="4"/>
  <c r="BI56" i="4"/>
  <c r="BI63" i="4"/>
  <c r="BH48" i="4"/>
  <c r="AY8" i="4"/>
  <c r="AY9" i="4"/>
  <c r="AY10" i="4"/>
  <c r="AY11" i="4"/>
  <c r="AN11" i="4" s="1"/>
  <c r="AY12" i="4"/>
  <c r="AY13" i="4"/>
  <c r="AY14" i="4"/>
  <c r="AY15" i="4"/>
  <c r="AY16" i="4"/>
  <c r="AY17" i="4"/>
  <c r="AN17" i="4" s="1"/>
  <c r="AY18" i="4"/>
  <c r="AY19" i="4"/>
  <c r="AY20" i="4"/>
  <c r="AY21" i="4"/>
  <c r="AY22" i="4"/>
  <c r="AY23" i="4"/>
  <c r="AN23" i="4" s="1"/>
  <c r="AY24" i="4"/>
  <c r="AY25" i="4"/>
  <c r="AY26" i="4"/>
  <c r="AY27" i="4"/>
  <c r="AY28" i="4"/>
  <c r="AY29" i="4"/>
  <c r="AY30" i="4"/>
  <c r="AY31" i="4"/>
  <c r="AY32" i="4"/>
  <c r="AY33" i="4"/>
  <c r="AY34" i="4"/>
  <c r="AY35" i="4"/>
  <c r="AN35" i="4" s="1"/>
  <c r="AY36" i="4"/>
  <c r="AY37" i="4"/>
  <c r="AY38" i="4"/>
  <c r="AY39" i="4"/>
  <c r="AY40" i="4"/>
  <c r="AY41" i="4"/>
  <c r="AN41" i="4" s="1"/>
  <c r="AY42" i="4"/>
  <c r="AY43" i="4"/>
  <c r="AY44" i="4"/>
  <c r="AY45" i="4"/>
  <c r="AY46" i="4"/>
  <c r="AY47" i="4"/>
  <c r="AN47" i="4" s="1"/>
  <c r="AY48" i="4"/>
  <c r="AY49" i="4"/>
  <c r="AY50" i="4"/>
  <c r="AY51" i="4"/>
  <c r="AY52" i="4"/>
  <c r="AY53" i="4"/>
  <c r="AN53" i="4" s="1"/>
  <c r="AY54" i="4"/>
  <c r="AY55" i="4"/>
  <c r="AY56" i="4"/>
  <c r="AY57" i="4"/>
  <c r="AY58" i="4"/>
  <c r="AY59" i="4"/>
  <c r="AN59" i="4" s="1"/>
  <c r="AY60" i="4"/>
  <c r="AY61" i="4"/>
  <c r="AY62" i="4"/>
  <c r="AY63" i="4"/>
  <c r="AY64" i="4"/>
  <c r="AY65" i="4"/>
  <c r="AN65" i="4" s="1"/>
  <c r="AY66" i="4"/>
  <c r="AT8" i="4"/>
  <c r="AT9" i="4"/>
  <c r="AT10" i="4"/>
  <c r="AT11" i="4"/>
  <c r="AT12" i="4"/>
  <c r="AN12" i="4" s="1"/>
  <c r="BG12" i="4" s="1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AN30" i="4" s="1"/>
  <c r="BG30" i="4" s="1"/>
  <c r="AT31" i="4"/>
  <c r="AT32" i="4"/>
  <c r="AT33" i="4"/>
  <c r="AT34" i="4"/>
  <c r="AT35" i="4"/>
  <c r="AT36" i="4"/>
  <c r="AN36" i="4" s="1"/>
  <c r="BG36" i="4" s="1"/>
  <c r="AT37" i="4"/>
  <c r="AT38" i="4"/>
  <c r="AT39" i="4"/>
  <c r="AT40" i="4"/>
  <c r="AT41" i="4"/>
  <c r="AT42" i="4"/>
  <c r="AN42" i="4" s="1"/>
  <c r="BG42" i="4" s="1"/>
  <c r="AT43" i="4"/>
  <c r="AT44" i="4"/>
  <c r="AT45" i="4"/>
  <c r="AT46" i="4"/>
  <c r="AT47" i="4"/>
  <c r="AT48" i="4"/>
  <c r="AN48" i="4" s="1"/>
  <c r="BG48" i="4" s="1"/>
  <c r="AT49" i="4"/>
  <c r="AT50" i="4"/>
  <c r="AT51" i="4"/>
  <c r="AT52" i="4"/>
  <c r="AT53" i="4"/>
  <c r="AT54" i="4"/>
  <c r="AN54" i="4" s="1"/>
  <c r="BG54" i="4" s="1"/>
  <c r="AT55" i="4"/>
  <c r="AT56" i="4"/>
  <c r="AT57" i="4"/>
  <c r="AT58" i="4"/>
  <c r="AT59" i="4"/>
  <c r="AT60" i="4"/>
  <c r="AN60" i="4" s="1"/>
  <c r="BG60" i="4" s="1"/>
  <c r="AT61" i="4"/>
  <c r="AT62" i="4"/>
  <c r="AT63" i="4"/>
  <c r="AT64" i="4"/>
  <c r="AT65" i="4"/>
  <c r="AT66" i="4"/>
  <c r="AN66" i="4" s="1"/>
  <c r="BG66" i="4" s="1"/>
  <c r="AO8" i="4"/>
  <c r="AO9" i="4"/>
  <c r="AN9" i="4" s="1"/>
  <c r="BG9" i="4" s="1"/>
  <c r="AO10" i="4"/>
  <c r="AO11" i="4"/>
  <c r="AO12" i="4"/>
  <c r="AO13" i="4"/>
  <c r="AN13" i="4" s="1"/>
  <c r="BG13" i="4" s="1"/>
  <c r="AO14" i="4"/>
  <c r="AO15" i="4"/>
  <c r="AN15" i="4" s="1"/>
  <c r="AO16" i="4"/>
  <c r="AO17" i="4"/>
  <c r="AO18" i="4"/>
  <c r="AO19" i="4"/>
  <c r="AN19" i="4" s="1"/>
  <c r="BG19" i="4" s="1"/>
  <c r="AO20" i="4"/>
  <c r="AO21" i="4"/>
  <c r="AN21" i="4" s="1"/>
  <c r="BG21" i="4" s="1"/>
  <c r="AO22" i="4"/>
  <c r="AO23" i="4"/>
  <c r="AO24" i="4"/>
  <c r="AO25" i="4"/>
  <c r="AN25" i="4" s="1"/>
  <c r="BG25" i="4" s="1"/>
  <c r="AO26" i="4"/>
  <c r="AO27" i="4"/>
  <c r="AN27" i="4" s="1"/>
  <c r="BG27" i="4" s="1"/>
  <c r="AO28" i="4"/>
  <c r="AO29" i="4"/>
  <c r="AO30" i="4"/>
  <c r="AO31" i="4"/>
  <c r="AN31" i="4" s="1"/>
  <c r="BG31" i="4" s="1"/>
  <c r="AO32" i="4"/>
  <c r="AO33" i="4"/>
  <c r="AN33" i="4" s="1"/>
  <c r="BG33" i="4" s="1"/>
  <c r="AO34" i="4"/>
  <c r="AO35" i="4"/>
  <c r="AO36" i="4"/>
  <c r="AO37" i="4"/>
  <c r="AN37" i="4" s="1"/>
  <c r="BG37" i="4" s="1"/>
  <c r="AO38" i="4"/>
  <c r="AO39" i="4"/>
  <c r="AN39" i="4" s="1"/>
  <c r="BG39" i="4" s="1"/>
  <c r="AO40" i="4"/>
  <c r="AO41" i="4"/>
  <c r="AO42" i="4"/>
  <c r="AO43" i="4"/>
  <c r="AN43" i="4" s="1"/>
  <c r="BG43" i="4" s="1"/>
  <c r="AO44" i="4"/>
  <c r="AO45" i="4"/>
  <c r="AN45" i="4" s="1"/>
  <c r="BG45" i="4" s="1"/>
  <c r="AO46" i="4"/>
  <c r="AO47" i="4"/>
  <c r="AO48" i="4"/>
  <c r="AO49" i="4"/>
  <c r="AN49" i="4" s="1"/>
  <c r="BG49" i="4" s="1"/>
  <c r="AO50" i="4"/>
  <c r="AO51" i="4"/>
  <c r="AN51" i="4" s="1"/>
  <c r="AO52" i="4"/>
  <c r="AO53" i="4"/>
  <c r="AO54" i="4"/>
  <c r="AO55" i="4"/>
  <c r="AN55" i="4" s="1"/>
  <c r="BG55" i="4" s="1"/>
  <c r="AO56" i="4"/>
  <c r="AO57" i="4"/>
  <c r="AN57" i="4" s="1"/>
  <c r="BG57" i="4" s="1"/>
  <c r="AO58" i="4"/>
  <c r="AO59" i="4"/>
  <c r="AO60" i="4"/>
  <c r="AO61" i="4"/>
  <c r="AN61" i="4" s="1"/>
  <c r="BG61" i="4" s="1"/>
  <c r="AO62" i="4"/>
  <c r="AO63" i="4"/>
  <c r="AN63" i="4" s="1"/>
  <c r="BG63" i="4" s="1"/>
  <c r="AO64" i="4"/>
  <c r="AO65" i="4"/>
  <c r="AO66" i="4"/>
  <c r="AN8" i="4"/>
  <c r="BG8" i="4" s="1"/>
  <c r="AN10" i="4"/>
  <c r="AN14" i="4"/>
  <c r="BG14" i="4" s="1"/>
  <c r="AN16" i="4"/>
  <c r="AN20" i="4"/>
  <c r="BG20" i="4" s="1"/>
  <c r="AN22" i="4"/>
  <c r="AN26" i="4"/>
  <c r="BG26" i="4" s="1"/>
  <c r="AN28" i="4"/>
  <c r="AN32" i="4"/>
  <c r="BG32" i="4" s="1"/>
  <c r="AN34" i="4"/>
  <c r="AN38" i="4"/>
  <c r="BG38" i="4" s="1"/>
  <c r="AN40" i="4"/>
  <c r="AN44" i="4"/>
  <c r="BG44" i="4" s="1"/>
  <c r="AN46" i="4"/>
  <c r="AN50" i="4"/>
  <c r="BG50" i="4" s="1"/>
  <c r="AN52" i="4"/>
  <c r="AN56" i="4"/>
  <c r="BG56" i="4" s="1"/>
  <c r="AN58" i="4"/>
  <c r="AN62" i="4"/>
  <c r="BG62" i="4" s="1"/>
  <c r="AN64" i="4"/>
  <c r="AG8" i="4"/>
  <c r="AG9" i="4"/>
  <c r="AF9" i="4" s="1"/>
  <c r="AG10" i="4"/>
  <c r="AG11" i="4"/>
  <c r="AF11" i="4" s="1"/>
  <c r="AG12" i="4"/>
  <c r="AG13" i="4"/>
  <c r="AG14" i="4"/>
  <c r="AG15" i="4"/>
  <c r="AG16" i="4"/>
  <c r="AG17" i="4"/>
  <c r="AF17" i="4" s="1"/>
  <c r="AG18" i="4"/>
  <c r="AG19" i="4"/>
  <c r="AG20" i="4"/>
  <c r="AG21" i="4"/>
  <c r="AF21" i="4" s="1"/>
  <c r="AG22" i="4"/>
  <c r="AG23" i="4"/>
  <c r="AF23" i="4" s="1"/>
  <c r="AG24" i="4"/>
  <c r="AG25" i="4"/>
  <c r="AG26" i="4"/>
  <c r="AG27" i="4"/>
  <c r="AF27" i="4" s="1"/>
  <c r="AG28" i="4"/>
  <c r="AG29" i="4"/>
  <c r="AF29" i="4" s="1"/>
  <c r="AG30" i="4"/>
  <c r="AG31" i="4"/>
  <c r="AG32" i="4"/>
  <c r="AG33" i="4"/>
  <c r="AF33" i="4" s="1"/>
  <c r="BH33" i="4" s="1"/>
  <c r="AG34" i="4"/>
  <c r="AG35" i="4"/>
  <c r="AF35" i="4" s="1"/>
  <c r="AG36" i="4"/>
  <c r="AG37" i="4"/>
  <c r="AG38" i="4"/>
  <c r="AG39" i="4"/>
  <c r="AF39" i="4" s="1"/>
  <c r="AG40" i="4"/>
  <c r="AG41" i="4"/>
  <c r="AF41" i="4" s="1"/>
  <c r="AG42" i="4"/>
  <c r="AG43" i="4"/>
  <c r="AG44" i="4"/>
  <c r="AG45" i="4"/>
  <c r="AF45" i="4" s="1"/>
  <c r="AG46" i="4"/>
  <c r="AG47" i="4"/>
  <c r="AF47" i="4" s="1"/>
  <c r="AG48" i="4"/>
  <c r="AG49" i="4"/>
  <c r="AG50" i="4"/>
  <c r="AG51" i="4"/>
  <c r="AG52" i="4"/>
  <c r="AG53" i="4"/>
  <c r="AF53" i="4" s="1"/>
  <c r="AG54" i="4"/>
  <c r="AG55" i="4"/>
  <c r="AG56" i="4"/>
  <c r="AG57" i="4"/>
  <c r="AF57" i="4" s="1"/>
  <c r="AG58" i="4"/>
  <c r="AG59" i="4"/>
  <c r="AF59" i="4" s="1"/>
  <c r="AG60" i="4"/>
  <c r="AG61" i="4"/>
  <c r="AG62" i="4"/>
  <c r="AG63" i="4"/>
  <c r="AF63" i="4" s="1"/>
  <c r="AG64" i="4"/>
  <c r="AG65" i="4"/>
  <c r="AF65" i="4" s="1"/>
  <c r="AG66" i="4"/>
  <c r="AF8" i="4"/>
  <c r="AF10" i="4"/>
  <c r="BG10" i="4" s="1"/>
  <c r="AF12" i="4"/>
  <c r="AF13" i="4"/>
  <c r="AF14" i="4"/>
  <c r="AF16" i="4"/>
  <c r="BG16" i="4" s="1"/>
  <c r="AF18" i="4"/>
  <c r="AF19" i="4"/>
  <c r="AF20" i="4"/>
  <c r="AF22" i="4"/>
  <c r="BG22" i="4" s="1"/>
  <c r="AF24" i="4"/>
  <c r="AF25" i="4"/>
  <c r="AF26" i="4"/>
  <c r="AF28" i="4"/>
  <c r="BG28" i="4" s="1"/>
  <c r="AF30" i="4"/>
  <c r="AF31" i="4"/>
  <c r="AF32" i="4"/>
  <c r="AF34" i="4"/>
  <c r="BG34" i="4" s="1"/>
  <c r="AF36" i="4"/>
  <c r="AF37" i="4"/>
  <c r="AF38" i="4"/>
  <c r="AF40" i="4"/>
  <c r="BG40" i="4" s="1"/>
  <c r="AF42" i="4"/>
  <c r="AF43" i="4"/>
  <c r="AF44" i="4"/>
  <c r="AF46" i="4"/>
  <c r="BG46" i="4" s="1"/>
  <c r="AF48" i="4"/>
  <c r="AF49" i="4"/>
  <c r="AF50" i="4"/>
  <c r="AF52" i="4"/>
  <c r="BG52" i="4" s="1"/>
  <c r="AF54" i="4"/>
  <c r="AF55" i="4"/>
  <c r="AF56" i="4"/>
  <c r="AF58" i="4"/>
  <c r="BG58" i="4" s="1"/>
  <c r="AF60" i="4"/>
  <c r="AF61" i="4"/>
  <c r="AF62" i="4"/>
  <c r="AF64" i="4"/>
  <c r="BG64" i="4" s="1"/>
  <c r="AF66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CA41" i="4" s="1"/>
  <c r="W42" i="4"/>
  <c r="CA42" i="4" s="1"/>
  <c r="W43" i="4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R8" i="4"/>
  <c r="BV8" i="4" s="1"/>
  <c r="R9" i="4"/>
  <c r="R10" i="4"/>
  <c r="BV10" i="4" s="1"/>
  <c r="R11" i="4"/>
  <c r="BV11" i="4" s="1"/>
  <c r="R12" i="4"/>
  <c r="R13" i="4"/>
  <c r="R14" i="4"/>
  <c r="BV14" i="4" s="1"/>
  <c r="R15" i="4"/>
  <c r="BV15" i="4" s="1"/>
  <c r="R16" i="4"/>
  <c r="R17" i="4"/>
  <c r="BV17" i="4" s="1"/>
  <c r="R18" i="4"/>
  <c r="R19" i="4"/>
  <c r="R20" i="4"/>
  <c r="BV20" i="4" s="1"/>
  <c r="R21" i="4"/>
  <c r="R22" i="4"/>
  <c r="BV22" i="4" s="1"/>
  <c r="R23" i="4"/>
  <c r="BV23" i="4" s="1"/>
  <c r="R24" i="4"/>
  <c r="R25" i="4"/>
  <c r="R26" i="4"/>
  <c r="BV26" i="4" s="1"/>
  <c r="R27" i="4"/>
  <c r="BV27" i="4" s="1"/>
  <c r="R28" i="4"/>
  <c r="BV28" i="4" s="1"/>
  <c r="R29" i="4"/>
  <c r="BV29" i="4" s="1"/>
  <c r="R30" i="4"/>
  <c r="R31" i="4"/>
  <c r="R32" i="4"/>
  <c r="BV32" i="4" s="1"/>
  <c r="R33" i="4"/>
  <c r="R34" i="4"/>
  <c r="BV34" i="4" s="1"/>
  <c r="R35" i="4"/>
  <c r="BV35" i="4" s="1"/>
  <c r="R36" i="4"/>
  <c r="R37" i="4"/>
  <c r="R38" i="4"/>
  <c r="BV38" i="4" s="1"/>
  <c r="R39" i="4"/>
  <c r="BV39" i="4" s="1"/>
  <c r="R40" i="4"/>
  <c r="BV40" i="4" s="1"/>
  <c r="R41" i="4"/>
  <c r="BV41" i="4" s="1"/>
  <c r="R42" i="4"/>
  <c r="R43" i="4"/>
  <c r="R44" i="4"/>
  <c r="BV44" i="4" s="1"/>
  <c r="R45" i="4"/>
  <c r="R46" i="4"/>
  <c r="BV46" i="4" s="1"/>
  <c r="R47" i="4"/>
  <c r="BV47" i="4" s="1"/>
  <c r="R48" i="4"/>
  <c r="R49" i="4"/>
  <c r="R50" i="4"/>
  <c r="BV50" i="4" s="1"/>
  <c r="R51" i="4"/>
  <c r="BV51" i="4" s="1"/>
  <c r="R52" i="4"/>
  <c r="R53" i="4"/>
  <c r="BV53" i="4" s="1"/>
  <c r="R54" i="4"/>
  <c r="R55" i="4"/>
  <c r="R56" i="4"/>
  <c r="BV56" i="4" s="1"/>
  <c r="R57" i="4"/>
  <c r="R58" i="4"/>
  <c r="BV58" i="4" s="1"/>
  <c r="R59" i="4"/>
  <c r="BV59" i="4" s="1"/>
  <c r="R60" i="4"/>
  <c r="R61" i="4"/>
  <c r="R62" i="4"/>
  <c r="BV62" i="4" s="1"/>
  <c r="R63" i="4"/>
  <c r="BV63" i="4" s="1"/>
  <c r="R64" i="4"/>
  <c r="BV64" i="4" s="1"/>
  <c r="R65" i="4"/>
  <c r="BV65" i="4" s="1"/>
  <c r="R66" i="4"/>
  <c r="M8" i="4"/>
  <c r="M9" i="4"/>
  <c r="BQ9" i="4" s="1"/>
  <c r="M10" i="4"/>
  <c r="M11" i="4"/>
  <c r="BQ11" i="4" s="1"/>
  <c r="M12" i="4"/>
  <c r="BQ12" i="4" s="1"/>
  <c r="M13" i="4"/>
  <c r="M14" i="4"/>
  <c r="M15" i="4"/>
  <c r="M16" i="4"/>
  <c r="M17" i="4"/>
  <c r="BQ17" i="4" s="1"/>
  <c r="M18" i="4"/>
  <c r="BQ18" i="4" s="1"/>
  <c r="M19" i="4"/>
  <c r="M20" i="4"/>
  <c r="M21" i="4"/>
  <c r="BQ21" i="4" s="1"/>
  <c r="M22" i="4"/>
  <c r="M23" i="4"/>
  <c r="BQ23" i="4" s="1"/>
  <c r="M24" i="4"/>
  <c r="BQ24" i="4" s="1"/>
  <c r="M25" i="4"/>
  <c r="M26" i="4"/>
  <c r="M27" i="4"/>
  <c r="BQ27" i="4" s="1"/>
  <c r="M28" i="4"/>
  <c r="M29" i="4"/>
  <c r="BQ29" i="4" s="1"/>
  <c r="M30" i="4"/>
  <c r="BQ30" i="4" s="1"/>
  <c r="M31" i="4"/>
  <c r="M32" i="4"/>
  <c r="M33" i="4"/>
  <c r="BQ33" i="4" s="1"/>
  <c r="M34" i="4"/>
  <c r="M35" i="4"/>
  <c r="BQ35" i="4" s="1"/>
  <c r="M36" i="4"/>
  <c r="BQ36" i="4" s="1"/>
  <c r="M37" i="4"/>
  <c r="M38" i="4"/>
  <c r="M39" i="4"/>
  <c r="BQ39" i="4" s="1"/>
  <c r="M40" i="4"/>
  <c r="M41" i="4"/>
  <c r="BQ41" i="4" s="1"/>
  <c r="M42" i="4"/>
  <c r="BQ42" i="4" s="1"/>
  <c r="M43" i="4"/>
  <c r="M44" i="4"/>
  <c r="M45" i="4"/>
  <c r="BQ45" i="4" s="1"/>
  <c r="M46" i="4"/>
  <c r="M47" i="4"/>
  <c r="BQ47" i="4" s="1"/>
  <c r="M48" i="4"/>
  <c r="BQ48" i="4" s="1"/>
  <c r="M49" i="4"/>
  <c r="M50" i="4"/>
  <c r="M51" i="4"/>
  <c r="M52" i="4"/>
  <c r="M53" i="4"/>
  <c r="BQ53" i="4" s="1"/>
  <c r="M54" i="4"/>
  <c r="BQ54" i="4" s="1"/>
  <c r="M55" i="4"/>
  <c r="M56" i="4"/>
  <c r="M57" i="4"/>
  <c r="BQ57" i="4" s="1"/>
  <c r="M58" i="4"/>
  <c r="M59" i="4"/>
  <c r="BQ59" i="4" s="1"/>
  <c r="M60" i="4"/>
  <c r="BQ60" i="4" s="1"/>
  <c r="M61" i="4"/>
  <c r="M62" i="4"/>
  <c r="M63" i="4"/>
  <c r="BQ63" i="4" s="1"/>
  <c r="M64" i="4"/>
  <c r="M65" i="4"/>
  <c r="BQ65" i="4" s="1"/>
  <c r="M66" i="4"/>
  <c r="BQ66" i="4" s="1"/>
  <c r="L11" i="4"/>
  <c r="BP11" i="4" s="1"/>
  <c r="L15" i="4"/>
  <c r="BP15" i="4" s="1"/>
  <c r="L17" i="4"/>
  <c r="BP17" i="4" s="1"/>
  <c r="L23" i="4"/>
  <c r="BP23" i="4" s="1"/>
  <c r="L27" i="4"/>
  <c r="L29" i="4"/>
  <c r="L35" i="4"/>
  <c r="BP35" i="4" s="1"/>
  <c r="L39" i="4"/>
  <c r="BP39" i="4" s="1"/>
  <c r="L41" i="4"/>
  <c r="BP41" i="4" s="1"/>
  <c r="L47" i="4"/>
  <c r="BP47" i="4" s="1"/>
  <c r="L51" i="4"/>
  <c r="L53" i="4"/>
  <c r="BP53" i="4" s="1"/>
  <c r="L59" i="4"/>
  <c r="BP59" i="4" s="1"/>
  <c r="L63" i="4"/>
  <c r="BP63" i="4" s="1"/>
  <c r="L65" i="4"/>
  <c r="BP65" i="4" s="1"/>
  <c r="E8" i="4"/>
  <c r="BI8" i="4" s="1"/>
  <c r="E9" i="4"/>
  <c r="BI9" i="4" s="1"/>
  <c r="E10" i="4"/>
  <c r="E11" i="4"/>
  <c r="BI11" i="4" s="1"/>
  <c r="E12" i="4"/>
  <c r="E13" i="4"/>
  <c r="BI13" i="4" s="1"/>
  <c r="E14" i="4"/>
  <c r="BI14" i="4" s="1"/>
  <c r="E15" i="4"/>
  <c r="E16" i="4"/>
  <c r="E17" i="4"/>
  <c r="BI17" i="4" s="1"/>
  <c r="E18" i="4"/>
  <c r="E19" i="4"/>
  <c r="BI19" i="4" s="1"/>
  <c r="E20" i="4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E28" i="4"/>
  <c r="E29" i="4"/>
  <c r="BI29" i="4" s="1"/>
  <c r="E30" i="4"/>
  <c r="BI30" i="4" s="1"/>
  <c r="E31" i="4"/>
  <c r="BI31" i="4" s="1"/>
  <c r="E32" i="4"/>
  <c r="BI32" i="4" s="1"/>
  <c r="E33" i="4"/>
  <c r="BI33" i="4" s="1"/>
  <c r="E34" i="4"/>
  <c r="E35" i="4"/>
  <c r="E36" i="4"/>
  <c r="BI36" i="4" s="1"/>
  <c r="E37" i="4"/>
  <c r="BI37" i="4" s="1"/>
  <c r="E38" i="4"/>
  <c r="BI38" i="4" s="1"/>
  <c r="E39" i="4"/>
  <c r="BI39" i="4" s="1"/>
  <c r="E40" i="4"/>
  <c r="E41" i="4"/>
  <c r="BI41" i="4" s="1"/>
  <c r="E42" i="4"/>
  <c r="BI42" i="4" s="1"/>
  <c r="E43" i="4"/>
  <c r="BI43" i="4" s="1"/>
  <c r="E44" i="4"/>
  <c r="BI44" i="4" s="1"/>
  <c r="E45" i="4"/>
  <c r="BI45" i="4" s="1"/>
  <c r="E46" i="4"/>
  <c r="E47" i="4"/>
  <c r="BI47" i="4" s="1"/>
  <c r="E48" i="4"/>
  <c r="BI48" i="4" s="1"/>
  <c r="E49" i="4"/>
  <c r="BI49" i="4" s="1"/>
  <c r="E50" i="4"/>
  <c r="BI50" i="4" s="1"/>
  <c r="E51" i="4"/>
  <c r="E52" i="4"/>
  <c r="E53" i="4"/>
  <c r="BI53" i="4" s="1"/>
  <c r="E54" i="4"/>
  <c r="BI54" i="4" s="1"/>
  <c r="E55" i="4"/>
  <c r="BI55" i="4" s="1"/>
  <c r="E56" i="4"/>
  <c r="E57" i="4"/>
  <c r="BI57" i="4" s="1"/>
  <c r="E58" i="4"/>
  <c r="E59" i="4"/>
  <c r="BI59" i="4" s="1"/>
  <c r="E60" i="4"/>
  <c r="BI60" i="4" s="1"/>
  <c r="E61" i="4"/>
  <c r="BI61" i="4" s="1"/>
  <c r="E62" i="4"/>
  <c r="BI62" i="4" s="1"/>
  <c r="E63" i="4"/>
  <c r="E64" i="4"/>
  <c r="E65" i="4"/>
  <c r="BI65" i="4" s="1"/>
  <c r="E66" i="4"/>
  <c r="BI66" i="4" s="1"/>
  <c r="D8" i="4"/>
  <c r="D9" i="4"/>
  <c r="BH9" i="4" s="1"/>
  <c r="D11" i="4"/>
  <c r="BH11" i="4" s="1"/>
  <c r="D14" i="4"/>
  <c r="D15" i="4"/>
  <c r="D17" i="4"/>
  <c r="BH17" i="4" s="1"/>
  <c r="D19" i="4"/>
  <c r="D20" i="4"/>
  <c r="D21" i="4"/>
  <c r="D23" i="4"/>
  <c r="D24" i="4"/>
  <c r="D25" i="4"/>
  <c r="D26" i="4"/>
  <c r="D27" i="4"/>
  <c r="BH27" i="4" s="1"/>
  <c r="D29" i="4"/>
  <c r="D30" i="4"/>
  <c r="D31" i="4"/>
  <c r="BH31" i="4" s="1"/>
  <c r="D32" i="4"/>
  <c r="D33" i="4"/>
  <c r="D35" i="4"/>
  <c r="BH35" i="4" s="1"/>
  <c r="D37" i="4"/>
  <c r="D38" i="4"/>
  <c r="D39" i="4"/>
  <c r="D41" i="4"/>
  <c r="BH41" i="4" s="1"/>
  <c r="D42" i="4"/>
  <c r="D44" i="4"/>
  <c r="D45" i="4"/>
  <c r="BH45" i="4" s="1"/>
  <c r="D47" i="4"/>
  <c r="BH47" i="4" s="1"/>
  <c r="D48" i="4"/>
  <c r="D49" i="4"/>
  <c r="BH49" i="4" s="1"/>
  <c r="D50" i="4"/>
  <c r="D51" i="4"/>
  <c r="D53" i="4"/>
  <c r="BH53" i="4" s="1"/>
  <c r="D54" i="4"/>
  <c r="D55" i="4"/>
  <c r="BH55" i="4" s="1"/>
  <c r="D56" i="4"/>
  <c r="D57" i="4"/>
  <c r="D59" i="4"/>
  <c r="D60" i="4"/>
  <c r="D61" i="4"/>
  <c r="BH61" i="4" s="1"/>
  <c r="D62" i="4"/>
  <c r="D63" i="4"/>
  <c r="BH63" i="4" s="1"/>
  <c r="D65" i="4"/>
  <c r="D6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W8" i="3"/>
  <c r="W14" i="3"/>
  <c r="W20" i="3"/>
  <c r="W26" i="3"/>
  <c r="W32" i="3"/>
  <c r="W38" i="3"/>
  <c r="W44" i="3"/>
  <c r="W50" i="3"/>
  <c r="W56" i="3"/>
  <c r="W62" i="3"/>
  <c r="V9" i="3"/>
  <c r="V15" i="3"/>
  <c r="V21" i="3"/>
  <c r="V27" i="3"/>
  <c r="V33" i="3"/>
  <c r="V39" i="3"/>
  <c r="V45" i="3"/>
  <c r="V51" i="3"/>
  <c r="V57" i="3"/>
  <c r="V63" i="3"/>
  <c r="N8" i="3"/>
  <c r="N9" i="3"/>
  <c r="N10" i="3"/>
  <c r="M10" i="3" s="1"/>
  <c r="N11" i="3"/>
  <c r="W11" i="3" s="1"/>
  <c r="N12" i="3"/>
  <c r="N13" i="3"/>
  <c r="N14" i="3"/>
  <c r="N15" i="3"/>
  <c r="N16" i="3"/>
  <c r="M16" i="3" s="1"/>
  <c r="N17" i="3"/>
  <c r="W17" i="3" s="1"/>
  <c r="N18" i="3"/>
  <c r="N19" i="3"/>
  <c r="N20" i="3"/>
  <c r="N21" i="3"/>
  <c r="N22" i="3"/>
  <c r="M22" i="3" s="1"/>
  <c r="N23" i="3"/>
  <c r="W23" i="3" s="1"/>
  <c r="N24" i="3"/>
  <c r="N25" i="3"/>
  <c r="N26" i="3"/>
  <c r="N27" i="3"/>
  <c r="N28" i="3"/>
  <c r="M28" i="3" s="1"/>
  <c r="N29" i="3"/>
  <c r="W29" i="3" s="1"/>
  <c r="N30" i="3"/>
  <c r="N31" i="3"/>
  <c r="N32" i="3"/>
  <c r="N33" i="3"/>
  <c r="N34" i="3"/>
  <c r="M34" i="3" s="1"/>
  <c r="N35" i="3"/>
  <c r="W35" i="3" s="1"/>
  <c r="N36" i="3"/>
  <c r="N37" i="3"/>
  <c r="N38" i="3"/>
  <c r="N39" i="3"/>
  <c r="N40" i="3"/>
  <c r="M40" i="3" s="1"/>
  <c r="N41" i="3"/>
  <c r="W41" i="3" s="1"/>
  <c r="N42" i="3"/>
  <c r="N43" i="3"/>
  <c r="N44" i="3"/>
  <c r="N45" i="3"/>
  <c r="N46" i="3"/>
  <c r="M46" i="3" s="1"/>
  <c r="N47" i="3"/>
  <c r="W47" i="3" s="1"/>
  <c r="N48" i="3"/>
  <c r="N49" i="3"/>
  <c r="N50" i="3"/>
  <c r="N51" i="3"/>
  <c r="N52" i="3"/>
  <c r="M52" i="3" s="1"/>
  <c r="N53" i="3"/>
  <c r="W53" i="3" s="1"/>
  <c r="N54" i="3"/>
  <c r="N55" i="3"/>
  <c r="N56" i="3"/>
  <c r="N57" i="3"/>
  <c r="N58" i="3"/>
  <c r="M58" i="3" s="1"/>
  <c r="N59" i="3"/>
  <c r="W59" i="3" s="1"/>
  <c r="N60" i="3"/>
  <c r="N61" i="3"/>
  <c r="N62" i="3"/>
  <c r="N63" i="3"/>
  <c r="N64" i="3"/>
  <c r="M64" i="3" s="1"/>
  <c r="N65" i="3"/>
  <c r="W65" i="3" s="1"/>
  <c r="N66" i="3"/>
  <c r="M8" i="3"/>
  <c r="M9" i="3"/>
  <c r="M11" i="3"/>
  <c r="M12" i="3"/>
  <c r="M13" i="3"/>
  <c r="M14" i="3"/>
  <c r="M15" i="3"/>
  <c r="M17" i="3"/>
  <c r="M18" i="3"/>
  <c r="M19" i="3"/>
  <c r="M20" i="3"/>
  <c r="M21" i="3"/>
  <c r="M23" i="3"/>
  <c r="M24" i="3"/>
  <c r="M25" i="3"/>
  <c r="M26" i="3"/>
  <c r="M27" i="3"/>
  <c r="M29" i="3"/>
  <c r="M30" i="3"/>
  <c r="M31" i="3"/>
  <c r="M32" i="3"/>
  <c r="M33" i="3"/>
  <c r="M35" i="3"/>
  <c r="M36" i="3"/>
  <c r="M37" i="3"/>
  <c r="M38" i="3"/>
  <c r="M39" i="3"/>
  <c r="M41" i="3"/>
  <c r="M42" i="3"/>
  <c r="M43" i="3"/>
  <c r="M44" i="3"/>
  <c r="M45" i="3"/>
  <c r="M47" i="3"/>
  <c r="M48" i="3"/>
  <c r="M49" i="3"/>
  <c r="M50" i="3"/>
  <c r="M51" i="3"/>
  <c r="M53" i="3"/>
  <c r="M54" i="3"/>
  <c r="M55" i="3"/>
  <c r="M56" i="3"/>
  <c r="M57" i="3"/>
  <c r="M59" i="3"/>
  <c r="M60" i="3"/>
  <c r="M61" i="3"/>
  <c r="M62" i="3"/>
  <c r="M63" i="3"/>
  <c r="M65" i="3"/>
  <c r="M66" i="3"/>
  <c r="E8" i="3"/>
  <c r="E9" i="3"/>
  <c r="W9" i="3" s="1"/>
  <c r="E10" i="3"/>
  <c r="W10" i="3" s="1"/>
  <c r="E11" i="3"/>
  <c r="E12" i="3"/>
  <c r="E13" i="3"/>
  <c r="W13" i="3" s="1"/>
  <c r="E14" i="3"/>
  <c r="E15" i="3"/>
  <c r="W15" i="3" s="1"/>
  <c r="E16" i="3"/>
  <c r="W16" i="3" s="1"/>
  <c r="E17" i="3"/>
  <c r="E18" i="3"/>
  <c r="E19" i="3"/>
  <c r="W19" i="3" s="1"/>
  <c r="E20" i="3"/>
  <c r="E21" i="3"/>
  <c r="W21" i="3" s="1"/>
  <c r="E22" i="3"/>
  <c r="W22" i="3" s="1"/>
  <c r="E23" i="3"/>
  <c r="E24" i="3"/>
  <c r="E25" i="3"/>
  <c r="W25" i="3" s="1"/>
  <c r="E26" i="3"/>
  <c r="E27" i="3"/>
  <c r="W27" i="3" s="1"/>
  <c r="E28" i="3"/>
  <c r="W28" i="3" s="1"/>
  <c r="E29" i="3"/>
  <c r="E30" i="3"/>
  <c r="E31" i="3"/>
  <c r="W31" i="3" s="1"/>
  <c r="E32" i="3"/>
  <c r="E33" i="3"/>
  <c r="W33" i="3" s="1"/>
  <c r="E34" i="3"/>
  <c r="W34" i="3" s="1"/>
  <c r="E35" i="3"/>
  <c r="E36" i="3"/>
  <c r="E37" i="3"/>
  <c r="W37" i="3" s="1"/>
  <c r="E38" i="3"/>
  <c r="E39" i="3"/>
  <c r="W39" i="3" s="1"/>
  <c r="E40" i="3"/>
  <c r="W40" i="3" s="1"/>
  <c r="E41" i="3"/>
  <c r="E42" i="3"/>
  <c r="E43" i="3"/>
  <c r="W43" i="3" s="1"/>
  <c r="E44" i="3"/>
  <c r="E45" i="3"/>
  <c r="W45" i="3" s="1"/>
  <c r="E46" i="3"/>
  <c r="W46" i="3" s="1"/>
  <c r="E47" i="3"/>
  <c r="E48" i="3"/>
  <c r="E49" i="3"/>
  <c r="W49" i="3" s="1"/>
  <c r="E50" i="3"/>
  <c r="E51" i="3"/>
  <c r="W51" i="3" s="1"/>
  <c r="E52" i="3"/>
  <c r="W52" i="3" s="1"/>
  <c r="E53" i="3"/>
  <c r="E54" i="3"/>
  <c r="E55" i="3"/>
  <c r="W55" i="3" s="1"/>
  <c r="E56" i="3"/>
  <c r="E57" i="3"/>
  <c r="W57" i="3" s="1"/>
  <c r="E58" i="3"/>
  <c r="W58" i="3" s="1"/>
  <c r="E59" i="3"/>
  <c r="E60" i="3"/>
  <c r="E61" i="3"/>
  <c r="W61" i="3" s="1"/>
  <c r="E62" i="3"/>
  <c r="E63" i="3"/>
  <c r="W63" i="3" s="1"/>
  <c r="E64" i="3"/>
  <c r="W64" i="3" s="1"/>
  <c r="E65" i="3"/>
  <c r="E66" i="3"/>
  <c r="D8" i="3"/>
  <c r="V8" i="3" s="1"/>
  <c r="D9" i="3"/>
  <c r="D10" i="3"/>
  <c r="D11" i="3"/>
  <c r="V11" i="3" s="1"/>
  <c r="D13" i="3"/>
  <c r="V13" i="3" s="1"/>
  <c r="D14" i="3"/>
  <c r="V14" i="3" s="1"/>
  <c r="D15" i="3"/>
  <c r="D16" i="3"/>
  <c r="V16" i="3" s="1"/>
  <c r="D17" i="3"/>
  <c r="D19" i="3"/>
  <c r="V19" i="3" s="1"/>
  <c r="D20" i="3"/>
  <c r="V20" i="3" s="1"/>
  <c r="D21" i="3"/>
  <c r="D22" i="3"/>
  <c r="D23" i="3"/>
  <c r="V23" i="3" s="1"/>
  <c r="D25" i="3"/>
  <c r="V25" i="3" s="1"/>
  <c r="D26" i="3"/>
  <c r="V26" i="3" s="1"/>
  <c r="D27" i="3"/>
  <c r="D28" i="3"/>
  <c r="D29" i="3"/>
  <c r="V29" i="3" s="1"/>
  <c r="D31" i="3"/>
  <c r="V31" i="3" s="1"/>
  <c r="D32" i="3"/>
  <c r="V32" i="3" s="1"/>
  <c r="D33" i="3"/>
  <c r="D34" i="3"/>
  <c r="D35" i="3"/>
  <c r="V35" i="3" s="1"/>
  <c r="D37" i="3"/>
  <c r="V37" i="3" s="1"/>
  <c r="D38" i="3"/>
  <c r="V38" i="3" s="1"/>
  <c r="D39" i="3"/>
  <c r="D40" i="3"/>
  <c r="V40" i="3" s="1"/>
  <c r="D41" i="3"/>
  <c r="D43" i="3"/>
  <c r="V43" i="3" s="1"/>
  <c r="D44" i="3"/>
  <c r="V44" i="3" s="1"/>
  <c r="D45" i="3"/>
  <c r="D46" i="3"/>
  <c r="D47" i="3"/>
  <c r="V47" i="3" s="1"/>
  <c r="D49" i="3"/>
  <c r="V49" i="3" s="1"/>
  <c r="D50" i="3"/>
  <c r="V50" i="3" s="1"/>
  <c r="D51" i="3"/>
  <c r="D52" i="3"/>
  <c r="V52" i="3" s="1"/>
  <c r="D53" i="3"/>
  <c r="D55" i="3"/>
  <c r="V55" i="3" s="1"/>
  <c r="D56" i="3"/>
  <c r="V56" i="3" s="1"/>
  <c r="D57" i="3"/>
  <c r="D58" i="3"/>
  <c r="D59" i="3"/>
  <c r="V59" i="3" s="1"/>
  <c r="D61" i="3"/>
  <c r="V61" i="3" s="1"/>
  <c r="D62" i="3"/>
  <c r="V62" i="3" s="1"/>
  <c r="D63" i="3"/>
  <c r="D64" i="3"/>
  <c r="D65" i="3"/>
  <c r="V6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10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14" i="2"/>
  <c r="CJ20" i="2"/>
  <c r="CH10" i="2"/>
  <c r="BZ8" i="2"/>
  <c r="DB8" i="2" s="1"/>
  <c r="BZ9" i="2"/>
  <c r="DB9" i="2" s="1"/>
  <c r="BZ10" i="2"/>
  <c r="BZ11" i="2"/>
  <c r="DB11" i="2" s="1"/>
  <c r="BZ12" i="2"/>
  <c r="BZ13" i="2"/>
  <c r="BZ14" i="2"/>
  <c r="DB14" i="2" s="1"/>
  <c r="BZ15" i="2"/>
  <c r="DB15" i="2" s="1"/>
  <c r="BZ16" i="2"/>
  <c r="BZ17" i="2"/>
  <c r="DB17" i="2" s="1"/>
  <c r="BZ18" i="2"/>
  <c r="BZ19" i="2"/>
  <c r="BZ20" i="2"/>
  <c r="DB20" i="2" s="1"/>
  <c r="BZ21" i="2"/>
  <c r="DB21" i="2" s="1"/>
  <c r="BU8" i="2"/>
  <c r="BU9" i="2"/>
  <c r="CW9" i="2" s="1"/>
  <c r="BU10" i="2"/>
  <c r="BU11" i="2"/>
  <c r="BU12" i="2"/>
  <c r="BU13" i="2"/>
  <c r="CW13" i="2" s="1"/>
  <c r="BU14" i="2"/>
  <c r="BU15" i="2"/>
  <c r="CW15" i="2" s="1"/>
  <c r="BU16" i="2"/>
  <c r="BU17" i="2"/>
  <c r="BU18" i="2"/>
  <c r="BU19" i="2"/>
  <c r="CW19" i="2" s="1"/>
  <c r="BU20" i="2"/>
  <c r="BU21" i="2"/>
  <c r="CW21" i="2" s="1"/>
  <c r="BP8" i="2"/>
  <c r="BP9" i="2"/>
  <c r="CR9" i="2" s="1"/>
  <c r="BP10" i="2"/>
  <c r="BO10" i="2" s="1"/>
  <c r="BP11" i="2"/>
  <c r="CR11" i="2" s="1"/>
  <c r="BP12" i="2"/>
  <c r="BP13" i="2"/>
  <c r="CR13" i="2" s="1"/>
  <c r="BP14" i="2"/>
  <c r="BP15" i="2"/>
  <c r="CR15" i="2" s="1"/>
  <c r="BP16" i="2"/>
  <c r="BO16" i="2" s="1"/>
  <c r="BP17" i="2"/>
  <c r="CR17" i="2" s="1"/>
  <c r="BP18" i="2"/>
  <c r="BP19" i="2"/>
  <c r="CR19" i="2" s="1"/>
  <c r="BP20" i="2"/>
  <c r="BP21" i="2"/>
  <c r="CR21" i="2" s="1"/>
  <c r="BO8" i="2"/>
  <c r="CH8" i="2" s="1"/>
  <c r="BO9" i="2"/>
  <c r="CQ9" i="2" s="1"/>
  <c r="BO11" i="2"/>
  <c r="CH11" i="2" s="1"/>
  <c r="DJ11" i="2" s="1"/>
  <c r="BO15" i="2"/>
  <c r="CQ15" i="2" s="1"/>
  <c r="BO17" i="2"/>
  <c r="CH17" i="2" s="1"/>
  <c r="BO20" i="2"/>
  <c r="BO21" i="2"/>
  <c r="CQ21" i="2" s="1"/>
  <c r="BH8" i="2"/>
  <c r="BH9" i="2"/>
  <c r="CJ9" i="2" s="1"/>
  <c r="BH10" i="2"/>
  <c r="CJ10" i="2" s="1"/>
  <c r="BH11" i="2"/>
  <c r="BH12" i="2"/>
  <c r="BH13" i="2"/>
  <c r="CJ13" i="2" s="1"/>
  <c r="BH14" i="2"/>
  <c r="BH15" i="2"/>
  <c r="CJ15" i="2" s="1"/>
  <c r="BH16" i="2"/>
  <c r="CJ16" i="2" s="1"/>
  <c r="BH17" i="2"/>
  <c r="BH18" i="2"/>
  <c r="BH19" i="2"/>
  <c r="CJ19" i="2" s="1"/>
  <c r="BH20" i="2"/>
  <c r="BH21" i="2"/>
  <c r="CJ21" i="2" s="1"/>
  <c r="BG8" i="2"/>
  <c r="BG10" i="2"/>
  <c r="BG11" i="2"/>
  <c r="CI11" i="2" s="1"/>
  <c r="BG13" i="2"/>
  <c r="BG14" i="2"/>
  <c r="CI14" i="2" s="1"/>
  <c r="BG16" i="2"/>
  <c r="CI16" i="2" s="1"/>
  <c r="BG17" i="2"/>
  <c r="CI17" i="2" s="1"/>
  <c r="BG19" i="2"/>
  <c r="BG20" i="2"/>
  <c r="AX8" i="2"/>
  <c r="AX9" i="2"/>
  <c r="AX10" i="2"/>
  <c r="AX11" i="2"/>
  <c r="AX12" i="2"/>
  <c r="AM12" i="2" s="1"/>
  <c r="BF12" i="2" s="1"/>
  <c r="AX13" i="2"/>
  <c r="DB13" i="2" s="1"/>
  <c r="AX14" i="2"/>
  <c r="AX15" i="2"/>
  <c r="AX16" i="2"/>
  <c r="AX17" i="2"/>
  <c r="AX18" i="2"/>
  <c r="DB18" i="2" s="1"/>
  <c r="AX19" i="2"/>
  <c r="DB19" i="2" s="1"/>
  <c r="AX20" i="2"/>
  <c r="AX21" i="2"/>
  <c r="AS8" i="2"/>
  <c r="CW8" i="2" s="1"/>
  <c r="AS9" i="2"/>
  <c r="AS10" i="2"/>
  <c r="AM10" i="2" s="1"/>
  <c r="BF10" i="2" s="1"/>
  <c r="AS11" i="2"/>
  <c r="CW11" i="2" s="1"/>
  <c r="AS12" i="2"/>
  <c r="AS13" i="2"/>
  <c r="AS14" i="2"/>
  <c r="CW14" i="2" s="1"/>
  <c r="AS15" i="2"/>
  <c r="AS16" i="2"/>
  <c r="AM16" i="2" s="1"/>
  <c r="BF16" i="2" s="1"/>
  <c r="AS17" i="2"/>
  <c r="CW17" i="2" s="1"/>
  <c r="AS18" i="2"/>
  <c r="AS19" i="2"/>
  <c r="AS20" i="2"/>
  <c r="CW20" i="2" s="1"/>
  <c r="AS21" i="2"/>
  <c r="AN8" i="2"/>
  <c r="AM8" i="2" s="1"/>
  <c r="CQ8" i="2" s="1"/>
  <c r="AN9" i="2"/>
  <c r="AN10" i="2"/>
  <c r="AN11" i="2"/>
  <c r="AM11" i="2" s="1"/>
  <c r="BF11" i="2" s="1"/>
  <c r="AN12" i="2"/>
  <c r="AN13" i="2"/>
  <c r="AN14" i="2"/>
  <c r="AM14" i="2" s="1"/>
  <c r="BF14" i="2" s="1"/>
  <c r="AN15" i="2"/>
  <c r="AN16" i="2"/>
  <c r="AN17" i="2"/>
  <c r="AM17" i="2" s="1"/>
  <c r="BF17" i="2" s="1"/>
  <c r="AN18" i="2"/>
  <c r="AM18" i="2" s="1"/>
  <c r="BF18" i="2" s="1"/>
  <c r="AN19" i="2"/>
  <c r="AN20" i="2"/>
  <c r="AM20" i="2" s="1"/>
  <c r="BF20" i="2" s="1"/>
  <c r="AN21" i="2"/>
  <c r="AM9" i="2"/>
  <c r="BF9" i="2" s="1"/>
  <c r="AM13" i="2"/>
  <c r="AM15" i="2"/>
  <c r="BF15" i="2" s="1"/>
  <c r="AM19" i="2"/>
  <c r="AM21" i="2"/>
  <c r="BF21" i="2" s="1"/>
  <c r="AF8" i="2"/>
  <c r="CJ8" i="2" s="1"/>
  <c r="AF9" i="2"/>
  <c r="AF10" i="2"/>
  <c r="AE10" i="2" s="1"/>
  <c r="AF11" i="2"/>
  <c r="CJ11" i="2" s="1"/>
  <c r="AF12" i="2"/>
  <c r="AF13" i="2"/>
  <c r="AE13" i="2" s="1"/>
  <c r="AF14" i="2"/>
  <c r="AF15" i="2"/>
  <c r="AF16" i="2"/>
  <c r="AE16" i="2" s="1"/>
  <c r="AF17" i="2"/>
  <c r="CJ17" i="2" s="1"/>
  <c r="AF18" i="2"/>
  <c r="AF19" i="2"/>
  <c r="AE19" i="2" s="1"/>
  <c r="AF20" i="2"/>
  <c r="AF21" i="2"/>
  <c r="AE9" i="2"/>
  <c r="AE11" i="2"/>
  <c r="AE12" i="2"/>
  <c r="AE14" i="2"/>
  <c r="AE15" i="2"/>
  <c r="AE17" i="2"/>
  <c r="AE18" i="2"/>
  <c r="AE20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10" i="2"/>
  <c r="W16" i="2"/>
  <c r="V8" i="2"/>
  <c r="N8" i="2"/>
  <c r="N9" i="2"/>
  <c r="M9" i="2" s="1"/>
  <c r="N10" i="2"/>
  <c r="N11" i="2"/>
  <c r="N12" i="2"/>
  <c r="M12" i="2" s="1"/>
  <c r="N13" i="2"/>
  <c r="W13" i="2" s="1"/>
  <c r="N14" i="2"/>
  <c r="N15" i="2"/>
  <c r="M15" i="2" s="1"/>
  <c r="N16" i="2"/>
  <c r="N17" i="2"/>
  <c r="N18" i="2"/>
  <c r="M18" i="2" s="1"/>
  <c r="N19" i="2"/>
  <c r="W19" i="2" s="1"/>
  <c r="N20" i="2"/>
  <c r="N21" i="2"/>
  <c r="M21" i="2" s="1"/>
  <c r="M8" i="2"/>
  <c r="M10" i="2"/>
  <c r="M11" i="2"/>
  <c r="M13" i="2"/>
  <c r="M14" i="2"/>
  <c r="M16" i="2"/>
  <c r="M17" i="2"/>
  <c r="M19" i="2"/>
  <c r="M20" i="2"/>
  <c r="E8" i="2"/>
  <c r="D8" i="2" s="1"/>
  <c r="E9" i="2"/>
  <c r="W9" i="2" s="1"/>
  <c r="E10" i="2"/>
  <c r="E11" i="2"/>
  <c r="W11" i="2" s="1"/>
  <c r="E12" i="2"/>
  <c r="E13" i="2"/>
  <c r="E14" i="2"/>
  <c r="D14" i="2" s="1"/>
  <c r="V14" i="2" s="1"/>
  <c r="E15" i="2"/>
  <c r="W15" i="2" s="1"/>
  <c r="E16" i="2"/>
  <c r="E17" i="2"/>
  <c r="W17" i="2" s="1"/>
  <c r="E18" i="2"/>
  <c r="E19" i="2"/>
  <c r="E20" i="2"/>
  <c r="D20" i="2" s="1"/>
  <c r="V20" i="2" s="1"/>
  <c r="E21" i="2"/>
  <c r="W21" i="2" s="1"/>
  <c r="D9" i="2"/>
  <c r="V9" i="2" s="1"/>
  <c r="D10" i="2"/>
  <c r="D12" i="2"/>
  <c r="V12" i="2" s="1"/>
  <c r="D13" i="2"/>
  <c r="V13" i="2" s="1"/>
  <c r="D15" i="2"/>
  <c r="D16" i="2"/>
  <c r="D18" i="2"/>
  <c r="V18" i="2" s="1"/>
  <c r="D19" i="2"/>
  <c r="V19" i="2" s="1"/>
  <c r="D2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J34" i="1"/>
  <c r="BZ8" i="1"/>
  <c r="BZ9" i="1"/>
  <c r="BZ10" i="1"/>
  <c r="BZ11" i="1"/>
  <c r="BZ12" i="1"/>
  <c r="BZ13" i="1"/>
  <c r="DB13" i="1" s="1"/>
  <c r="BZ14" i="1"/>
  <c r="BZ15" i="1"/>
  <c r="BZ16" i="1"/>
  <c r="BZ17" i="1"/>
  <c r="BZ18" i="1"/>
  <c r="BZ19" i="1"/>
  <c r="DB19" i="1" s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BZ31" i="1"/>
  <c r="DB31" i="1" s="1"/>
  <c r="BZ32" i="1"/>
  <c r="BZ33" i="1"/>
  <c r="BZ34" i="1"/>
  <c r="BZ35" i="1"/>
  <c r="BZ36" i="1"/>
  <c r="BZ37" i="1"/>
  <c r="DB37" i="1" s="1"/>
  <c r="BZ38" i="1"/>
  <c r="BZ39" i="1"/>
  <c r="BZ40" i="1"/>
  <c r="BZ41" i="1"/>
  <c r="BZ42" i="1"/>
  <c r="BZ43" i="1"/>
  <c r="DB43" i="1" s="1"/>
  <c r="BZ44" i="1"/>
  <c r="BZ45" i="1"/>
  <c r="BZ46" i="1"/>
  <c r="BZ47" i="1"/>
  <c r="BZ48" i="1"/>
  <c r="BZ49" i="1"/>
  <c r="DB49" i="1" s="1"/>
  <c r="BZ50" i="1"/>
  <c r="BZ51" i="1"/>
  <c r="BZ52" i="1"/>
  <c r="BU8" i="1"/>
  <c r="BU9" i="1"/>
  <c r="BU10" i="1"/>
  <c r="CW10" i="1" s="1"/>
  <c r="BU11" i="1"/>
  <c r="BU12" i="1"/>
  <c r="BU13" i="1"/>
  <c r="BU14" i="1"/>
  <c r="BU15" i="1"/>
  <c r="BU16" i="1"/>
  <c r="BU17" i="1"/>
  <c r="BU18" i="1"/>
  <c r="BU19" i="1"/>
  <c r="BU20" i="1"/>
  <c r="BU21" i="1"/>
  <c r="BU22" i="1"/>
  <c r="CW22" i="1" s="1"/>
  <c r="BU23" i="1"/>
  <c r="BU24" i="1"/>
  <c r="BU25" i="1"/>
  <c r="BU26" i="1"/>
  <c r="BU27" i="1"/>
  <c r="BU28" i="1"/>
  <c r="CW28" i="1" s="1"/>
  <c r="BU29" i="1"/>
  <c r="BU30" i="1"/>
  <c r="BU31" i="1"/>
  <c r="BU32" i="1"/>
  <c r="BU33" i="1"/>
  <c r="BU34" i="1"/>
  <c r="BU35" i="1"/>
  <c r="BU36" i="1"/>
  <c r="BU37" i="1"/>
  <c r="BU38" i="1"/>
  <c r="BU39" i="1"/>
  <c r="BU40" i="1"/>
  <c r="CW40" i="1" s="1"/>
  <c r="BU41" i="1"/>
  <c r="BU42" i="1"/>
  <c r="BU43" i="1"/>
  <c r="BU44" i="1"/>
  <c r="BU45" i="1"/>
  <c r="BU46" i="1"/>
  <c r="CW46" i="1" s="1"/>
  <c r="BU47" i="1"/>
  <c r="BU48" i="1"/>
  <c r="BU49" i="1"/>
  <c r="BU50" i="1"/>
  <c r="BU51" i="1"/>
  <c r="BU52" i="1"/>
  <c r="BP8" i="1"/>
  <c r="BP9" i="1"/>
  <c r="BP10" i="1"/>
  <c r="BO10" i="1" s="1"/>
  <c r="BP11" i="1"/>
  <c r="BP12" i="1"/>
  <c r="BP13" i="1"/>
  <c r="BP14" i="1"/>
  <c r="BP15" i="1"/>
  <c r="BP16" i="1"/>
  <c r="CR16" i="1" s="1"/>
  <c r="BP17" i="1"/>
  <c r="BP18" i="1"/>
  <c r="BP19" i="1"/>
  <c r="BP20" i="1"/>
  <c r="BP21" i="1"/>
  <c r="BP22" i="1"/>
  <c r="BO22" i="1" s="1"/>
  <c r="BP23" i="1"/>
  <c r="BP24" i="1"/>
  <c r="BP25" i="1"/>
  <c r="BP26" i="1"/>
  <c r="BP27" i="1"/>
  <c r="BP28" i="1"/>
  <c r="CR28" i="1" s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O40" i="1" s="1"/>
  <c r="CQ40" i="1" s="1"/>
  <c r="BP41" i="1"/>
  <c r="BP42" i="1"/>
  <c r="BP43" i="1"/>
  <c r="BP44" i="1"/>
  <c r="BP45" i="1"/>
  <c r="BP46" i="1"/>
  <c r="CR46" i="1" s="1"/>
  <c r="BP47" i="1"/>
  <c r="BP48" i="1"/>
  <c r="BP49" i="1"/>
  <c r="BP50" i="1"/>
  <c r="BP51" i="1"/>
  <c r="BP52" i="1"/>
  <c r="BO8" i="1"/>
  <c r="BO12" i="1"/>
  <c r="BO18" i="1"/>
  <c r="BO20" i="1"/>
  <c r="BO24" i="1"/>
  <c r="BO26" i="1"/>
  <c r="CH26" i="1" s="1"/>
  <c r="BO30" i="1"/>
  <c r="BO36" i="1"/>
  <c r="BO38" i="1"/>
  <c r="BO42" i="1"/>
  <c r="BO44" i="1"/>
  <c r="BO48" i="1"/>
  <c r="BH8" i="1"/>
  <c r="BH9" i="1"/>
  <c r="BH10" i="1"/>
  <c r="BH11" i="1"/>
  <c r="BH12" i="1"/>
  <c r="BH13" i="1"/>
  <c r="BH14" i="1"/>
  <c r="BH15" i="1"/>
  <c r="BH16" i="1"/>
  <c r="BG16" i="1" s="1"/>
  <c r="CI16" i="1" s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G34" i="1" s="1"/>
  <c r="CI34" i="1" s="1"/>
  <c r="BH35" i="1"/>
  <c r="BH36" i="1"/>
  <c r="BH37" i="1"/>
  <c r="CJ37" i="1" s="1"/>
  <c r="BH38" i="1"/>
  <c r="BH39" i="1"/>
  <c r="BH40" i="1"/>
  <c r="CJ40" i="1" s="1"/>
  <c r="BH41" i="1"/>
  <c r="BH42" i="1"/>
  <c r="BH43" i="1"/>
  <c r="BG43" i="1" s="1"/>
  <c r="CI43" i="1" s="1"/>
  <c r="BH44" i="1"/>
  <c r="BH45" i="1"/>
  <c r="BH46" i="1"/>
  <c r="BG46" i="1" s="1"/>
  <c r="CI46" i="1" s="1"/>
  <c r="BH47" i="1"/>
  <c r="BH48" i="1"/>
  <c r="BH49" i="1"/>
  <c r="CJ49" i="1" s="1"/>
  <c r="BH50" i="1"/>
  <c r="BH51" i="1"/>
  <c r="BH52" i="1"/>
  <c r="BG8" i="1"/>
  <c r="BG12" i="1"/>
  <c r="BG13" i="1"/>
  <c r="BG14" i="1"/>
  <c r="BG18" i="1"/>
  <c r="BG20" i="1"/>
  <c r="BG24" i="1"/>
  <c r="BG25" i="1"/>
  <c r="CI25" i="1" s="1"/>
  <c r="BG26" i="1"/>
  <c r="BG30" i="1"/>
  <c r="BG31" i="1"/>
  <c r="CI31" i="1" s="1"/>
  <c r="BG32" i="1"/>
  <c r="BG33" i="1"/>
  <c r="CI33" i="1" s="1"/>
  <c r="BG36" i="1"/>
  <c r="BG37" i="1"/>
  <c r="BG38" i="1"/>
  <c r="BG39" i="1"/>
  <c r="BG42" i="1"/>
  <c r="BG44" i="1"/>
  <c r="BG45" i="1"/>
  <c r="CI45" i="1" s="1"/>
  <c r="BG48" i="1"/>
  <c r="CI48" i="1" s="1"/>
  <c r="BG50" i="1"/>
  <c r="BG51" i="1"/>
  <c r="BF15" i="1"/>
  <c r="BF17" i="1"/>
  <c r="BF21" i="1"/>
  <c r="BF43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S8" i="1"/>
  <c r="AS9" i="1"/>
  <c r="AS10" i="1"/>
  <c r="AS11" i="1"/>
  <c r="AS12" i="1"/>
  <c r="AS13" i="1"/>
  <c r="AM13" i="1" s="1"/>
  <c r="BF13" i="1" s="1"/>
  <c r="AS14" i="1"/>
  <c r="AS15" i="1"/>
  <c r="AS16" i="1"/>
  <c r="AS17" i="1"/>
  <c r="CW17" i="1" s="1"/>
  <c r="AS18" i="1"/>
  <c r="AS19" i="1"/>
  <c r="AS20" i="1"/>
  <c r="AS21" i="1"/>
  <c r="AS22" i="1"/>
  <c r="AS23" i="1"/>
  <c r="AS24" i="1"/>
  <c r="AS25" i="1"/>
  <c r="AM25" i="1" s="1"/>
  <c r="BF25" i="1" s="1"/>
  <c r="AS26" i="1"/>
  <c r="AS27" i="1"/>
  <c r="AS28" i="1"/>
  <c r="AS29" i="1"/>
  <c r="CW29" i="1" s="1"/>
  <c r="AS30" i="1"/>
  <c r="AS31" i="1"/>
  <c r="AS32" i="1"/>
  <c r="AS33" i="1"/>
  <c r="AS34" i="1"/>
  <c r="AS35" i="1"/>
  <c r="AS36" i="1"/>
  <c r="AS37" i="1"/>
  <c r="AM37" i="1" s="1"/>
  <c r="BF37" i="1" s="1"/>
  <c r="AS38" i="1"/>
  <c r="AS39" i="1"/>
  <c r="CW39" i="1" s="1"/>
  <c r="AS40" i="1"/>
  <c r="AS41" i="1"/>
  <c r="AS42" i="1"/>
  <c r="AS43" i="1"/>
  <c r="AS44" i="1"/>
  <c r="AS45" i="1"/>
  <c r="AS46" i="1"/>
  <c r="AS47" i="1"/>
  <c r="AS48" i="1"/>
  <c r="AS49" i="1"/>
  <c r="AM49" i="1" s="1"/>
  <c r="BF49" i="1" s="1"/>
  <c r="AS50" i="1"/>
  <c r="AS51" i="1"/>
  <c r="AS52" i="1"/>
  <c r="AN8" i="1"/>
  <c r="CR8" i="1" s="1"/>
  <c r="AN9" i="1"/>
  <c r="AN10" i="1"/>
  <c r="AM10" i="1" s="1"/>
  <c r="BF10" i="1" s="1"/>
  <c r="AN11" i="1"/>
  <c r="AN12" i="1"/>
  <c r="AM12" i="1" s="1"/>
  <c r="BF12" i="1" s="1"/>
  <c r="AN13" i="1"/>
  <c r="AN14" i="1"/>
  <c r="AM14" i="1" s="1"/>
  <c r="AN15" i="1"/>
  <c r="AN16" i="1"/>
  <c r="AM16" i="1" s="1"/>
  <c r="BF16" i="1" s="1"/>
  <c r="AN17" i="1"/>
  <c r="AN18" i="1"/>
  <c r="AM18" i="1" s="1"/>
  <c r="BF18" i="1" s="1"/>
  <c r="AN19" i="1"/>
  <c r="AN20" i="1"/>
  <c r="CR20" i="1" s="1"/>
  <c r="AN21" i="1"/>
  <c r="AN22" i="1"/>
  <c r="AM22" i="1" s="1"/>
  <c r="BF22" i="1" s="1"/>
  <c r="AN23" i="1"/>
  <c r="AN24" i="1"/>
  <c r="AM24" i="1" s="1"/>
  <c r="BF24" i="1" s="1"/>
  <c r="AN25" i="1"/>
  <c r="AN26" i="1"/>
  <c r="CR26" i="1" s="1"/>
  <c r="AN27" i="1"/>
  <c r="AN28" i="1"/>
  <c r="AM28" i="1" s="1"/>
  <c r="BF28" i="1" s="1"/>
  <c r="AN29" i="1"/>
  <c r="AN30" i="1"/>
  <c r="AM30" i="1" s="1"/>
  <c r="BF30" i="1" s="1"/>
  <c r="AN31" i="1"/>
  <c r="AN32" i="1"/>
  <c r="AM32" i="1" s="1"/>
  <c r="AN33" i="1"/>
  <c r="AN34" i="1"/>
  <c r="AM34" i="1" s="1"/>
  <c r="BF34" i="1" s="1"/>
  <c r="AN35" i="1"/>
  <c r="AN36" i="1"/>
  <c r="AM36" i="1" s="1"/>
  <c r="BF36" i="1" s="1"/>
  <c r="AN37" i="1"/>
  <c r="AN38" i="1"/>
  <c r="CR38" i="1" s="1"/>
  <c r="AN39" i="1"/>
  <c r="AN40" i="1"/>
  <c r="AM40" i="1" s="1"/>
  <c r="BF40" i="1" s="1"/>
  <c r="AN41" i="1"/>
  <c r="AN42" i="1"/>
  <c r="AM42" i="1" s="1"/>
  <c r="BF42" i="1" s="1"/>
  <c r="AN43" i="1"/>
  <c r="AN44" i="1"/>
  <c r="AM44" i="1" s="1"/>
  <c r="AN45" i="1"/>
  <c r="AN46" i="1"/>
  <c r="AM46" i="1" s="1"/>
  <c r="BF46" i="1" s="1"/>
  <c r="AN47" i="1"/>
  <c r="AN48" i="1"/>
  <c r="AM48" i="1" s="1"/>
  <c r="BF48" i="1" s="1"/>
  <c r="AN49" i="1"/>
  <c r="AN50" i="1"/>
  <c r="AM50" i="1" s="1"/>
  <c r="AN51" i="1"/>
  <c r="AN52" i="1"/>
  <c r="AM52" i="1" s="1"/>
  <c r="BF52" i="1" s="1"/>
  <c r="AM9" i="1"/>
  <c r="BF9" i="1" s="1"/>
  <c r="AM11" i="1"/>
  <c r="BF11" i="1" s="1"/>
  <c r="AM15" i="1"/>
  <c r="AM17" i="1"/>
  <c r="AM19" i="1"/>
  <c r="BF19" i="1" s="1"/>
  <c r="AM21" i="1"/>
  <c r="AM23" i="1"/>
  <c r="BF23" i="1" s="1"/>
  <c r="AM27" i="1"/>
  <c r="BF27" i="1" s="1"/>
  <c r="AM29" i="1"/>
  <c r="BF29" i="1" s="1"/>
  <c r="AM31" i="1"/>
  <c r="BF31" i="1" s="1"/>
  <c r="AM33" i="1"/>
  <c r="BF33" i="1" s="1"/>
  <c r="AM35" i="1"/>
  <c r="BF35" i="1" s="1"/>
  <c r="AM39" i="1"/>
  <c r="BF39" i="1" s="1"/>
  <c r="AM41" i="1"/>
  <c r="BF41" i="1" s="1"/>
  <c r="AM43" i="1"/>
  <c r="AM45" i="1"/>
  <c r="BF45" i="1" s="1"/>
  <c r="AM47" i="1"/>
  <c r="BF47" i="1" s="1"/>
  <c r="AM51" i="1"/>
  <c r="BF51" i="1" s="1"/>
  <c r="AF8" i="1"/>
  <c r="AE8" i="1" s="1"/>
  <c r="AF9" i="1"/>
  <c r="AF10" i="1"/>
  <c r="AE10" i="1" s="1"/>
  <c r="AF11" i="1"/>
  <c r="AF12" i="1"/>
  <c r="AE12" i="1" s="1"/>
  <c r="AF13" i="1"/>
  <c r="AF14" i="1"/>
  <c r="AE14" i="1" s="1"/>
  <c r="AF15" i="1"/>
  <c r="AF16" i="1"/>
  <c r="AE16" i="1" s="1"/>
  <c r="AF17" i="1"/>
  <c r="AF18" i="1"/>
  <c r="AE18" i="1" s="1"/>
  <c r="AF19" i="1"/>
  <c r="AF20" i="1"/>
  <c r="CJ20" i="1" s="1"/>
  <c r="AF21" i="1"/>
  <c r="AF22" i="1"/>
  <c r="AE22" i="1" s="1"/>
  <c r="AF23" i="1"/>
  <c r="AF24" i="1"/>
  <c r="AE24" i="1" s="1"/>
  <c r="AF25" i="1"/>
  <c r="AF26" i="1"/>
  <c r="AE26" i="1" s="1"/>
  <c r="AF27" i="1"/>
  <c r="AF28" i="1"/>
  <c r="AE28" i="1" s="1"/>
  <c r="AF29" i="1"/>
  <c r="AF30" i="1"/>
  <c r="AE30" i="1" s="1"/>
  <c r="AF31" i="1"/>
  <c r="AF32" i="1"/>
  <c r="AE32" i="1" s="1"/>
  <c r="AF33" i="1"/>
  <c r="AF34" i="1"/>
  <c r="AE34" i="1" s="1"/>
  <c r="AF35" i="1"/>
  <c r="AF36" i="1"/>
  <c r="AE36" i="1" s="1"/>
  <c r="AF37" i="1"/>
  <c r="AF38" i="1"/>
  <c r="AE38" i="1" s="1"/>
  <c r="AF39" i="1"/>
  <c r="AF40" i="1"/>
  <c r="AE40" i="1" s="1"/>
  <c r="AF41" i="1"/>
  <c r="AF42" i="1"/>
  <c r="AE42" i="1" s="1"/>
  <c r="AF43" i="1"/>
  <c r="AF44" i="1"/>
  <c r="AE44" i="1" s="1"/>
  <c r="AF45" i="1"/>
  <c r="AF46" i="1"/>
  <c r="AE46" i="1" s="1"/>
  <c r="AF47" i="1"/>
  <c r="AF48" i="1"/>
  <c r="AE48" i="1" s="1"/>
  <c r="AF49" i="1"/>
  <c r="AF50" i="1"/>
  <c r="AE50" i="1" s="1"/>
  <c r="AF51" i="1"/>
  <c r="AF52" i="1"/>
  <c r="AE52" i="1" s="1"/>
  <c r="AE9" i="1"/>
  <c r="AE11" i="1"/>
  <c r="AE13" i="1"/>
  <c r="CI13" i="1" s="1"/>
  <c r="AE15" i="1"/>
  <c r="AE17" i="1"/>
  <c r="AE19" i="1"/>
  <c r="AE21" i="1"/>
  <c r="AE23" i="1"/>
  <c r="AE25" i="1"/>
  <c r="AE27" i="1"/>
  <c r="AE29" i="1"/>
  <c r="AE31" i="1"/>
  <c r="AE33" i="1"/>
  <c r="AE35" i="1"/>
  <c r="AE37" i="1"/>
  <c r="CI37" i="1" s="1"/>
  <c r="AE39" i="1"/>
  <c r="AE41" i="1"/>
  <c r="AE43" i="1"/>
  <c r="AE45" i="1"/>
  <c r="AE47" i="1"/>
  <c r="AE49" i="1"/>
  <c r="AE5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W43" i="1"/>
  <c r="V34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N33" i="1"/>
  <c r="M33" i="1" s="1"/>
  <c r="N34" i="1"/>
  <c r="N35" i="1"/>
  <c r="M35" i="1" s="1"/>
  <c r="N36" i="1"/>
  <c r="N37" i="1"/>
  <c r="M37" i="1" s="1"/>
  <c r="N38" i="1"/>
  <c r="N39" i="1"/>
  <c r="M39" i="1" s="1"/>
  <c r="N40" i="1"/>
  <c r="N41" i="1"/>
  <c r="M41" i="1" s="1"/>
  <c r="N42" i="1"/>
  <c r="N43" i="1"/>
  <c r="M43" i="1" s="1"/>
  <c r="N44" i="1"/>
  <c r="N45" i="1"/>
  <c r="M45" i="1" s="1"/>
  <c r="N46" i="1"/>
  <c r="N47" i="1"/>
  <c r="M47" i="1" s="1"/>
  <c r="N48" i="1"/>
  <c r="N49" i="1"/>
  <c r="M49" i="1" s="1"/>
  <c r="N50" i="1"/>
  <c r="N51" i="1"/>
  <c r="M51" i="1" s="1"/>
  <c r="N52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M50" i="1"/>
  <c r="M52" i="1"/>
  <c r="E8" i="1"/>
  <c r="W8" i="1" s="1"/>
  <c r="E9" i="1"/>
  <c r="W9" i="1" s="1"/>
  <c r="E10" i="1"/>
  <c r="W10" i="1" s="1"/>
  <c r="E11" i="1"/>
  <c r="E12" i="1"/>
  <c r="W12" i="1" s="1"/>
  <c r="E13" i="1"/>
  <c r="W13" i="1" s="1"/>
  <c r="E14" i="1"/>
  <c r="W14" i="1" s="1"/>
  <c r="E15" i="1"/>
  <c r="W15" i="1" s="1"/>
  <c r="E16" i="1"/>
  <c r="W16" i="1" s="1"/>
  <c r="E17" i="1"/>
  <c r="E18" i="1"/>
  <c r="W18" i="1" s="1"/>
  <c r="E19" i="1"/>
  <c r="E20" i="1"/>
  <c r="W20" i="1" s="1"/>
  <c r="E21" i="1"/>
  <c r="W21" i="1" s="1"/>
  <c r="E22" i="1"/>
  <c r="W22" i="1" s="1"/>
  <c r="E23" i="1"/>
  <c r="E24" i="1"/>
  <c r="W24" i="1" s="1"/>
  <c r="E25" i="1"/>
  <c r="E26" i="1"/>
  <c r="W26" i="1" s="1"/>
  <c r="E27" i="1"/>
  <c r="W27" i="1" s="1"/>
  <c r="E28" i="1"/>
  <c r="W28" i="1" s="1"/>
  <c r="E29" i="1"/>
  <c r="E30" i="1"/>
  <c r="W30" i="1" s="1"/>
  <c r="E31" i="1"/>
  <c r="E32" i="1"/>
  <c r="W32" i="1" s="1"/>
  <c r="E33" i="1"/>
  <c r="W33" i="1" s="1"/>
  <c r="E34" i="1"/>
  <c r="W34" i="1" s="1"/>
  <c r="E35" i="1"/>
  <c r="E36" i="1"/>
  <c r="W36" i="1" s="1"/>
  <c r="E37" i="1"/>
  <c r="W37" i="1" s="1"/>
  <c r="E38" i="1"/>
  <c r="W38" i="1" s="1"/>
  <c r="E39" i="1"/>
  <c r="W39" i="1" s="1"/>
  <c r="E40" i="1"/>
  <c r="W40" i="1" s="1"/>
  <c r="E41" i="1"/>
  <c r="E42" i="1"/>
  <c r="W42" i="1" s="1"/>
  <c r="E43" i="1"/>
  <c r="E44" i="1"/>
  <c r="W44" i="1" s="1"/>
  <c r="E45" i="1"/>
  <c r="W45" i="1" s="1"/>
  <c r="E46" i="1"/>
  <c r="W46" i="1" s="1"/>
  <c r="E47" i="1"/>
  <c r="E48" i="1"/>
  <c r="W48" i="1" s="1"/>
  <c r="E49" i="1"/>
  <c r="W49" i="1" s="1"/>
  <c r="E50" i="1"/>
  <c r="W50" i="1" s="1"/>
  <c r="E51" i="1"/>
  <c r="W51" i="1" s="1"/>
  <c r="E52" i="1"/>
  <c r="W52" i="1" s="1"/>
  <c r="D8" i="1"/>
  <c r="D10" i="1"/>
  <c r="V10" i="1" s="1"/>
  <c r="D12" i="1"/>
  <c r="V12" i="1" s="1"/>
  <c r="D13" i="1"/>
  <c r="D14" i="1"/>
  <c r="V14" i="1" s="1"/>
  <c r="D16" i="1"/>
  <c r="V16" i="1" s="1"/>
  <c r="D18" i="1"/>
  <c r="V18" i="1" s="1"/>
  <c r="D19" i="1"/>
  <c r="V19" i="1" s="1"/>
  <c r="D20" i="1"/>
  <c r="D24" i="1"/>
  <c r="V24" i="1" s="1"/>
  <c r="D25" i="1"/>
  <c r="V25" i="1" s="1"/>
  <c r="D26" i="1"/>
  <c r="V26" i="1" s="1"/>
  <c r="D28" i="1"/>
  <c r="V28" i="1" s="1"/>
  <c r="D30" i="1"/>
  <c r="V30" i="1" s="1"/>
  <c r="D31" i="1"/>
  <c r="D32" i="1"/>
  <c r="V32" i="1" s="1"/>
  <c r="D34" i="1"/>
  <c r="D36" i="1"/>
  <c r="V36" i="1" s="1"/>
  <c r="D37" i="1"/>
  <c r="V37" i="1" s="1"/>
  <c r="D38" i="1"/>
  <c r="V38" i="1" s="1"/>
  <c r="D42" i="1"/>
  <c r="V42" i="1" s="1"/>
  <c r="D43" i="1"/>
  <c r="V43" i="1" s="1"/>
  <c r="D44" i="1"/>
  <c r="D46" i="1"/>
  <c r="V46" i="1" s="1"/>
  <c r="D48" i="1"/>
  <c r="V48" i="1" s="1"/>
  <c r="D49" i="1"/>
  <c r="D50" i="1"/>
  <c r="V50" i="1" s="1"/>
  <c r="D52" i="1"/>
  <c r="V52" i="1" s="1"/>
  <c r="CQ48" i="1" l="1"/>
  <c r="CH48" i="1"/>
  <c r="DJ48" i="1" s="1"/>
  <c r="CQ22" i="1"/>
  <c r="CQ10" i="1"/>
  <c r="V44" i="1"/>
  <c r="V8" i="1"/>
  <c r="D47" i="1"/>
  <c r="V47" i="1" s="1"/>
  <c r="W47" i="1"/>
  <c r="D41" i="1"/>
  <c r="V41" i="1" s="1"/>
  <c r="W41" i="1"/>
  <c r="D35" i="1"/>
  <c r="V35" i="1" s="1"/>
  <c r="W35" i="1"/>
  <c r="D29" i="1"/>
  <c r="V29" i="1" s="1"/>
  <c r="W29" i="1"/>
  <c r="D23" i="1"/>
  <c r="V23" i="1" s="1"/>
  <c r="W23" i="1"/>
  <c r="D17" i="1"/>
  <c r="V17" i="1" s="1"/>
  <c r="W17" i="1"/>
  <c r="D11" i="1"/>
  <c r="V11" i="1" s="1"/>
  <c r="W11" i="1"/>
  <c r="CJ16" i="1"/>
  <c r="W31" i="1"/>
  <c r="BG40" i="1"/>
  <c r="CI40" i="1" s="1"/>
  <c r="CH20" i="1"/>
  <c r="W25" i="1"/>
  <c r="CJ52" i="1"/>
  <c r="BG52" i="1"/>
  <c r="CI52" i="1" s="1"/>
  <c r="BG28" i="1"/>
  <c r="CI28" i="1" s="1"/>
  <c r="CJ28" i="1"/>
  <c r="CJ22" i="1"/>
  <c r="BG22" i="1"/>
  <c r="CI22" i="1" s="1"/>
  <c r="BG10" i="1"/>
  <c r="CI10" i="1" s="1"/>
  <c r="CJ10" i="1"/>
  <c r="CH38" i="1"/>
  <c r="CR49" i="1"/>
  <c r="BO49" i="1"/>
  <c r="CR43" i="1"/>
  <c r="BO43" i="1"/>
  <c r="CR37" i="1"/>
  <c r="BO37" i="1"/>
  <c r="CR31" i="1"/>
  <c r="BO31" i="1"/>
  <c r="CR25" i="1"/>
  <c r="BO25" i="1"/>
  <c r="CR19" i="1"/>
  <c r="BO19" i="1"/>
  <c r="CR13" i="1"/>
  <c r="BO13" i="1"/>
  <c r="CW52" i="1"/>
  <c r="BO52" i="1"/>
  <c r="CW34" i="1"/>
  <c r="BO34" i="1"/>
  <c r="CW16" i="1"/>
  <c r="BO16" i="1"/>
  <c r="D40" i="1"/>
  <c r="V40" i="1" s="1"/>
  <c r="V13" i="1"/>
  <c r="W19" i="1"/>
  <c r="BF50" i="1"/>
  <c r="BF44" i="1"/>
  <c r="BF32" i="1"/>
  <c r="BF14" i="1"/>
  <c r="CQ12" i="1"/>
  <c r="CH12" i="1"/>
  <c r="DJ12" i="1" s="1"/>
  <c r="CH40" i="1"/>
  <c r="DJ40" i="1" s="1"/>
  <c r="CR52" i="1"/>
  <c r="V49" i="1"/>
  <c r="V31" i="1"/>
  <c r="D22" i="1"/>
  <c r="V22" i="1" s="1"/>
  <c r="V20" i="1"/>
  <c r="CQ30" i="1"/>
  <c r="CH30" i="1"/>
  <c r="DJ30" i="1" s="1"/>
  <c r="CJ46" i="1"/>
  <c r="CR34" i="1"/>
  <c r="D51" i="1"/>
  <c r="V51" i="1" s="1"/>
  <c r="D45" i="1"/>
  <c r="V45" i="1" s="1"/>
  <c r="D39" i="1"/>
  <c r="V39" i="1" s="1"/>
  <c r="D33" i="1"/>
  <c r="V33" i="1" s="1"/>
  <c r="D27" i="1"/>
  <c r="V27" i="1" s="1"/>
  <c r="D21" i="1"/>
  <c r="V21" i="1" s="1"/>
  <c r="D15" i="1"/>
  <c r="V15" i="1" s="1"/>
  <c r="D9" i="1"/>
  <c r="V9" i="1" s="1"/>
  <c r="CI39" i="1"/>
  <c r="CI32" i="1"/>
  <c r="CI24" i="1"/>
  <c r="CI14" i="1"/>
  <c r="CJ51" i="1"/>
  <c r="CJ45" i="1"/>
  <c r="CJ39" i="1"/>
  <c r="CJ33" i="1"/>
  <c r="CJ27" i="1"/>
  <c r="BG27" i="1"/>
  <c r="CI27" i="1" s="1"/>
  <c r="CJ21" i="1"/>
  <c r="BG21" i="1"/>
  <c r="CI21" i="1" s="1"/>
  <c r="CJ15" i="1"/>
  <c r="BG15" i="1"/>
  <c r="CI15" i="1" s="1"/>
  <c r="CJ9" i="1"/>
  <c r="BG9" i="1"/>
  <c r="CI9" i="1" s="1"/>
  <c r="BO46" i="1"/>
  <c r="BO28" i="1"/>
  <c r="CR48" i="1"/>
  <c r="CR42" i="1"/>
  <c r="CR36" i="1"/>
  <c r="CR30" i="1"/>
  <c r="CR24" i="1"/>
  <c r="CR18" i="1"/>
  <c r="CR12" i="1"/>
  <c r="CW51" i="1"/>
  <c r="CW45" i="1"/>
  <c r="CW33" i="1"/>
  <c r="CW27" i="1"/>
  <c r="CW21" i="1"/>
  <c r="CW15" i="1"/>
  <c r="CW9" i="1"/>
  <c r="CJ44" i="1"/>
  <c r="CJ32" i="1"/>
  <c r="CJ14" i="1"/>
  <c r="CR50" i="1"/>
  <c r="CR32" i="1"/>
  <c r="CI38" i="1"/>
  <c r="CQ44" i="1"/>
  <c r="CQ36" i="1"/>
  <c r="CH36" i="1"/>
  <c r="DJ36" i="1" s="1"/>
  <c r="CQ18" i="1"/>
  <c r="CH18" i="1"/>
  <c r="DJ18" i="1" s="1"/>
  <c r="CR47" i="1"/>
  <c r="BO47" i="1"/>
  <c r="CR41" i="1"/>
  <c r="BO41" i="1"/>
  <c r="CR35" i="1"/>
  <c r="BO35" i="1"/>
  <c r="CR29" i="1"/>
  <c r="BO29" i="1"/>
  <c r="CR23" i="1"/>
  <c r="BO23" i="1"/>
  <c r="CR17" i="1"/>
  <c r="BO17" i="1"/>
  <c r="BO11" i="1"/>
  <c r="CR11" i="1"/>
  <c r="CW50" i="1"/>
  <c r="CW44" i="1"/>
  <c r="CW38" i="1"/>
  <c r="CW32" i="1"/>
  <c r="CW26" i="1"/>
  <c r="CW20" i="1"/>
  <c r="CW14" i="1"/>
  <c r="CW8" i="1"/>
  <c r="DB47" i="1"/>
  <c r="DB41" i="1"/>
  <c r="DB35" i="1"/>
  <c r="DB29" i="1"/>
  <c r="DB23" i="1"/>
  <c r="DB17" i="1"/>
  <c r="DB11" i="1"/>
  <c r="CJ43" i="1"/>
  <c r="CI51" i="1"/>
  <c r="CI44" i="1"/>
  <c r="CI30" i="1"/>
  <c r="CI20" i="1"/>
  <c r="CI12" i="1"/>
  <c r="CJ31" i="1"/>
  <c r="CJ25" i="1"/>
  <c r="CJ19" i="1"/>
  <c r="CJ13" i="1"/>
  <c r="CR10" i="1"/>
  <c r="CW49" i="1"/>
  <c r="CW43" i="1"/>
  <c r="CW37" i="1"/>
  <c r="CW31" i="1"/>
  <c r="CW25" i="1"/>
  <c r="CW19" i="1"/>
  <c r="CW13" i="1"/>
  <c r="DB52" i="1"/>
  <c r="DB46" i="1"/>
  <c r="DB40" i="1"/>
  <c r="DB34" i="1"/>
  <c r="DB28" i="1"/>
  <c r="DB22" i="1"/>
  <c r="DB16" i="1"/>
  <c r="DB10" i="1"/>
  <c r="CJ26" i="1"/>
  <c r="CJ8" i="1"/>
  <c r="CR44" i="1"/>
  <c r="CR22" i="1"/>
  <c r="CI50" i="1"/>
  <c r="CI36" i="1"/>
  <c r="BG19" i="1"/>
  <c r="CI19" i="1" s="1"/>
  <c r="CJ48" i="1"/>
  <c r="CJ42" i="1"/>
  <c r="CJ36" i="1"/>
  <c r="CJ30" i="1"/>
  <c r="CJ24" i="1"/>
  <c r="CJ18" i="1"/>
  <c r="CJ12" i="1"/>
  <c r="BO50" i="1"/>
  <c r="CQ42" i="1"/>
  <c r="CH42" i="1"/>
  <c r="DJ42" i="1" s="1"/>
  <c r="BO32" i="1"/>
  <c r="CQ24" i="1"/>
  <c r="CH24" i="1"/>
  <c r="DJ24" i="1" s="1"/>
  <c r="BO14" i="1"/>
  <c r="CR51" i="1"/>
  <c r="BO51" i="1"/>
  <c r="CR45" i="1"/>
  <c r="BO45" i="1"/>
  <c r="CR39" i="1"/>
  <c r="BO39" i="1"/>
  <c r="CR33" i="1"/>
  <c r="BO33" i="1"/>
  <c r="CR27" i="1"/>
  <c r="BO27" i="1"/>
  <c r="CR21" i="1"/>
  <c r="BO21" i="1"/>
  <c r="CR15" i="1"/>
  <c r="BO15" i="1"/>
  <c r="CR9" i="1"/>
  <c r="BO9" i="1"/>
  <c r="CW48" i="1"/>
  <c r="CW42" i="1"/>
  <c r="CW36" i="1"/>
  <c r="CW30" i="1"/>
  <c r="CW24" i="1"/>
  <c r="CH44" i="1"/>
  <c r="DJ44" i="1" s="1"/>
  <c r="CH8" i="1"/>
  <c r="DJ8" i="1" s="1"/>
  <c r="CJ50" i="1"/>
  <c r="CJ38" i="1"/>
  <c r="CR40" i="1"/>
  <c r="AE20" i="1"/>
  <c r="AM38" i="1"/>
  <c r="BF38" i="1" s="1"/>
  <c r="AM26" i="1"/>
  <c r="BF26" i="1" s="1"/>
  <c r="DJ26" i="1" s="1"/>
  <c r="AM20" i="1"/>
  <c r="BF20" i="1" s="1"/>
  <c r="AM8" i="1"/>
  <c r="BF8" i="1" s="1"/>
  <c r="BG49" i="1"/>
  <c r="CI49" i="1" s="1"/>
  <c r="CI42" i="1"/>
  <c r="CI26" i="1"/>
  <c r="CI18" i="1"/>
  <c r="CI8" i="1"/>
  <c r="CJ47" i="1"/>
  <c r="BG47" i="1"/>
  <c r="CI47" i="1" s="1"/>
  <c r="CJ41" i="1"/>
  <c r="BG41" i="1"/>
  <c r="CI41" i="1" s="1"/>
  <c r="CJ35" i="1"/>
  <c r="BG35" i="1"/>
  <c r="CI35" i="1" s="1"/>
  <c r="CJ29" i="1"/>
  <c r="BG29" i="1"/>
  <c r="CI29" i="1" s="1"/>
  <c r="CJ23" i="1"/>
  <c r="BG23" i="1"/>
  <c r="CI23" i="1" s="1"/>
  <c r="CJ17" i="1"/>
  <c r="BG17" i="1"/>
  <c r="CI17" i="1" s="1"/>
  <c r="CJ11" i="1"/>
  <c r="BG11" i="1"/>
  <c r="CI11" i="1" s="1"/>
  <c r="CR14" i="1"/>
  <c r="CW47" i="1"/>
  <c r="CW41" i="1"/>
  <c r="CW35" i="1"/>
  <c r="CW23" i="1"/>
  <c r="CW11" i="1"/>
  <c r="DB50" i="1"/>
  <c r="DB44" i="1"/>
  <c r="DB38" i="1"/>
  <c r="DB32" i="1"/>
  <c r="DB26" i="1"/>
  <c r="DB20" i="1"/>
  <c r="DB14" i="1"/>
  <c r="DB8" i="1"/>
  <c r="W14" i="2"/>
  <c r="BF19" i="2"/>
  <c r="CI13" i="2"/>
  <c r="V58" i="3"/>
  <c r="V22" i="3"/>
  <c r="BH37" i="4"/>
  <c r="AE37" i="4"/>
  <c r="CI37" i="4" s="1"/>
  <c r="BP51" i="4"/>
  <c r="BP27" i="4"/>
  <c r="CW18" i="1"/>
  <c r="CW12" i="1"/>
  <c r="DB51" i="1"/>
  <c r="DB45" i="1"/>
  <c r="DB39" i="1"/>
  <c r="DB33" i="1"/>
  <c r="DB27" i="1"/>
  <c r="DB21" i="1"/>
  <c r="DB15" i="1"/>
  <c r="DB9" i="1"/>
  <c r="V21" i="2"/>
  <c r="W18" i="2"/>
  <c r="W12" i="2"/>
  <c r="CI20" i="2"/>
  <c r="BG18" i="2"/>
  <c r="CI18" i="2" s="1"/>
  <c r="CJ18" i="2"/>
  <c r="BG12" i="2"/>
  <c r="CI12" i="2" s="1"/>
  <c r="CJ12" i="2"/>
  <c r="CH20" i="2"/>
  <c r="DJ20" i="2" s="1"/>
  <c r="CQ16" i="2"/>
  <c r="CQ10" i="2"/>
  <c r="CW18" i="2"/>
  <c r="BO18" i="2"/>
  <c r="CW12" i="2"/>
  <c r="BO12" i="2"/>
  <c r="CQ20" i="2"/>
  <c r="V64" i="3"/>
  <c r="V28" i="3"/>
  <c r="W66" i="3"/>
  <c r="D66" i="3"/>
  <c r="V66" i="3" s="1"/>
  <c r="W60" i="3"/>
  <c r="D60" i="3"/>
  <c r="V60" i="3" s="1"/>
  <c r="W54" i="3"/>
  <c r="D54" i="3"/>
  <c r="V54" i="3" s="1"/>
  <c r="W48" i="3"/>
  <c r="D48" i="3"/>
  <c r="V48" i="3" s="1"/>
  <c r="W42" i="3"/>
  <c r="D42" i="3"/>
  <c r="V42" i="3" s="1"/>
  <c r="W36" i="3"/>
  <c r="D36" i="3"/>
  <c r="V36" i="3" s="1"/>
  <c r="W30" i="3"/>
  <c r="D30" i="3"/>
  <c r="V30" i="3" s="1"/>
  <c r="W24" i="3"/>
  <c r="D24" i="3"/>
  <c r="V24" i="3" s="1"/>
  <c r="W18" i="3"/>
  <c r="D18" i="3"/>
  <c r="V18" i="3" s="1"/>
  <c r="W12" i="3"/>
  <c r="D12" i="3"/>
  <c r="V12" i="3" s="1"/>
  <c r="BH66" i="4"/>
  <c r="BH59" i="4"/>
  <c r="AE59" i="4"/>
  <c r="BH44" i="4"/>
  <c r="BQ64" i="4"/>
  <c r="L64" i="4"/>
  <c r="BP64" i="4" s="1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57" i="4"/>
  <c r="L57" i="4"/>
  <c r="BP57" i="4" s="1"/>
  <c r="BV45" i="4"/>
  <c r="L45" i="4"/>
  <c r="BP45" i="4" s="1"/>
  <c r="BV33" i="4"/>
  <c r="L33" i="4"/>
  <c r="BP33" i="4" s="1"/>
  <c r="BV21" i="4"/>
  <c r="L21" i="4"/>
  <c r="BP21" i="4" s="1"/>
  <c r="BV9" i="4"/>
  <c r="L9" i="4"/>
  <c r="BP9" i="4" s="1"/>
  <c r="V10" i="2"/>
  <c r="W8" i="2"/>
  <c r="AE8" i="2"/>
  <c r="BF8" i="2" s="1"/>
  <c r="DJ8" i="2" s="1"/>
  <c r="CI19" i="2"/>
  <c r="CI10" i="2"/>
  <c r="DJ17" i="2"/>
  <c r="CH16" i="2"/>
  <c r="DJ16" i="2" s="1"/>
  <c r="DB12" i="2"/>
  <c r="V41" i="3"/>
  <c r="V34" i="3"/>
  <c r="CR20" i="2"/>
  <c r="CR14" i="2"/>
  <c r="CR8" i="2"/>
  <c r="CW16" i="2"/>
  <c r="CW10" i="2"/>
  <c r="DJ10" i="2"/>
  <c r="DB48" i="1"/>
  <c r="DB42" i="1"/>
  <c r="DB36" i="1"/>
  <c r="DB30" i="1"/>
  <c r="DB24" i="1"/>
  <c r="DB18" i="1"/>
  <c r="DB12" i="1"/>
  <c r="V16" i="2"/>
  <c r="W20" i="2"/>
  <c r="BF13" i="2"/>
  <c r="BO14" i="2"/>
  <c r="CR16" i="2"/>
  <c r="V53" i="3"/>
  <c r="V46" i="3"/>
  <c r="V17" i="3"/>
  <c r="V10" i="3"/>
  <c r="V15" i="2"/>
  <c r="CR18" i="2"/>
  <c r="CR12" i="2"/>
  <c r="DB16" i="2"/>
  <c r="DB10" i="2"/>
  <c r="AE30" i="4"/>
  <c r="CI30" i="4" s="1"/>
  <c r="BH30" i="4"/>
  <c r="BH23" i="4"/>
  <c r="AE23" i="4"/>
  <c r="BH14" i="4"/>
  <c r="AE14" i="4"/>
  <c r="CI14" i="4" s="1"/>
  <c r="D17" i="2"/>
  <c r="V17" i="2" s="1"/>
  <c r="D11" i="2"/>
  <c r="V11" i="2" s="1"/>
  <c r="BG21" i="2"/>
  <c r="CI21" i="2" s="1"/>
  <c r="BG15" i="2"/>
  <c r="CI15" i="2" s="1"/>
  <c r="BG9" i="2"/>
  <c r="CI9" i="2" s="1"/>
  <c r="BO19" i="2"/>
  <c r="BO13" i="2"/>
  <c r="CH15" i="2"/>
  <c r="DJ15" i="2" s="1"/>
  <c r="BH65" i="4"/>
  <c r="BH57" i="4"/>
  <c r="BH50" i="4"/>
  <c r="AE50" i="4"/>
  <c r="CI50" i="4" s="1"/>
  <c r="D43" i="4"/>
  <c r="D36" i="4"/>
  <c r="BH29" i="4"/>
  <c r="BH21" i="4"/>
  <c r="D13" i="4"/>
  <c r="BI64" i="4"/>
  <c r="D64" i="4"/>
  <c r="BI58" i="4"/>
  <c r="D58" i="4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L60" i="4"/>
  <c r="BP60" i="4" s="1"/>
  <c r="L48" i="4"/>
  <c r="BP48" i="4" s="1"/>
  <c r="L36" i="4"/>
  <c r="BP36" i="4" s="1"/>
  <c r="L24" i="4"/>
  <c r="BP24" i="4" s="1"/>
  <c r="L12" i="4"/>
  <c r="BP12" i="4" s="1"/>
  <c r="AE65" i="4"/>
  <c r="AE47" i="4"/>
  <c r="CI47" i="4" s="1"/>
  <c r="AE29" i="4"/>
  <c r="CA17" i="4"/>
  <c r="BH56" i="4"/>
  <c r="BH42" i="4"/>
  <c r="BH20" i="4"/>
  <c r="BQ62" i="4"/>
  <c r="L62" i="4"/>
  <c r="BP62" i="4" s="1"/>
  <c r="BQ56" i="4"/>
  <c r="L56" i="4"/>
  <c r="BP56" i="4" s="1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V61" i="4"/>
  <c r="L61" i="4"/>
  <c r="BV55" i="4"/>
  <c r="L55" i="4"/>
  <c r="BP55" i="4" s="1"/>
  <c r="BV49" i="4"/>
  <c r="L49" i="4"/>
  <c r="BV43" i="4"/>
  <c r="L43" i="4"/>
  <c r="BP43" i="4" s="1"/>
  <c r="BV37" i="4"/>
  <c r="L37" i="4"/>
  <c r="BP37" i="4" s="1"/>
  <c r="BV31" i="4"/>
  <c r="L31" i="4"/>
  <c r="BV25" i="4"/>
  <c r="L25" i="4"/>
  <c r="BP25" i="4" s="1"/>
  <c r="BV19" i="4"/>
  <c r="L19" i="4"/>
  <c r="BP19" i="4" s="1"/>
  <c r="BV13" i="4"/>
  <c r="L13" i="4"/>
  <c r="BP13" i="4" s="1"/>
  <c r="BG65" i="4"/>
  <c r="BG59" i="4"/>
  <c r="BG53" i="4"/>
  <c r="BG47" i="4"/>
  <c r="BG41" i="4"/>
  <c r="BG35" i="4"/>
  <c r="CA29" i="4"/>
  <c r="AN29" i="4"/>
  <c r="BG29" i="4" s="1"/>
  <c r="BG23" i="4"/>
  <c r="BG17" i="4"/>
  <c r="BG11" i="4"/>
  <c r="CQ17" i="2"/>
  <c r="CQ11" i="2"/>
  <c r="AE62" i="4"/>
  <c r="CI62" i="4" s="1"/>
  <c r="AE48" i="4"/>
  <c r="CI48" i="4" s="1"/>
  <c r="AE26" i="4"/>
  <c r="CI26" i="4" s="1"/>
  <c r="AE19" i="4"/>
  <c r="CI19" i="4" s="1"/>
  <c r="AE41" i="4"/>
  <c r="CI41" i="4" s="1"/>
  <c r="AE17" i="4"/>
  <c r="CI17" i="4" s="1"/>
  <c r="BH26" i="4"/>
  <c r="BH54" i="4"/>
  <c r="AE39" i="4"/>
  <c r="CI39" i="4" s="1"/>
  <c r="AE32" i="4"/>
  <c r="CI32" i="4" s="1"/>
  <c r="BH32" i="4"/>
  <c r="AE25" i="4"/>
  <c r="CI25" i="4" s="1"/>
  <c r="BH25" i="4"/>
  <c r="BH8" i="4"/>
  <c r="AE8" i="4"/>
  <c r="CI8" i="4" s="1"/>
  <c r="L66" i="4"/>
  <c r="BP66" i="4" s="1"/>
  <c r="L54" i="4"/>
  <c r="BP54" i="4" s="1"/>
  <c r="L42" i="4"/>
  <c r="BP42" i="4" s="1"/>
  <c r="L30" i="4"/>
  <c r="BP30" i="4" s="1"/>
  <c r="L18" i="4"/>
  <c r="BP18" i="4" s="1"/>
  <c r="AE55" i="4"/>
  <c r="CI55" i="4" s="1"/>
  <c r="AE11" i="4"/>
  <c r="CI11" i="4" s="1"/>
  <c r="BH62" i="4"/>
  <c r="BH19" i="4"/>
  <c r="BH60" i="4"/>
  <c r="BH38" i="4"/>
  <c r="AE24" i="4"/>
  <c r="CI24" i="4" s="1"/>
  <c r="BH24" i="4"/>
  <c r="D18" i="4"/>
  <c r="BI18" i="4"/>
  <c r="D12" i="4"/>
  <c r="BI12" i="4"/>
  <c r="BP29" i="4"/>
  <c r="AE53" i="4"/>
  <c r="AE35" i="4"/>
  <c r="CI35" i="4" s="1"/>
  <c r="BI51" i="4"/>
  <c r="AF51" i="4"/>
  <c r="BG51" i="4" s="1"/>
  <c r="BI15" i="4"/>
  <c r="AF15" i="4"/>
  <c r="BG15" i="4" s="1"/>
  <c r="BI27" i="4"/>
  <c r="BQ61" i="4"/>
  <c r="BQ55" i="4"/>
  <c r="BQ49" i="4"/>
  <c r="BQ43" i="4"/>
  <c r="BQ37" i="4"/>
  <c r="BQ31" i="4"/>
  <c r="BQ25" i="4"/>
  <c r="BQ19" i="4"/>
  <c r="BQ13" i="4"/>
  <c r="BV66" i="4"/>
  <c r="BV60" i="4"/>
  <c r="BV54" i="4"/>
  <c r="BV48" i="4"/>
  <c r="BV42" i="4"/>
  <c r="BV36" i="4"/>
  <c r="BV30" i="4"/>
  <c r="BV24" i="4"/>
  <c r="BV18" i="4"/>
  <c r="BV12" i="4"/>
  <c r="BH39" i="4"/>
  <c r="AE63" i="4"/>
  <c r="CI63" i="4" s="1"/>
  <c r="AE57" i="4"/>
  <c r="CI57" i="4" s="1"/>
  <c r="AE51" i="4"/>
  <c r="AE27" i="4"/>
  <c r="CI27" i="4" s="1"/>
  <c r="AE21" i="4"/>
  <c r="CI21" i="4" s="1"/>
  <c r="AE15" i="4"/>
  <c r="AE9" i="4"/>
  <c r="CI9" i="4" s="1"/>
  <c r="CA43" i="4"/>
  <c r="CA37" i="4"/>
  <c r="CA31" i="4"/>
  <c r="CA25" i="4"/>
  <c r="CA19" i="4"/>
  <c r="CA13" i="4"/>
  <c r="C1" i="8"/>
  <c r="B1" i="8"/>
  <c r="AE18" i="4" l="1"/>
  <c r="CI18" i="4" s="1"/>
  <c r="BH18" i="4"/>
  <c r="BH16" i="4"/>
  <c r="AE16" i="4"/>
  <c r="CI16" i="4" s="1"/>
  <c r="BH34" i="4"/>
  <c r="AE34" i="4"/>
  <c r="CI34" i="4" s="1"/>
  <c r="BH52" i="4"/>
  <c r="AE52" i="4"/>
  <c r="CI52" i="4" s="1"/>
  <c r="BH13" i="4"/>
  <c r="AE13" i="4"/>
  <c r="CI13" i="4" s="1"/>
  <c r="CH13" i="2"/>
  <c r="DJ13" i="2" s="1"/>
  <c r="CQ13" i="2"/>
  <c r="CI8" i="2"/>
  <c r="CH15" i="1"/>
  <c r="DJ15" i="1" s="1"/>
  <c r="CQ15" i="1"/>
  <c r="CH33" i="1"/>
  <c r="DJ33" i="1" s="1"/>
  <c r="CQ33" i="1"/>
  <c r="CH51" i="1"/>
  <c r="DJ51" i="1" s="1"/>
  <c r="CQ51" i="1"/>
  <c r="CH11" i="1"/>
  <c r="DJ11" i="1" s="1"/>
  <c r="CQ11" i="1"/>
  <c r="AE45" i="4"/>
  <c r="CI45" i="4" s="1"/>
  <c r="CI53" i="4"/>
  <c r="BH15" i="4"/>
  <c r="AE60" i="4"/>
  <c r="CI60" i="4" s="1"/>
  <c r="AE54" i="4"/>
  <c r="CI54" i="4" s="1"/>
  <c r="AE33" i="4"/>
  <c r="CI33" i="4" s="1"/>
  <c r="AE20" i="4"/>
  <c r="CI20" i="4" s="1"/>
  <c r="CH19" i="2"/>
  <c r="DJ19" i="2" s="1"/>
  <c r="CQ19" i="2"/>
  <c r="CH14" i="2"/>
  <c r="DJ14" i="2" s="1"/>
  <c r="CQ14" i="2"/>
  <c r="BH51" i="4"/>
  <c r="CH18" i="2"/>
  <c r="DJ18" i="2" s="1"/>
  <c r="CQ18" i="2"/>
  <c r="CH17" i="1"/>
  <c r="DJ17" i="1" s="1"/>
  <c r="CQ17" i="1"/>
  <c r="CH35" i="1"/>
  <c r="DJ35" i="1" s="1"/>
  <c r="CQ35" i="1"/>
  <c r="CQ8" i="1"/>
  <c r="CQ16" i="1"/>
  <c r="CH16" i="1"/>
  <c r="DJ16" i="1" s="1"/>
  <c r="CQ13" i="1"/>
  <c r="CH13" i="1"/>
  <c r="DJ13" i="1" s="1"/>
  <c r="CH31" i="1"/>
  <c r="DJ31" i="1" s="1"/>
  <c r="CQ31" i="1"/>
  <c r="CQ49" i="1"/>
  <c r="CH49" i="1"/>
  <c r="DJ49" i="1" s="1"/>
  <c r="CH22" i="1"/>
  <c r="DJ22" i="1" s="1"/>
  <c r="CI29" i="4"/>
  <c r="BH22" i="4"/>
  <c r="AE22" i="4"/>
  <c r="CI22" i="4" s="1"/>
  <c r="AE40" i="4"/>
  <c r="CI40" i="4" s="1"/>
  <c r="BH40" i="4"/>
  <c r="BH58" i="4"/>
  <c r="AE58" i="4"/>
  <c r="CI58" i="4" s="1"/>
  <c r="CI59" i="4"/>
  <c r="CH21" i="1"/>
  <c r="DJ21" i="1" s="1"/>
  <c r="CQ21" i="1"/>
  <c r="CH39" i="1"/>
  <c r="DJ39" i="1" s="1"/>
  <c r="CQ39" i="1"/>
  <c r="CQ14" i="1"/>
  <c r="CH14" i="1"/>
  <c r="DJ14" i="1" s="1"/>
  <c r="CQ50" i="1"/>
  <c r="CH50" i="1"/>
  <c r="DJ50" i="1" s="1"/>
  <c r="DJ20" i="1"/>
  <c r="BP61" i="4"/>
  <c r="AE61" i="4"/>
  <c r="CI61" i="4" s="1"/>
  <c r="AE42" i="4"/>
  <c r="CI42" i="4" s="1"/>
  <c r="AE36" i="4"/>
  <c r="CI36" i="4" s="1"/>
  <c r="BH36" i="4"/>
  <c r="CH9" i="2"/>
  <c r="DJ9" i="2" s="1"/>
  <c r="CH23" i="1"/>
  <c r="DJ23" i="1" s="1"/>
  <c r="CQ23" i="1"/>
  <c r="CH41" i="1"/>
  <c r="DJ41" i="1" s="1"/>
  <c r="CQ41" i="1"/>
  <c r="CQ34" i="1"/>
  <c r="CH34" i="1"/>
  <c r="DJ34" i="1" s="1"/>
  <c r="CH19" i="1"/>
  <c r="DJ19" i="1" s="1"/>
  <c r="CQ19" i="1"/>
  <c r="CQ37" i="1"/>
  <c r="CH37" i="1"/>
  <c r="DJ37" i="1" s="1"/>
  <c r="DJ38" i="1"/>
  <c r="CQ20" i="1"/>
  <c r="AE12" i="4"/>
  <c r="CI12" i="4" s="1"/>
  <c r="BH12" i="4"/>
  <c r="CI65" i="4"/>
  <c r="BH10" i="4"/>
  <c r="AE10" i="4"/>
  <c r="CI10" i="4" s="1"/>
  <c r="BH46" i="4"/>
  <c r="AE46" i="4"/>
  <c r="CI46" i="4" s="1"/>
  <c r="BH64" i="4"/>
  <c r="AE64" i="4"/>
  <c r="CI64" i="4" s="1"/>
  <c r="BH43" i="4"/>
  <c r="AE43" i="4"/>
  <c r="CI43" i="4" s="1"/>
  <c r="CH9" i="1"/>
  <c r="DJ9" i="1" s="1"/>
  <c r="CQ9" i="1"/>
  <c r="CH27" i="1"/>
  <c r="DJ27" i="1" s="1"/>
  <c r="CQ27" i="1"/>
  <c r="CH45" i="1"/>
  <c r="DJ45" i="1" s="1"/>
  <c r="CQ45" i="1"/>
  <c r="CQ26" i="1"/>
  <c r="CQ28" i="1"/>
  <c r="CH28" i="1"/>
  <c r="DJ28" i="1" s="1"/>
  <c r="CQ38" i="1"/>
  <c r="CI51" i="4"/>
  <c r="CI15" i="4"/>
  <c r="BH28" i="4"/>
  <c r="AE28" i="4"/>
  <c r="CI28" i="4" s="1"/>
  <c r="AE38" i="4"/>
  <c r="CI38" i="4" s="1"/>
  <c r="BP31" i="4"/>
  <c r="AE31" i="4"/>
  <c r="CI31" i="4" s="1"/>
  <c r="BP49" i="4"/>
  <c r="AE49" i="4"/>
  <c r="CI49" i="4" s="1"/>
  <c r="AE56" i="4"/>
  <c r="CI56" i="4" s="1"/>
  <c r="CH21" i="2"/>
  <c r="DJ21" i="2" s="1"/>
  <c r="CI23" i="4"/>
  <c r="AE44" i="4"/>
  <c r="CI44" i="4" s="1"/>
  <c r="AE66" i="4"/>
  <c r="CI66" i="4" s="1"/>
  <c r="CH12" i="2"/>
  <c r="DJ12" i="2" s="1"/>
  <c r="CQ12" i="2"/>
  <c r="CQ32" i="1"/>
  <c r="CH32" i="1"/>
  <c r="DJ32" i="1" s="1"/>
  <c r="CH29" i="1"/>
  <c r="DJ29" i="1" s="1"/>
  <c r="CQ29" i="1"/>
  <c r="CH47" i="1"/>
  <c r="DJ47" i="1" s="1"/>
  <c r="CQ47" i="1"/>
  <c r="CQ46" i="1"/>
  <c r="CH46" i="1"/>
  <c r="DJ46" i="1" s="1"/>
  <c r="CQ52" i="1"/>
  <c r="CH52" i="1"/>
  <c r="DJ52" i="1" s="1"/>
  <c r="CH25" i="1"/>
  <c r="DJ25" i="1" s="1"/>
  <c r="CQ25" i="1"/>
  <c r="CH43" i="1"/>
  <c r="DJ43" i="1" s="1"/>
  <c r="CQ43" i="1"/>
  <c r="CH10" i="1"/>
  <c r="DJ1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CO7" i="1" s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Y7" i="1" s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BR7" i="2"/>
  <c r="BQ7" i="2"/>
  <c r="BM7" i="2"/>
  <c r="BL7" i="2"/>
  <c r="BK7" i="2"/>
  <c r="CM7" i="2" s="1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Z7" i="1"/>
  <c r="DI7" i="2"/>
  <c r="CT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AC7" i="1"/>
  <c r="CL7" i="2"/>
  <c r="BP7" i="2"/>
  <c r="DC7" i="2"/>
  <c r="AB7" i="1"/>
  <c r="Y7" i="2" l="1"/>
  <c r="DH7" i="2"/>
  <c r="AS7" i="2"/>
  <c r="CO7" i="2"/>
  <c r="BU7" i="2"/>
  <c r="CY7" i="2"/>
  <c r="E7" i="6"/>
  <c r="AD7" i="2"/>
  <c r="DF7" i="2"/>
  <c r="BH7" i="2"/>
  <c r="BG7" i="2" s="1"/>
  <c r="DA7" i="2"/>
  <c r="CN7" i="2"/>
  <c r="CX7" i="2"/>
  <c r="N7" i="2"/>
  <c r="M7" i="2" s="1"/>
  <c r="CS7" i="2"/>
  <c r="CZ7" i="2"/>
  <c r="Z7" i="2"/>
  <c r="AB7" i="2"/>
  <c r="CV7" i="2"/>
  <c r="BZ7" i="2"/>
  <c r="D7" i="6"/>
  <c r="E7" i="2"/>
  <c r="BK7" i="4"/>
  <c r="CY7" i="1"/>
  <c r="DF7" i="1"/>
  <c r="Y7" i="3"/>
  <c r="CM7" i="1"/>
  <c r="CU7" i="1"/>
  <c r="DI7" i="1"/>
  <c r="CB7" i="4"/>
  <c r="BR7" i="4"/>
  <c r="BJ7" i="4"/>
  <c r="BN7" i="4"/>
  <c r="BW7" i="4"/>
  <c r="CD7" i="4"/>
  <c r="BS7" i="4"/>
  <c r="BZ7" i="4"/>
  <c r="AA7" i="3"/>
  <c r="W7" i="4"/>
  <c r="BY7" i="4"/>
  <c r="CF7" i="4"/>
  <c r="Z7" i="3"/>
  <c r="N7" i="1"/>
  <c r="AN7" i="1"/>
  <c r="DD7" i="1"/>
  <c r="CK7" i="1"/>
  <c r="CZ7" i="1"/>
  <c r="DG7" i="1"/>
  <c r="AL7" i="5"/>
  <c r="BE7" i="5"/>
  <c r="BL7" i="4"/>
  <c r="BT7" i="4"/>
  <c r="CH7" i="4"/>
  <c r="AA7" i="1"/>
  <c r="H7" i="5"/>
  <c r="R7" i="4"/>
  <c r="CS7" i="1"/>
  <c r="E7" i="1"/>
  <c r="D7" i="1" s="1"/>
  <c r="BU7" i="1"/>
  <c r="AB7" i="3"/>
  <c r="BU7" i="4"/>
  <c r="CC7" i="4"/>
  <c r="E7" i="3"/>
  <c r="D7" i="3" s="1"/>
  <c r="Q7" i="5"/>
  <c r="AT7" i="5"/>
  <c r="AG7" i="4"/>
  <c r="AF7" i="4" s="1"/>
  <c r="DE7" i="1"/>
  <c r="AD7" i="5"/>
  <c r="AC7" i="3"/>
  <c r="V7" i="5"/>
  <c r="AT7" i="4"/>
  <c r="CG7" i="4"/>
  <c r="AO7" i="4"/>
  <c r="BB7" i="5"/>
  <c r="CL7" i="1"/>
  <c r="CT7" i="1"/>
  <c r="DH7" i="1"/>
  <c r="BM7" i="4"/>
  <c r="CN7" i="1"/>
  <c r="CV7" i="1"/>
  <c r="CE7" i="4"/>
  <c r="N7" i="3"/>
  <c r="M7" i="3" s="1"/>
  <c r="AX7" i="1"/>
  <c r="M7" i="4"/>
  <c r="X7" i="3"/>
  <c r="E7" i="4"/>
  <c r="AY7" i="4"/>
  <c r="AD7" i="3"/>
  <c r="D7" i="2"/>
  <c r="AN7" i="2"/>
  <c r="CR7" i="2" s="1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M7" i="1"/>
  <c r="AF2" i="8"/>
  <c r="CW7" i="2" l="1"/>
  <c r="CJ7" i="2"/>
  <c r="BO7" i="2"/>
  <c r="CH7" i="2" s="1"/>
  <c r="V7" i="2"/>
  <c r="DB7" i="2"/>
  <c r="W7" i="2"/>
  <c r="AM7" i="2"/>
  <c r="AE7" i="2"/>
  <c r="CI7" i="2" s="1"/>
  <c r="CA7" i="4"/>
  <c r="I7" i="5"/>
  <c r="DB7" i="1"/>
  <c r="CI7" i="1"/>
  <c r="W7" i="1"/>
  <c r="BI7" i="4"/>
  <c r="CR7" i="1"/>
  <c r="BV7" i="4"/>
  <c r="CJ7" i="1"/>
  <c r="CW7" i="1"/>
  <c r="V7" i="1"/>
  <c r="AM7" i="1"/>
  <c r="BF7" i="1" s="1"/>
  <c r="D7" i="4"/>
  <c r="BH7" i="4" s="1"/>
  <c r="V7" i="3"/>
  <c r="W7" i="3"/>
  <c r="BO7" i="1"/>
  <c r="CH7" i="1" s="1"/>
  <c r="AN7" i="4"/>
  <c r="BG7" i="4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AE7" i="4"/>
  <c r="CI7" i="4" s="1"/>
  <c r="BF7" i="2"/>
  <c r="DJ7" i="2" s="1"/>
  <c r="DJ7" i="1"/>
  <c r="CQ7" i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<sst xmlns="http://schemas.openxmlformats.org/spreadsheetml/2006/main" count="2632" uniqueCount="447">
  <si>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</si>
  <si>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</si>
  <si>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</si>
  <si>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</si>
  <si>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</si>
  <si>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</si>
  <si>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</si>
  <si>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</si>
  <si>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</si>
  <si>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</si>
  <si>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</si>
  <si>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</si>
  <si>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</si>
  <si>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</si>
  <si>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</si>
  <si>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</si>
  <si>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</si>
  <si>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</si>
  <si>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</si>
  <si>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</si>
  <si>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</si>
  <si>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</si>
  <si>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</si>
  <si>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</si>
  <si>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</si>
  <si>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</si>
  <si>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</si>
  <si>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</si>
  <si>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</si>
  <si>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</si>
  <si>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</si>
  <si>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</si>
  <si>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</si>
  <si>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</si>
  <si>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</si>
  <si>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</si>
  <si>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</si>
  <si>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</si>
  <si>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</si>
  <si>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</si>
  <si>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</si>
  <si>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</si>
  <si>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</si>
  <si>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</si>
  <si>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</si>
  <si>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</si>
  <si>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</si>
  <si>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</si>
  <si>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</si>
  <si>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</si>
  <si>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</si>
  <si>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</si>
  <si>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</si>
  <si>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</si>
  <si>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</si>
  <si>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</si>
  <si>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</si>
  <si>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</si>
  <si>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</si>
  <si>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</si>
  <si>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</si>
  <si>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</si>
  <si>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</si>
  <si>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</si>
  <si>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</si>
  <si>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</si>
  <si>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</si>
  <si>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</si>
  <si>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</si>
  <si>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</si>
  <si>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</si>
  <si>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</si>
  <si>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</si>
  <si>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</si>
  <si>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</si>
  <si>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</si>
  <si>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</si>
  <si>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</si>
  <si>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</si>
  <si>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</si>
  <si>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</si>
  <si>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</si>
  <si>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</si>
  <si>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</si>
  <si>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</si>
  <si>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</si>
  <si>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</si>
  <si>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</si>
  <si>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</si>
  <si>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</si>
  <si>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</si>
  <si>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</si>
  <si>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</si>
  <si>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</si>
  <si>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</si>
  <si>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</si>
  <si>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</si>
  <si>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</si>
  <si>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</si>
  <si>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</si>
  <si>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</si>
  <si>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</si>
  <si>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</si>
  <si>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</si>
  <si>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</si>
  <si>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</si>
  <si>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</si>
  <si>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</si>
  <si>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</si>
  <si>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</si>
  <si>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</si>
  <si>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</si>
  <si>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</si>
  <si>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</si>
  <si>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</si>
  <si>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</si>
  <si>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</si>
  <si>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</si>
  <si>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</si>
  <si>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</si>
  <si>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</si>
  <si>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</si>
  <si>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</si>
  <si>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</si>
  <si>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</si>
  <si>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</si>
  <si>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</si>
  <si>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</si>
  <si>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</si>
  <si>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</si>
  <si>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</si>
  <si>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</si>
  <si>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</si>
  <si>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</si>
  <si>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</si>
  <si>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</si>
  <si>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</si>
  <si>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</si>
  <si>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</si>
  <si>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</si>
  <si>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</si>
  <si>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</si>
  <si>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</si>
  <si>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</si>
  <si>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</si>
  <si>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</si>
  <si>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</si>
  <si>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</si>
  <si>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</si>
  <si>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</si>
  <si>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</si>
  <si>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</si>
  <si>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</si>
  <si>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</si>
  <si>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</si>
  <si>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</si>
  <si>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</si>
  <si>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</si>
  <si>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</si>
  <si>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</si>
  <si>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</si>
  <si>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</si>
  <si>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</si>
  <si>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</si>
  <si>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</si>
  <si>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</si>
  <si>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</si>
  <si>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</si>
  <si>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</si>
  <si>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</si>
  <si>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</si>
  <si>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</si>
  <si>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</si>
  <si>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</si>
  <si>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</si>
  <si>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</si>
  <si>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</si>
  <si>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</si>
  <si>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</si>
  <si>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</si>
  <si>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</si>
  <si>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</si>
  <si>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</si>
  <si>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</si>
  <si>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</si>
  <si>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</si>
  <si>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</si>
  <si>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</si>
  <si>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</si>
  <si>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</si>
  <si>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</si>
  <si>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</si>
  <si>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</si>
  <si>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</si>
  <si>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</si>
  <si>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</si>
  <si>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</si>
  <si>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</si>
  <si>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</si>
  <si>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</si>
  <si>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</si>
  <si>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</si>
  <si>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</si>
  <si>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</si>
  <si>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</si>
  <si>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</si>
  <si>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</si>
  <si>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</si>
  <si>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</si>
  <si>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</si>
  <si>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</si>
  <si>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</si>
  <si>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</si>
  <si>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</si>
  <si>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</si>
  <si>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</si>
  <si>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</si>
  <si>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</si>
  <si>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</si>
  <si>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</si>
  <si>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</si>
  <si>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</si>
  <si>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</si>
  <si>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</si>
  <si>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</si>
  <si>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</si>
  <si>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</si>
  <si>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</si>
  <si>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</si>
  <si>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</si>
  <si>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</si>
  <si>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</si>
  <si>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</si>
  <si>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</si>
  <si>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</si>
  <si>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</si>
  <si>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</si>
  <si>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</si>
  <si>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</si>
  <si>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</si>
  <si>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</si>
  <si>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</si>
  <si>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</si>
  <si>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</si>
  <si>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</si>
  <si>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</si>
  <si>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</si>
  <si>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</si>
  <si>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</si>
  <si>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</si>
  <si>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</si>
  <si>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</si>
  <si>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</si>
  <si>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</si>
  <si>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</si>
  <si>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</si>
  <si>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</si>
  <si>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</si>
  <si>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</si>
  <si>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</si>
  <si>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</si>
  <si>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</si>
  <si>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</si>
  <si>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</si>
  <si>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</si>
  <si>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</si>
  <si>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</si>
  <si>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</si>
  <si>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</si>
  <si>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</si>
  <si>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</si>
  <si>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</si>
  <si>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</si>
  <si>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</si>
  <si>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</si>
  <si>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</si>
  <si>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</si>
  <si>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</si>
  <si>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</si>
  <si>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</si>
  <si>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</si>
  <si>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</si>
  <si>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</si>
  <si>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</si>
  <si>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</si>
  <si>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</si>
  <si>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</si>
  <si>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</si>
  <si>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</si>
  <si>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</si>
  <si>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</si>
  <si>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</si>
  <si>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</si>
  <si>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</si>
  <si>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</si>
  <si>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</si>
  <si>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</si>
  <si>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</si>
  <si>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</si>
  <si>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</si>
  <si>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</si>
  <si>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</si>
  <si>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</si>
  <si>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</si>
  <si>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</si>
  <si>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</si>
  <si>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</si>
  <si>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</si>
  <si>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</si>
  <si>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</si>
  <si>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</si>
  <si>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</si>
  <si>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</si>
  <si>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</si>
  <si>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</si>
  <si>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</si>
  <si>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</si>
  <si>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43000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</si>
  <si>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</si>
  <si>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</si>
  <si>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</si>
  <si>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</si>
  <si>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</si>
  <si>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</si>
  <si>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43100</t>
  </si>
  <si>
    <t>熊本市</t>
  </si>
  <si>
    <t/>
  </si>
  <si>
    <t>43954</t>
  </si>
  <si>
    <t>山鹿植木広域行政事務組合</t>
  </si>
  <si>
    <t>43202</t>
  </si>
  <si>
    <t>八代市</t>
  </si>
  <si>
    <t>43974</t>
  </si>
  <si>
    <t>八代生活環境事務組合</t>
  </si>
  <si>
    <t>43203</t>
  </si>
  <si>
    <t>人吉市</t>
  </si>
  <si>
    <t>43986</t>
  </si>
  <si>
    <t>人吉球磨広域行政組合</t>
  </si>
  <si>
    <t>43204</t>
  </si>
  <si>
    <t>荒尾市</t>
  </si>
  <si>
    <t>40944</t>
  </si>
  <si>
    <t>大牟田・荒尾清掃施設組合</t>
  </si>
  <si>
    <t>43205</t>
  </si>
  <si>
    <t>水俣市</t>
  </si>
  <si>
    <t>43993</t>
  </si>
  <si>
    <t>水俣芦北広域行政事務組合</t>
  </si>
  <si>
    <t>43206</t>
  </si>
  <si>
    <t>玉名市</t>
  </si>
  <si>
    <t>43991</t>
  </si>
  <si>
    <t>有明広域行政事務組合</t>
  </si>
  <si>
    <t>43208</t>
  </si>
  <si>
    <t>山鹿市</t>
  </si>
  <si>
    <t>43210</t>
  </si>
  <si>
    <t>菊池市</t>
  </si>
  <si>
    <t>43854</t>
  </si>
  <si>
    <t>菊池環境保全組合</t>
  </si>
  <si>
    <t>43996</t>
  </si>
  <si>
    <t>菊池広域連合</t>
  </si>
  <si>
    <t>43211</t>
  </si>
  <si>
    <t>宇土市</t>
  </si>
  <si>
    <t>43995</t>
  </si>
  <si>
    <t>宇城広域連合</t>
  </si>
  <si>
    <t>43212</t>
  </si>
  <si>
    <t>上天草市</t>
  </si>
  <si>
    <t>43998</t>
  </si>
  <si>
    <t>天草広域連合</t>
  </si>
  <si>
    <t>43935</t>
  </si>
  <si>
    <t>上天草衛生施設組合</t>
  </si>
  <si>
    <t>43213</t>
  </si>
  <si>
    <t>宇城市</t>
  </si>
  <si>
    <t>43214</t>
  </si>
  <si>
    <t>阿蘇市</t>
  </si>
  <si>
    <t>43985</t>
  </si>
  <si>
    <t>阿蘇広域行政事務組合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</si>
  <si>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</si>
  <si>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</si>
  <si>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</si>
  <si>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</si>
  <si>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</si>
  <si>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</si>
  <si>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</si>
  <si>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</si>
  <si>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</si>
  <si>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</si>
  <si>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</si>
  <si>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</si>
  <si>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</si>
  <si>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</si>
  <si>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</si>
  <si>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</si>
  <si>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</si>
  <si>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</si>
  <si>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</si>
  <si>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</si>
  <si>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</si>
  <si>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</si>
  <si>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</si>
  <si>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</si>
  <si>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</si>
  <si>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</si>
  <si>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</si>
  <si>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</si>
  <si>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43949</t>
  </si>
  <si>
    <t>益城・嘉島・西原環境衛生施設組合</t>
  </si>
  <si>
    <t>43433</t>
  </si>
  <si>
    <t>南阿蘇村</t>
  </si>
  <si>
    <t>43441</t>
  </si>
  <si>
    <t>御船町</t>
  </si>
  <si>
    <t>43937</t>
  </si>
  <si>
    <t>御船町甲佐町衛生施設組合</t>
  </si>
  <si>
    <t>43857</t>
  </si>
  <si>
    <t>御船地区衛生施設組合</t>
  </si>
  <si>
    <t>43442</t>
  </si>
  <si>
    <t>嘉島町</t>
  </si>
  <si>
    <t>益城、嘉島、西原環境衛生施設組合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</si>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</sst>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48</v>
      </c>
      <c r="B7" s="154" t="s">
        <v>317</v>
      </c>
      <c r="C7" s="138" t="s">
        <v>33</v>
      </c>
      <c r="D7" s="140">
        <f>SUM(E7,+L7)</f>
        <v>19641504</v>
      </c>
      <c r="E7" s="140">
        <f>SUM(F7:I7,K7)</f>
        <v>4881955</v>
      </c>
      <c r="F7" s="140">
        <f>SUM(F$8:F$207)</f>
        <v>0</v>
      </c>
      <c r="G7" s="140">
        <f>SUM(G$8:G$207)</f>
        <v>8121</v>
      </c>
      <c r="H7" s="140">
        <f>SUM(H$8:H$207)</f>
        <v>55600</v>
      </c>
      <c r="I7" s="140">
        <f>SUM(I$8:I$207)</f>
        <v>3765981</v>
      </c>
      <c r="J7" s="143" t="s">
        <v>314</v>
      </c>
      <c r="K7" s="140">
        <f>SUM(K$8:K$207)</f>
        <v>1052253</v>
      </c>
      <c r="L7" s="140">
        <f>SUM(L$8:L$207)</f>
        <v>14759549</v>
      </c>
      <c r="M7" s="140">
        <f>SUM(N7,+U7)</f>
        <v>3597454</v>
      </c>
      <c r="N7" s="140">
        <f>SUM(O7:R7,T7)</f>
        <v>320536</v>
      </c>
      <c r="O7" s="140">
        <f>SUM(O$8:O$207)</f>
        <v>55372</v>
      </c>
      <c r="P7" s="140">
        <f>SUM(P$8:P$207)</f>
        <v>35777</v>
      </c>
      <c r="Q7" s="140">
        <f>SUM(Q$8:Q$207)</f>
        <v>8100</v>
      </c>
      <c r="R7" s="140">
        <f>SUM(R$8:R$207)</f>
        <v>221069</v>
      </c>
      <c r="S7" s="143" t="s">
        <v>314</v>
      </c>
      <c r="T7" s="140">
        <f>SUM(T$8:T$207)</f>
        <v>218</v>
      </c>
      <c r="U7" s="140">
        <f>SUM(U$8:U$207)</f>
        <v>3276918</v>
      </c>
      <c r="V7" s="140">
        <f t="shared" ref="V7:AA7" si="0">+SUM(D7,M7)</f>
        <v>23238958</v>
      </c>
      <c r="W7" s="140">
        <f t="shared" si="0"/>
        <v>5202491</v>
      </c>
      <c r="X7" s="140">
        <f t="shared" si="0"/>
        <v>55372</v>
      </c>
      <c r="Y7" s="140">
        <f t="shared" si="0"/>
        <v>43898</v>
      </c>
      <c r="Z7" s="140">
        <f t="shared" si="0"/>
        <v>63700</v>
      </c>
      <c r="AA7" s="140">
        <f t="shared" si="0"/>
        <v>3987050</v>
      </c>
      <c r="AB7" s="142" t="str">
        <f>IF(+SUM(J7,S7)=0,"-",+SUM(J7,S7))</f>
        <v>-</v>
      </c>
      <c r="AC7" s="140">
        <f>+SUM(K7,T7)</f>
        <v>1052471</v>
      </c>
      <c r="AD7" s="140">
        <f>+SUM(L7,U7)</f>
        <v>18036467</v>
      </c>
      <c r="AE7" s="140">
        <f>SUM(AF7,+AK7)</f>
        <v>240626</v>
      </c>
      <c r="AF7" s="140">
        <f>SUM(AG7:AJ7)</f>
        <v>231099</v>
      </c>
      <c r="AG7" s="140">
        <f t="shared" ref="AG7:AL7" si="1">SUM(AG$8:AG$207)</f>
        <v>0</v>
      </c>
      <c r="AH7" s="140">
        <f t="shared" si="1"/>
        <v>168594</v>
      </c>
      <c r="AI7" s="140">
        <f t="shared" si="1"/>
        <v>24953</v>
      </c>
      <c r="AJ7" s="140">
        <f t="shared" si="1"/>
        <v>37552</v>
      </c>
      <c r="AK7" s="140">
        <f t="shared" si="1"/>
        <v>9527</v>
      </c>
      <c r="AL7" s="140">
        <f t="shared" si="1"/>
        <v>1289622</v>
      </c>
      <c r="AM7" s="140">
        <f>SUM(AN7,AS7,AW7,AX7,BD7)</f>
        <v>11296435</v>
      </c>
      <c r="AN7" s="140">
        <f>SUM(AO7:AR7)</f>
        <v>2872757</v>
      </c>
      <c r="AO7" s="140">
        <f>SUM(AO$8:AO$207)</f>
        <v>843125</v>
      </c>
      <c r="AP7" s="140">
        <f>SUM(AP$8:AP$207)</f>
        <v>1418025</v>
      </c>
      <c r="AQ7" s="140">
        <f>SUM(AQ$8:AQ$207)</f>
        <v>503742</v>
      </c>
      <c r="AR7" s="140">
        <f>SUM(AR$8:AR$207)</f>
        <v>107865</v>
      </c>
      <c r="AS7" s="140">
        <f>SUM(AT7:AV7)</f>
        <v>1864732</v>
      </c>
      <c r="AT7" s="140">
        <f>SUM(AT$8:AT$207)</f>
        <v>253580</v>
      </c>
      <c r="AU7" s="140">
        <f>SUM(AU$8:AU$207)</f>
        <v>1150158</v>
      </c>
      <c r="AV7" s="140">
        <f>SUM(AV$8:AV$207)</f>
        <v>460994</v>
      </c>
      <c r="AW7" s="140">
        <f>SUM(AW$8:AW$207)</f>
        <v>85275</v>
      </c>
      <c r="AX7" s="140">
        <f>SUM(AY7:BB7)</f>
        <v>6463950</v>
      </c>
      <c r="AY7" s="140">
        <f t="shared" ref="AY7:BE7" si="2">SUM(AY$8:AY$207)</f>
        <v>3991066</v>
      </c>
      <c r="AZ7" s="140">
        <f t="shared" si="2"/>
        <v>1534768</v>
      </c>
      <c r="BA7" s="140">
        <f t="shared" si="2"/>
        <v>128171</v>
      </c>
      <c r="BB7" s="140">
        <f t="shared" si="2"/>
        <v>809945</v>
      </c>
      <c r="BC7" s="140">
        <f t="shared" si="2"/>
        <v>6045085</v>
      </c>
      <c r="BD7" s="140">
        <f t="shared" si="2"/>
        <v>9721</v>
      </c>
      <c r="BE7" s="140">
        <f t="shared" si="2"/>
        <v>769736</v>
      </c>
      <c r="BF7" s="140">
        <f>SUM(AE7,+AM7,+BE7)</f>
        <v>12306797</v>
      </c>
      <c r="BG7" s="140">
        <f>SUM(BH7,+BM7)</f>
        <v>26132</v>
      </c>
      <c r="BH7" s="140">
        <f>SUM(BI7:BL7)</f>
        <v>26132</v>
      </c>
      <c r="BI7" s="140">
        <f t="shared" ref="BI7:BN7" si="3">SUM(BI$8:BI$207)</f>
        <v>0</v>
      </c>
      <c r="BJ7" s="140">
        <f t="shared" si="3"/>
        <v>18032</v>
      </c>
      <c r="BK7" s="140">
        <f t="shared" si="3"/>
        <v>0</v>
      </c>
      <c r="BL7" s="140">
        <f t="shared" si="3"/>
        <v>8100</v>
      </c>
      <c r="BM7" s="140">
        <f t="shared" si="3"/>
        <v>0</v>
      </c>
      <c r="BN7" s="140">
        <f t="shared" si="3"/>
        <v>399362</v>
      </c>
      <c r="BO7" s="140">
        <f>SUM(BP7,BU7,BY7,BZ7,CF7)</f>
        <v>1132518</v>
      </c>
      <c r="BP7" s="140">
        <f>SUM(BQ7:BT7)</f>
        <v>245453</v>
      </c>
      <c r="BQ7" s="140">
        <f>SUM(BQ$8:BQ$207)</f>
        <v>95363</v>
      </c>
      <c r="BR7" s="140">
        <f>SUM(BR$8:BR$207)</f>
        <v>0</v>
      </c>
      <c r="BS7" s="140">
        <f>SUM(BS$8:BS$207)</f>
        <v>150090</v>
      </c>
      <c r="BT7" s="140">
        <f>SUM(BT$8:BT$207)</f>
        <v>0</v>
      </c>
      <c r="BU7" s="140">
        <f>SUM(BV7:BX7)</f>
        <v>343549</v>
      </c>
      <c r="BV7" s="140">
        <f>SUM(BV$8:BV$207)</f>
        <v>981</v>
      </c>
      <c r="BW7" s="140">
        <f>SUM(BW$8:BW$207)</f>
        <v>342568</v>
      </c>
      <c r="BX7" s="140">
        <f>SUM(BX$8:BX$207)</f>
        <v>0</v>
      </c>
      <c r="BY7" s="140">
        <f>SUM(BY$8:BY$207)</f>
        <v>0</v>
      </c>
      <c r="BZ7" s="140">
        <f>SUM(CA7:CD7)</f>
        <v>543516</v>
      </c>
      <c r="CA7" s="140">
        <f t="shared" ref="CA7:CG7" si="4">SUM(CA$8:CA$207)</f>
        <v>273393</v>
      </c>
      <c r="CB7" s="140">
        <f t="shared" si="4"/>
        <v>216860</v>
      </c>
      <c r="CC7" s="140">
        <f t="shared" si="4"/>
        <v>0</v>
      </c>
      <c r="CD7" s="140">
        <f t="shared" si="4"/>
        <v>53263</v>
      </c>
      <c r="CE7" s="140">
        <f t="shared" si="4"/>
        <v>1715250</v>
      </c>
      <c r="CF7" s="140">
        <f t="shared" si="4"/>
        <v>0</v>
      </c>
      <c r="CG7" s="140">
        <f t="shared" si="4"/>
        <v>324192</v>
      </c>
      <c r="CH7" s="140">
        <f>SUM(BG7,+BO7,+CG7)</f>
        <v>1482842</v>
      </c>
      <c r="CI7" s="140">
        <f t="shared" ref="CI7:DJ7" si="5">SUM(AE7,+BG7)</f>
        <v>266758</v>
      </c>
      <c r="CJ7" s="140">
        <f t="shared" si="5"/>
        <v>257231</v>
      </c>
      <c r="CK7" s="140">
        <f t="shared" si="5"/>
        <v>0</v>
      </c>
      <c r="CL7" s="140">
        <f t="shared" si="5"/>
        <v>186626</v>
      </c>
      <c r="CM7" s="140">
        <f t="shared" si="5"/>
        <v>24953</v>
      </c>
      <c r="CN7" s="140">
        <f t="shared" si="5"/>
        <v>45652</v>
      </c>
      <c r="CO7" s="140">
        <f t="shared" si="5"/>
        <v>9527</v>
      </c>
      <c r="CP7" s="140">
        <f t="shared" si="5"/>
        <v>1688984</v>
      </c>
      <c r="CQ7" s="140">
        <f t="shared" si="5"/>
        <v>12428953</v>
      </c>
      <c r="CR7" s="140">
        <f t="shared" si="5"/>
        <v>3118210</v>
      </c>
      <c r="CS7" s="140">
        <f t="shared" si="5"/>
        <v>938488</v>
      </c>
      <c r="CT7" s="140">
        <f t="shared" si="5"/>
        <v>1418025</v>
      </c>
      <c r="CU7" s="140">
        <f t="shared" si="5"/>
        <v>653832</v>
      </c>
      <c r="CV7" s="140">
        <f t="shared" si="5"/>
        <v>107865</v>
      </c>
      <c r="CW7" s="140">
        <f t="shared" si="5"/>
        <v>2208281</v>
      </c>
      <c r="CX7" s="140">
        <f t="shared" si="5"/>
        <v>254561</v>
      </c>
      <c r="CY7" s="140">
        <f t="shared" si="5"/>
        <v>1492726</v>
      </c>
      <c r="CZ7" s="140">
        <f t="shared" si="5"/>
        <v>460994</v>
      </c>
      <c r="DA7" s="140">
        <f t="shared" si="5"/>
        <v>85275</v>
      </c>
      <c r="DB7" s="140">
        <f t="shared" si="5"/>
        <v>7007466</v>
      </c>
      <c r="DC7" s="140">
        <f t="shared" si="5"/>
        <v>4264459</v>
      </c>
      <c r="DD7" s="140">
        <f t="shared" si="5"/>
        <v>1751628</v>
      </c>
      <c r="DE7" s="140">
        <f t="shared" si="5"/>
        <v>128171</v>
      </c>
      <c r="DF7" s="140">
        <f t="shared" si="5"/>
        <v>863208</v>
      </c>
      <c r="DG7" s="140">
        <f t="shared" si="5"/>
        <v>7760335</v>
      </c>
      <c r="DH7" s="140">
        <f t="shared" si="5"/>
        <v>9721</v>
      </c>
      <c r="DI7" s="140">
        <f t="shared" si="5"/>
        <v>1093928</v>
      </c>
      <c r="DJ7" s="140">
        <f t="shared" si="5"/>
        <v>13789639</v>
      </c>
    </row>
    <row r="8" spans="1:114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SUM(E8,+L8)</f>
        <v>6491228</v>
      </c>
      <c r="E8" s="121">
        <f>SUM(F8:I8,K8)</f>
        <v>3325508</v>
      </c>
      <c r="F8" s="121">
        <v>0</v>
      </c>
      <c r="G8" s="121">
        <v>1007</v>
      </c>
      <c r="H8" s="121">
        <v>53300</v>
      </c>
      <c r="I8" s="121">
        <v>2482330</v>
      </c>
      <c r="J8" s="122" t="s">
        <v>446</v>
      </c>
      <c r="K8" s="121">
        <v>788871</v>
      </c>
      <c r="L8" s="121">
        <v>3165720</v>
      </c>
      <c r="M8" s="121">
        <f>SUM(N8,+U8)</f>
        <v>366260</v>
      </c>
      <c r="N8" s="121">
        <f>SUM(O8:R8,T8)</f>
        <v>76926</v>
      </c>
      <c r="O8" s="121">
        <v>45201</v>
      </c>
      <c r="P8" s="121">
        <v>22418</v>
      </c>
      <c r="Q8" s="121">
        <v>8100</v>
      </c>
      <c r="R8" s="121">
        <v>1207</v>
      </c>
      <c r="S8" s="122" t="s">
        <v>446</v>
      </c>
      <c r="T8" s="121">
        <v>0</v>
      </c>
      <c r="U8" s="121">
        <v>289334</v>
      </c>
      <c r="V8" s="121">
        <f>+SUM(D8,M8)</f>
        <v>6857488</v>
      </c>
      <c r="W8" s="121">
        <f>+SUM(E8,N8)</f>
        <v>3402434</v>
      </c>
      <c r="X8" s="121">
        <f>+SUM(F8,O8)</f>
        <v>45201</v>
      </c>
      <c r="Y8" s="121">
        <f>+SUM(G8,P8)</f>
        <v>23425</v>
      </c>
      <c r="Z8" s="121">
        <f>+SUM(H8,Q8)</f>
        <v>61400</v>
      </c>
      <c r="AA8" s="121">
        <f>+SUM(I8,R8)</f>
        <v>2483537</v>
      </c>
      <c r="AB8" s="122" t="str">
        <f>IF(+SUM(J8,S8)=0,"-",+SUM(J8,S8))</f>
        <v>-</v>
      </c>
      <c r="AC8" s="121">
        <f>+SUM(K8,T8)</f>
        <v>788871</v>
      </c>
      <c r="AD8" s="121">
        <f>+SUM(L8,U8)</f>
        <v>3455054</v>
      </c>
      <c r="AE8" s="121">
        <f>SUM(AF8,+AK8)</f>
        <v>160592</v>
      </c>
      <c r="AF8" s="121">
        <f>SUM(AG8:AJ8)</f>
        <v>160592</v>
      </c>
      <c r="AG8" s="121">
        <v>0</v>
      </c>
      <c r="AH8" s="121">
        <v>117188</v>
      </c>
      <c r="AI8" s="121">
        <v>5852</v>
      </c>
      <c r="AJ8" s="121">
        <v>37552</v>
      </c>
      <c r="AK8" s="121">
        <v>0</v>
      </c>
      <c r="AL8" s="121">
        <v>15452</v>
      </c>
      <c r="AM8" s="121">
        <f>SUM(AN8,AS8,AW8,AX8,BD8)</f>
        <v>5663575</v>
      </c>
      <c r="AN8" s="121">
        <f>SUM(AO8:AR8)</f>
        <v>2188180</v>
      </c>
      <c r="AO8" s="121">
        <v>365064</v>
      </c>
      <c r="AP8" s="121">
        <v>1346205</v>
      </c>
      <c r="AQ8" s="121">
        <v>390921</v>
      </c>
      <c r="AR8" s="121">
        <v>85990</v>
      </c>
      <c r="AS8" s="121">
        <f>SUM(AT8:AV8)</f>
        <v>980933</v>
      </c>
      <c r="AT8" s="121">
        <v>95465</v>
      </c>
      <c r="AU8" s="121">
        <v>443968</v>
      </c>
      <c r="AV8" s="121">
        <v>441500</v>
      </c>
      <c r="AW8" s="121">
        <v>85275</v>
      </c>
      <c r="AX8" s="121">
        <f>SUM(AY8:BB8)</f>
        <v>2408329</v>
      </c>
      <c r="AY8" s="121">
        <v>1146428</v>
      </c>
      <c r="AZ8" s="121">
        <v>541988</v>
      </c>
      <c r="BA8" s="121">
        <v>410</v>
      </c>
      <c r="BB8" s="121">
        <v>719503</v>
      </c>
      <c r="BC8" s="121">
        <v>60855</v>
      </c>
      <c r="BD8" s="121">
        <v>858</v>
      </c>
      <c r="BE8" s="121">
        <v>590754</v>
      </c>
      <c r="BF8" s="121">
        <f>SUM(AE8,+AM8,+BE8)</f>
        <v>6414921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20088</v>
      </c>
      <c r="BO8" s="121">
        <f>SUM(BP8,BU8,BY8,BZ8,CF8)</f>
        <v>72880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72880</v>
      </c>
      <c r="BV8" s="121">
        <v>0</v>
      </c>
      <c r="BW8" s="121">
        <v>72880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62340</v>
      </c>
      <c r="CF8" s="121">
        <v>0</v>
      </c>
      <c r="CG8" s="121">
        <v>210952</v>
      </c>
      <c r="CH8" s="121">
        <f>SUM(BG8,+BO8,+CG8)</f>
        <v>283832</v>
      </c>
      <c r="CI8" s="121">
        <f>SUM(AE8,+BG8)</f>
        <v>160592</v>
      </c>
      <c r="CJ8" s="121">
        <f>SUM(AF8,+BH8)</f>
        <v>160592</v>
      </c>
      <c r="CK8" s="121">
        <f>SUM(AG8,+BI8)</f>
        <v>0</v>
      </c>
      <c r="CL8" s="121">
        <f>SUM(AH8,+BJ8)</f>
        <v>117188</v>
      </c>
      <c r="CM8" s="121">
        <f>SUM(AI8,+BK8)</f>
        <v>5852</v>
      </c>
      <c r="CN8" s="121">
        <f>SUM(AJ8,+BL8)</f>
        <v>37552</v>
      </c>
      <c r="CO8" s="121">
        <f>SUM(AK8,+BM8)</f>
        <v>0</v>
      </c>
      <c r="CP8" s="121">
        <f>SUM(AL8,+BN8)</f>
        <v>35540</v>
      </c>
      <c r="CQ8" s="121">
        <f>SUM(AM8,+BO8)</f>
        <v>5736455</v>
      </c>
      <c r="CR8" s="121">
        <f>SUM(AN8,+BP8)</f>
        <v>2188180</v>
      </c>
      <c r="CS8" s="121">
        <f>SUM(AO8,+BQ8)</f>
        <v>365064</v>
      </c>
      <c r="CT8" s="121">
        <f>SUM(AP8,+BR8)</f>
        <v>1346205</v>
      </c>
      <c r="CU8" s="121">
        <f>SUM(AQ8,+BS8)</f>
        <v>390921</v>
      </c>
      <c r="CV8" s="121">
        <f>SUM(AR8,+BT8)</f>
        <v>85990</v>
      </c>
      <c r="CW8" s="121">
        <f>SUM(AS8,+BU8)</f>
        <v>1053813</v>
      </c>
      <c r="CX8" s="121">
        <f>SUM(AT8,+BV8)</f>
        <v>95465</v>
      </c>
      <c r="CY8" s="121">
        <f>SUM(AU8,+BW8)</f>
        <v>516848</v>
      </c>
      <c r="CZ8" s="121">
        <f>SUM(AV8,+BX8)</f>
        <v>441500</v>
      </c>
      <c r="DA8" s="121">
        <f>SUM(AW8,+BY8)</f>
        <v>85275</v>
      </c>
      <c r="DB8" s="121">
        <f>SUM(AX8,+BZ8)</f>
        <v>2408329</v>
      </c>
      <c r="DC8" s="121">
        <f>SUM(AY8,+CA8)</f>
        <v>1146428</v>
      </c>
      <c r="DD8" s="121">
        <f>SUM(AZ8,+CB8)</f>
        <v>541988</v>
      </c>
      <c r="DE8" s="121">
        <f>SUM(BA8,+CC8)</f>
        <v>410</v>
      </c>
      <c r="DF8" s="121">
        <f>SUM(BB8,+CD8)</f>
        <v>719503</v>
      </c>
      <c r="DG8" s="121">
        <f>SUM(BC8,+CE8)</f>
        <v>123195</v>
      </c>
      <c r="DH8" s="121">
        <f>SUM(BD8,+CF8)</f>
        <v>858</v>
      </c>
      <c r="DI8" s="121">
        <f>SUM(BE8,+CG8)</f>
        <v>801706</v>
      </c>
      <c r="DJ8" s="121">
        <f>SUM(BF8,+CH8)</f>
        <v>6698753</v>
      </c>
    </row>
    <row r="9" spans="1:114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SUM(E9,+L9)</f>
        <v>1184559</v>
      </c>
      <c r="E9" s="121">
        <f>SUM(F9:I9,K9)</f>
        <v>411572</v>
      </c>
      <c r="F9" s="121">
        <v>0</v>
      </c>
      <c r="G9" s="121">
        <v>0</v>
      </c>
      <c r="H9" s="121">
        <v>0</v>
      </c>
      <c r="I9" s="121">
        <v>368828</v>
      </c>
      <c r="J9" s="122" t="s">
        <v>446</v>
      </c>
      <c r="K9" s="121">
        <v>42744</v>
      </c>
      <c r="L9" s="121">
        <v>772987</v>
      </c>
      <c r="M9" s="121">
        <f>SUM(N9,+U9)</f>
        <v>280547</v>
      </c>
      <c r="N9" s="121">
        <f>SUM(O9:R9,T9)</f>
        <v>183</v>
      </c>
      <c r="O9" s="121">
        <v>0</v>
      </c>
      <c r="P9" s="121">
        <v>0</v>
      </c>
      <c r="Q9" s="121">
        <v>0</v>
      </c>
      <c r="R9" s="121">
        <v>0</v>
      </c>
      <c r="S9" s="122" t="s">
        <v>446</v>
      </c>
      <c r="T9" s="121">
        <v>183</v>
      </c>
      <c r="U9" s="121">
        <v>280364</v>
      </c>
      <c r="V9" s="121">
        <f>+SUM(D9,M9)</f>
        <v>1465106</v>
      </c>
      <c r="W9" s="121">
        <f>+SUM(E9,N9)</f>
        <v>411755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368828</v>
      </c>
      <c r="AB9" s="122" t="str">
        <f>IF(+SUM(J9,S9)=0,"-",+SUM(J9,S9))</f>
        <v>-</v>
      </c>
      <c r="AC9" s="121">
        <f>+SUM(K9,T9)</f>
        <v>42927</v>
      </c>
      <c r="AD9" s="121">
        <f>+SUM(L9,U9)</f>
        <v>1053351</v>
      </c>
      <c r="AE9" s="121">
        <f>SUM(AF9,+AK9)</f>
        <v>7162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7162</v>
      </c>
      <c r="AL9" s="121">
        <v>0</v>
      </c>
      <c r="AM9" s="121">
        <f>SUM(AN9,AS9,AW9,AX9,BD9)</f>
        <v>1056700</v>
      </c>
      <c r="AN9" s="121">
        <f>SUM(AO9:AR9)</f>
        <v>69157</v>
      </c>
      <c r="AO9" s="121">
        <v>69157</v>
      </c>
      <c r="AP9" s="121">
        <v>0</v>
      </c>
      <c r="AQ9" s="121">
        <v>0</v>
      </c>
      <c r="AR9" s="121">
        <v>0</v>
      </c>
      <c r="AS9" s="121">
        <f>SUM(AT9:AV9)</f>
        <v>41429</v>
      </c>
      <c r="AT9" s="121">
        <v>14086</v>
      </c>
      <c r="AU9" s="121">
        <v>27343</v>
      </c>
      <c r="AV9" s="121">
        <v>0</v>
      </c>
      <c r="AW9" s="121">
        <v>0</v>
      </c>
      <c r="AX9" s="121">
        <f>SUM(AY9:BB9)</f>
        <v>946114</v>
      </c>
      <c r="AY9" s="121">
        <v>408718</v>
      </c>
      <c r="AZ9" s="121">
        <v>506317</v>
      </c>
      <c r="BA9" s="121">
        <v>11804</v>
      </c>
      <c r="BB9" s="121">
        <v>19275</v>
      </c>
      <c r="BC9" s="121">
        <v>48490</v>
      </c>
      <c r="BD9" s="121">
        <v>0</v>
      </c>
      <c r="BE9" s="121">
        <v>72207</v>
      </c>
      <c r="BF9" s="121">
        <f>SUM(AE9,+AM9,+BE9)</f>
        <v>1136069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189112</v>
      </c>
      <c r="BP9" s="121">
        <f>SUM(BQ9:BT9)</f>
        <v>19418</v>
      </c>
      <c r="BQ9" s="121">
        <v>19418</v>
      </c>
      <c r="BR9" s="121">
        <v>0</v>
      </c>
      <c r="BS9" s="121">
        <v>0</v>
      </c>
      <c r="BT9" s="121">
        <v>0</v>
      </c>
      <c r="BU9" s="121">
        <f>SUM(BV9:BX9)</f>
        <v>38239</v>
      </c>
      <c r="BV9" s="121">
        <v>0</v>
      </c>
      <c r="BW9" s="121">
        <v>38239</v>
      </c>
      <c r="BX9" s="121">
        <v>0</v>
      </c>
      <c r="BY9" s="121">
        <v>0</v>
      </c>
      <c r="BZ9" s="121">
        <f>SUM(CA9:CD9)</f>
        <v>131455</v>
      </c>
      <c r="CA9" s="121">
        <v>21232</v>
      </c>
      <c r="CB9" s="121">
        <v>79736</v>
      </c>
      <c r="CC9" s="121">
        <v>0</v>
      </c>
      <c r="CD9" s="121">
        <v>30487</v>
      </c>
      <c r="CE9" s="121">
        <v>91201</v>
      </c>
      <c r="CF9" s="121">
        <v>0</v>
      </c>
      <c r="CG9" s="121">
        <v>234</v>
      </c>
      <c r="CH9" s="121">
        <f>SUM(BG9,+BO9,+CG9)</f>
        <v>189346</v>
      </c>
      <c r="CI9" s="121">
        <f>SUM(AE9,+BG9)</f>
        <v>7162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7162</v>
      </c>
      <c r="CP9" s="121">
        <f>SUM(AL9,+BN9)</f>
        <v>0</v>
      </c>
      <c r="CQ9" s="121">
        <f>SUM(AM9,+BO9)</f>
        <v>1245812</v>
      </c>
      <c r="CR9" s="121">
        <f>SUM(AN9,+BP9)</f>
        <v>88575</v>
      </c>
      <c r="CS9" s="121">
        <f>SUM(AO9,+BQ9)</f>
        <v>88575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79668</v>
      </c>
      <c r="CX9" s="121">
        <f>SUM(AT9,+BV9)</f>
        <v>14086</v>
      </c>
      <c r="CY9" s="121">
        <f>SUM(AU9,+BW9)</f>
        <v>65582</v>
      </c>
      <c r="CZ9" s="121">
        <f>SUM(AV9,+BX9)</f>
        <v>0</v>
      </c>
      <c r="DA9" s="121">
        <f>SUM(AW9,+BY9)</f>
        <v>0</v>
      </c>
      <c r="DB9" s="121">
        <f>SUM(AX9,+BZ9)</f>
        <v>1077569</v>
      </c>
      <c r="DC9" s="121">
        <f>SUM(AY9,+CA9)</f>
        <v>429950</v>
      </c>
      <c r="DD9" s="121">
        <f>SUM(AZ9,+CB9)</f>
        <v>586053</v>
      </c>
      <c r="DE9" s="121">
        <f>SUM(BA9,+CC9)</f>
        <v>11804</v>
      </c>
      <c r="DF9" s="121">
        <f>SUM(BB9,+CD9)</f>
        <v>49762</v>
      </c>
      <c r="DG9" s="121">
        <f>SUM(BC9,+CE9)</f>
        <v>139691</v>
      </c>
      <c r="DH9" s="121">
        <f>SUM(BD9,+CF9)</f>
        <v>0</v>
      </c>
      <c r="DI9" s="121">
        <f>SUM(BE9,+CG9)</f>
        <v>72441</v>
      </c>
      <c r="DJ9" s="121">
        <f>SUM(BF9,+CH9)</f>
        <v>1325415</v>
      </c>
    </row>
    <row r="10" spans="1:114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SUM(E10,+L10)</f>
        <v>470032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446</v>
      </c>
      <c r="K10" s="121">
        <v>0</v>
      </c>
      <c r="L10" s="121">
        <v>470032</v>
      </c>
      <c r="M10" s="121">
        <f>SUM(N10,+U10)</f>
        <v>55541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446</v>
      </c>
      <c r="T10" s="121">
        <v>0</v>
      </c>
      <c r="U10" s="121">
        <v>55541</v>
      </c>
      <c r="V10" s="121">
        <f>+SUM(D10,M10)</f>
        <v>525573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525573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107522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107522</v>
      </c>
      <c r="AY10" s="121">
        <v>101370</v>
      </c>
      <c r="AZ10" s="121">
        <v>6152</v>
      </c>
      <c r="BA10" s="121">
        <v>0</v>
      </c>
      <c r="BB10" s="121">
        <v>0</v>
      </c>
      <c r="BC10" s="121">
        <v>360321</v>
      </c>
      <c r="BD10" s="121">
        <v>0</v>
      </c>
      <c r="BE10" s="121">
        <v>2189</v>
      </c>
      <c r="BF10" s="121">
        <f>SUM(AE10,+AM10,+BE10)</f>
        <v>109711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55541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107522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107522</v>
      </c>
      <c r="DC10" s="121">
        <f>SUM(AY10,+CA10)</f>
        <v>101370</v>
      </c>
      <c r="DD10" s="121">
        <f>SUM(AZ10,+CB10)</f>
        <v>6152</v>
      </c>
      <c r="DE10" s="121">
        <f>SUM(BA10,+CC10)</f>
        <v>0</v>
      </c>
      <c r="DF10" s="121">
        <f>SUM(BB10,+CD10)</f>
        <v>0</v>
      </c>
      <c r="DG10" s="121">
        <f>SUM(BC10,+CE10)</f>
        <v>415862</v>
      </c>
      <c r="DH10" s="121">
        <f>SUM(BD10,+CF10)</f>
        <v>0</v>
      </c>
      <c r="DI10" s="121">
        <f>SUM(BE10,+CG10)</f>
        <v>2189</v>
      </c>
      <c r="DJ10" s="121">
        <f>SUM(BF10,+CH10)</f>
        <v>109711</v>
      </c>
    </row>
    <row r="11" spans="1:114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SUM(E11,+L11)</f>
        <v>837642</v>
      </c>
      <c r="E11" s="121">
        <f>SUM(F11:I11,K11)</f>
        <v>162551</v>
      </c>
      <c r="F11" s="121">
        <v>0</v>
      </c>
      <c r="G11" s="121">
        <v>0</v>
      </c>
      <c r="H11" s="121">
        <v>0</v>
      </c>
      <c r="I11" s="121">
        <v>162551</v>
      </c>
      <c r="J11" s="122" t="s">
        <v>446</v>
      </c>
      <c r="K11" s="121">
        <v>0</v>
      </c>
      <c r="L11" s="121">
        <v>675091</v>
      </c>
      <c r="M11" s="121">
        <f>SUM(N11,+U11)</f>
        <v>352415</v>
      </c>
      <c r="N11" s="121">
        <f>SUM(O11:R11,T11)</f>
        <v>127283</v>
      </c>
      <c r="O11" s="121">
        <v>0</v>
      </c>
      <c r="P11" s="121">
        <v>0</v>
      </c>
      <c r="Q11" s="121">
        <v>0</v>
      </c>
      <c r="R11" s="121">
        <v>127283</v>
      </c>
      <c r="S11" s="122" t="s">
        <v>446</v>
      </c>
      <c r="T11" s="121">
        <v>0</v>
      </c>
      <c r="U11" s="121">
        <v>225132</v>
      </c>
      <c r="V11" s="121">
        <f>+SUM(D11,M11)</f>
        <v>1190057</v>
      </c>
      <c r="W11" s="121">
        <f>+SUM(E11,N11)</f>
        <v>289834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289834</v>
      </c>
      <c r="AB11" s="122" t="str">
        <f>IF(+SUM(J11,S11)=0,"-",+SUM(J11,S11))</f>
        <v>-</v>
      </c>
      <c r="AC11" s="121">
        <f>+SUM(K11,T11)</f>
        <v>0</v>
      </c>
      <c r="AD11" s="121">
        <f>+SUM(L11,U11)</f>
        <v>900223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574974</v>
      </c>
      <c r="AN11" s="121">
        <f>SUM(AO11:AR11)</f>
        <v>124651</v>
      </c>
      <c r="AO11" s="121">
        <v>49760</v>
      </c>
      <c r="AP11" s="121">
        <v>61675</v>
      </c>
      <c r="AQ11" s="121">
        <v>0</v>
      </c>
      <c r="AR11" s="121">
        <v>13216</v>
      </c>
      <c r="AS11" s="121">
        <f>SUM(AT11:AV11)</f>
        <v>31017</v>
      </c>
      <c r="AT11" s="121">
        <v>25747</v>
      </c>
      <c r="AU11" s="121">
        <v>0</v>
      </c>
      <c r="AV11" s="121">
        <v>5270</v>
      </c>
      <c r="AW11" s="121">
        <v>0</v>
      </c>
      <c r="AX11" s="121">
        <f>SUM(AY11:BB11)</f>
        <v>417320</v>
      </c>
      <c r="AY11" s="121">
        <v>411414</v>
      </c>
      <c r="AZ11" s="121">
        <v>3613</v>
      </c>
      <c r="BA11" s="121">
        <v>2293</v>
      </c>
      <c r="BB11" s="121">
        <v>0</v>
      </c>
      <c r="BC11" s="121">
        <v>251570</v>
      </c>
      <c r="BD11" s="121">
        <v>1986</v>
      </c>
      <c r="BE11" s="121">
        <v>11098</v>
      </c>
      <c r="BF11" s="121">
        <f>SUM(AE11,+AM11,+BE11)</f>
        <v>586072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343444</v>
      </c>
      <c r="BP11" s="121">
        <f>SUM(BQ11:BT11)</f>
        <v>81575</v>
      </c>
      <c r="BQ11" s="121">
        <v>24880</v>
      </c>
      <c r="BR11" s="121">
        <v>0</v>
      </c>
      <c r="BS11" s="121">
        <v>56695</v>
      </c>
      <c r="BT11" s="121">
        <v>0</v>
      </c>
      <c r="BU11" s="121">
        <f>SUM(BV11:BX11)</f>
        <v>146001</v>
      </c>
      <c r="BV11" s="121">
        <v>981</v>
      </c>
      <c r="BW11" s="121">
        <v>145020</v>
      </c>
      <c r="BX11" s="121">
        <v>0</v>
      </c>
      <c r="BY11" s="121">
        <v>0</v>
      </c>
      <c r="BZ11" s="121">
        <f>SUM(CA11:CD11)</f>
        <v>115868</v>
      </c>
      <c r="CA11" s="121">
        <v>114502</v>
      </c>
      <c r="CB11" s="121">
        <v>1366</v>
      </c>
      <c r="CC11" s="121">
        <v>0</v>
      </c>
      <c r="CD11" s="121">
        <v>0</v>
      </c>
      <c r="CE11" s="121">
        <v>0</v>
      </c>
      <c r="CF11" s="121">
        <v>0</v>
      </c>
      <c r="CG11" s="121">
        <v>8971</v>
      </c>
      <c r="CH11" s="121">
        <f>SUM(BG11,+BO11,+CG11)</f>
        <v>352415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918418</v>
      </c>
      <c r="CR11" s="121">
        <f>SUM(AN11,+BP11)</f>
        <v>206226</v>
      </c>
      <c r="CS11" s="121">
        <f>SUM(AO11,+BQ11)</f>
        <v>74640</v>
      </c>
      <c r="CT11" s="121">
        <f>SUM(AP11,+BR11)</f>
        <v>61675</v>
      </c>
      <c r="CU11" s="121">
        <f>SUM(AQ11,+BS11)</f>
        <v>56695</v>
      </c>
      <c r="CV11" s="121">
        <f>SUM(AR11,+BT11)</f>
        <v>13216</v>
      </c>
      <c r="CW11" s="121">
        <f>SUM(AS11,+BU11)</f>
        <v>177018</v>
      </c>
      <c r="CX11" s="121">
        <f>SUM(AT11,+BV11)</f>
        <v>26728</v>
      </c>
      <c r="CY11" s="121">
        <f>SUM(AU11,+BW11)</f>
        <v>145020</v>
      </c>
      <c r="CZ11" s="121">
        <f>SUM(AV11,+BX11)</f>
        <v>5270</v>
      </c>
      <c r="DA11" s="121">
        <f>SUM(AW11,+BY11)</f>
        <v>0</v>
      </c>
      <c r="DB11" s="121">
        <f>SUM(AX11,+BZ11)</f>
        <v>533188</v>
      </c>
      <c r="DC11" s="121">
        <f>SUM(AY11,+CA11)</f>
        <v>525916</v>
      </c>
      <c r="DD11" s="121">
        <f>SUM(AZ11,+CB11)</f>
        <v>4979</v>
      </c>
      <c r="DE11" s="121">
        <f>SUM(BA11,+CC11)</f>
        <v>2293</v>
      </c>
      <c r="DF11" s="121">
        <f>SUM(BB11,+CD11)</f>
        <v>0</v>
      </c>
      <c r="DG11" s="121">
        <f>SUM(BC11,+CE11)</f>
        <v>251570</v>
      </c>
      <c r="DH11" s="121">
        <f>SUM(BD11,+CF11)</f>
        <v>1986</v>
      </c>
      <c r="DI11" s="121">
        <f>SUM(BE11,+CG11)</f>
        <v>20069</v>
      </c>
      <c r="DJ11" s="121">
        <f>SUM(BF11,+CH11)</f>
        <v>938487</v>
      </c>
    </row>
    <row r="12" spans="1:114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SUM(E12,+L12)</f>
        <v>552448</v>
      </c>
      <c r="E12" s="121">
        <f>SUM(F12:I12,K12)</f>
        <v>66473</v>
      </c>
      <c r="F12" s="121">
        <v>0</v>
      </c>
      <c r="G12" s="121">
        <v>0</v>
      </c>
      <c r="H12" s="121">
        <v>2300</v>
      </c>
      <c r="I12" s="121">
        <v>10014</v>
      </c>
      <c r="J12" s="122" t="s">
        <v>446</v>
      </c>
      <c r="K12" s="121">
        <v>54159</v>
      </c>
      <c r="L12" s="121">
        <v>485975</v>
      </c>
      <c r="M12" s="121">
        <f>SUM(N12,+U12)</f>
        <v>160156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446</v>
      </c>
      <c r="T12" s="121">
        <v>0</v>
      </c>
      <c r="U12" s="121">
        <v>160156</v>
      </c>
      <c r="V12" s="121">
        <f>+SUM(D12,M12)</f>
        <v>712604</v>
      </c>
      <c r="W12" s="121">
        <f>+SUM(E12,N12)</f>
        <v>66473</v>
      </c>
      <c r="X12" s="121">
        <f>+SUM(F12,O12)</f>
        <v>0</v>
      </c>
      <c r="Y12" s="121">
        <f>+SUM(G12,P12)</f>
        <v>0</v>
      </c>
      <c r="Z12" s="121">
        <f>+SUM(H12,Q12)</f>
        <v>2300</v>
      </c>
      <c r="AA12" s="121">
        <f>+SUM(I12,R12)</f>
        <v>10014</v>
      </c>
      <c r="AB12" s="122" t="str">
        <f>IF(+SUM(J12,S12)=0,"-",+SUM(J12,S12))</f>
        <v>-</v>
      </c>
      <c r="AC12" s="121">
        <f>+SUM(K12,T12)</f>
        <v>54159</v>
      </c>
      <c r="AD12" s="121">
        <f>+SUM(L12,U12)</f>
        <v>646131</v>
      </c>
      <c r="AE12" s="121">
        <f>SUM(AF12,+AK12)</f>
        <v>2365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2365</v>
      </c>
      <c r="AL12" s="121">
        <v>0</v>
      </c>
      <c r="AM12" s="121">
        <f>SUM(AN12,AS12,AW12,AX12,BD12)</f>
        <v>230690</v>
      </c>
      <c r="AN12" s="121">
        <f>SUM(AO12:AR12)</f>
        <v>25048</v>
      </c>
      <c r="AO12" s="121">
        <v>25048</v>
      </c>
      <c r="AP12" s="121">
        <v>0</v>
      </c>
      <c r="AQ12" s="121">
        <v>0</v>
      </c>
      <c r="AR12" s="121">
        <v>0</v>
      </c>
      <c r="AS12" s="121">
        <f>SUM(AT12:AV12)</f>
        <v>34761</v>
      </c>
      <c r="AT12" s="121">
        <v>1202</v>
      </c>
      <c r="AU12" s="121">
        <v>25583</v>
      </c>
      <c r="AV12" s="121">
        <v>7976</v>
      </c>
      <c r="AW12" s="121">
        <v>0</v>
      </c>
      <c r="AX12" s="121">
        <f>SUM(AY12:BB12)</f>
        <v>170881</v>
      </c>
      <c r="AY12" s="121">
        <v>82036</v>
      </c>
      <c r="AZ12" s="121">
        <v>71991</v>
      </c>
      <c r="BA12" s="121">
        <v>8631</v>
      </c>
      <c r="BB12" s="121">
        <v>8223</v>
      </c>
      <c r="BC12" s="121">
        <v>306719</v>
      </c>
      <c r="BD12" s="121">
        <v>0</v>
      </c>
      <c r="BE12" s="121">
        <v>12674</v>
      </c>
      <c r="BF12" s="121">
        <f>SUM(AE12,+AM12,+BE12)</f>
        <v>245729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160156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2365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2365</v>
      </c>
      <c r="CP12" s="121">
        <f>SUM(AL12,+BN12)</f>
        <v>0</v>
      </c>
      <c r="CQ12" s="121">
        <f>SUM(AM12,+BO12)</f>
        <v>230690</v>
      </c>
      <c r="CR12" s="121">
        <f>SUM(AN12,+BP12)</f>
        <v>25048</v>
      </c>
      <c r="CS12" s="121">
        <f>SUM(AO12,+BQ12)</f>
        <v>25048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34761</v>
      </c>
      <c r="CX12" s="121">
        <f>SUM(AT12,+BV12)</f>
        <v>1202</v>
      </c>
      <c r="CY12" s="121">
        <f>SUM(AU12,+BW12)</f>
        <v>25583</v>
      </c>
      <c r="CZ12" s="121">
        <f>SUM(AV12,+BX12)</f>
        <v>7976</v>
      </c>
      <c r="DA12" s="121">
        <f>SUM(AW12,+BY12)</f>
        <v>0</v>
      </c>
      <c r="DB12" s="121">
        <f>SUM(AX12,+BZ12)</f>
        <v>170881</v>
      </c>
      <c r="DC12" s="121">
        <f>SUM(AY12,+CA12)</f>
        <v>82036</v>
      </c>
      <c r="DD12" s="121">
        <f>SUM(AZ12,+CB12)</f>
        <v>71991</v>
      </c>
      <c r="DE12" s="121">
        <f>SUM(BA12,+CC12)</f>
        <v>8631</v>
      </c>
      <c r="DF12" s="121">
        <f>SUM(BB12,+CD12)</f>
        <v>8223</v>
      </c>
      <c r="DG12" s="121">
        <f>SUM(BC12,+CE12)</f>
        <v>466875</v>
      </c>
      <c r="DH12" s="121">
        <f>SUM(BD12,+CF12)</f>
        <v>0</v>
      </c>
      <c r="DI12" s="121">
        <f>SUM(BE12,+CG12)</f>
        <v>12674</v>
      </c>
      <c r="DJ12" s="121">
        <f>SUM(BF12,+CH12)</f>
        <v>245729</v>
      </c>
    </row>
    <row r="13" spans="1:114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SUM(E13,+L13)</f>
        <v>775754</v>
      </c>
      <c r="E13" s="121">
        <f>SUM(F13:I13,K13)</f>
        <v>80179</v>
      </c>
      <c r="F13" s="121">
        <v>0</v>
      </c>
      <c r="G13" s="121">
        <v>0</v>
      </c>
      <c r="H13" s="121">
        <v>0</v>
      </c>
      <c r="I13" s="121">
        <v>80179</v>
      </c>
      <c r="J13" s="122" t="s">
        <v>446</v>
      </c>
      <c r="K13" s="121">
        <v>0</v>
      </c>
      <c r="L13" s="121">
        <v>695575</v>
      </c>
      <c r="M13" s="121">
        <f>SUM(N13,+U13)</f>
        <v>139028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446</v>
      </c>
      <c r="T13" s="121">
        <v>0</v>
      </c>
      <c r="U13" s="121">
        <v>139028</v>
      </c>
      <c r="V13" s="121">
        <f>+SUM(D13,M13)</f>
        <v>914782</v>
      </c>
      <c r="W13" s="121">
        <f>+SUM(E13,N13)</f>
        <v>80179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80179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834603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211274</v>
      </c>
      <c r="AN13" s="121">
        <f>SUM(AO13:AR13)</f>
        <v>8147</v>
      </c>
      <c r="AO13" s="121">
        <v>8147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203127</v>
      </c>
      <c r="AY13" s="121">
        <v>151715</v>
      </c>
      <c r="AZ13" s="121">
        <v>0</v>
      </c>
      <c r="BA13" s="121">
        <v>0</v>
      </c>
      <c r="BB13" s="121">
        <v>51412</v>
      </c>
      <c r="BC13" s="121">
        <v>564480</v>
      </c>
      <c r="BD13" s="121">
        <v>0</v>
      </c>
      <c r="BE13" s="121">
        <v>0</v>
      </c>
      <c r="BF13" s="121">
        <f>SUM(AE13,+AM13,+BE13)</f>
        <v>211274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22073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22073</v>
      </c>
      <c r="CA13" s="121">
        <v>0</v>
      </c>
      <c r="CB13" s="121">
        <v>0</v>
      </c>
      <c r="CC13" s="121">
        <v>0</v>
      </c>
      <c r="CD13" s="121">
        <v>22073</v>
      </c>
      <c r="CE13" s="121">
        <v>62685</v>
      </c>
      <c r="CF13" s="121">
        <v>0</v>
      </c>
      <c r="CG13" s="121">
        <v>54270</v>
      </c>
      <c r="CH13" s="121">
        <f>SUM(BG13,+BO13,+CG13)</f>
        <v>76343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233347</v>
      </c>
      <c r="CR13" s="121">
        <f>SUM(AN13,+BP13)</f>
        <v>8147</v>
      </c>
      <c r="CS13" s="121">
        <f>SUM(AO13,+BQ13)</f>
        <v>8147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225200</v>
      </c>
      <c r="DC13" s="121">
        <f>SUM(AY13,+CA13)</f>
        <v>151715</v>
      </c>
      <c r="DD13" s="121">
        <f>SUM(AZ13,+CB13)</f>
        <v>0</v>
      </c>
      <c r="DE13" s="121">
        <f>SUM(BA13,+CC13)</f>
        <v>0</v>
      </c>
      <c r="DF13" s="121">
        <f>SUM(BB13,+CD13)</f>
        <v>73485</v>
      </c>
      <c r="DG13" s="121">
        <f>SUM(BC13,+CE13)</f>
        <v>627165</v>
      </c>
      <c r="DH13" s="121">
        <f>SUM(BD13,+CF13)</f>
        <v>0</v>
      </c>
      <c r="DI13" s="121">
        <f>SUM(BE13,+CG13)</f>
        <v>54270</v>
      </c>
      <c r="DJ13" s="121">
        <f>SUM(BF13,+CH13)</f>
        <v>287617</v>
      </c>
    </row>
    <row r="14" spans="1:114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SUM(E14,+L14)</f>
        <v>675274</v>
      </c>
      <c r="E14" s="121">
        <f>SUM(F14:I14,K14)</f>
        <v>139023</v>
      </c>
      <c r="F14" s="121">
        <v>0</v>
      </c>
      <c r="G14" s="121">
        <v>0</v>
      </c>
      <c r="H14" s="121">
        <v>0</v>
      </c>
      <c r="I14" s="121">
        <v>138907</v>
      </c>
      <c r="J14" s="122" t="s">
        <v>446</v>
      </c>
      <c r="K14" s="121">
        <v>116</v>
      </c>
      <c r="L14" s="121">
        <v>536251</v>
      </c>
      <c r="M14" s="121">
        <f>SUM(N14,+U14)</f>
        <v>107788</v>
      </c>
      <c r="N14" s="121">
        <f>SUM(O14:R14,T14)</f>
        <v>35</v>
      </c>
      <c r="O14" s="121">
        <v>0</v>
      </c>
      <c r="P14" s="121">
        <v>0</v>
      </c>
      <c r="Q14" s="121">
        <v>0</v>
      </c>
      <c r="R14" s="121">
        <v>0</v>
      </c>
      <c r="S14" s="122" t="s">
        <v>446</v>
      </c>
      <c r="T14" s="121">
        <v>35</v>
      </c>
      <c r="U14" s="121">
        <v>107753</v>
      </c>
      <c r="V14" s="121">
        <f>+SUM(D14,M14)</f>
        <v>783062</v>
      </c>
      <c r="W14" s="121">
        <f>+SUM(E14,N14)</f>
        <v>139058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138907</v>
      </c>
      <c r="AB14" s="122" t="str">
        <f>IF(+SUM(J14,S14)=0,"-",+SUM(J14,S14))</f>
        <v>-</v>
      </c>
      <c r="AC14" s="121">
        <f>+SUM(K14,T14)</f>
        <v>151</v>
      </c>
      <c r="AD14" s="121">
        <f>+SUM(L14,U14)</f>
        <v>644004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19555</v>
      </c>
      <c r="AM14" s="121">
        <f>SUM(AN14,AS14,AW14,AX14,BD14)</f>
        <v>537771</v>
      </c>
      <c r="AN14" s="121">
        <f>SUM(AO14:AR14)</f>
        <v>30036</v>
      </c>
      <c r="AO14" s="121">
        <v>30036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507735</v>
      </c>
      <c r="AY14" s="121">
        <v>252736</v>
      </c>
      <c r="AZ14" s="121">
        <v>252819</v>
      </c>
      <c r="BA14" s="121">
        <v>0</v>
      </c>
      <c r="BB14" s="121">
        <v>2180</v>
      </c>
      <c r="BC14" s="121">
        <v>77014</v>
      </c>
      <c r="BD14" s="121">
        <v>0</v>
      </c>
      <c r="BE14" s="121">
        <v>40934</v>
      </c>
      <c r="BF14" s="121">
        <f>SUM(AE14,+AM14,+BE14)</f>
        <v>578705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8884</v>
      </c>
      <c r="BO14" s="121">
        <f>SUM(BP14,BU14,BY14,BZ14,CF14)</f>
        <v>71332</v>
      </c>
      <c r="BP14" s="121">
        <f>SUM(BQ14:BT14)</f>
        <v>71332</v>
      </c>
      <c r="BQ14" s="121">
        <v>0</v>
      </c>
      <c r="BR14" s="121">
        <v>0</v>
      </c>
      <c r="BS14" s="121">
        <v>71332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27572</v>
      </c>
      <c r="CF14" s="121">
        <v>0</v>
      </c>
      <c r="CG14" s="121">
        <v>0</v>
      </c>
      <c r="CH14" s="121">
        <f>SUM(BG14,+BO14,+CG14)</f>
        <v>71332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28439</v>
      </c>
      <c r="CQ14" s="121">
        <f>SUM(AM14,+BO14)</f>
        <v>609103</v>
      </c>
      <c r="CR14" s="121">
        <f>SUM(AN14,+BP14)</f>
        <v>101368</v>
      </c>
      <c r="CS14" s="121">
        <f>SUM(AO14,+BQ14)</f>
        <v>30036</v>
      </c>
      <c r="CT14" s="121">
        <f>SUM(AP14,+BR14)</f>
        <v>0</v>
      </c>
      <c r="CU14" s="121">
        <f>SUM(AQ14,+BS14)</f>
        <v>71332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507735</v>
      </c>
      <c r="DC14" s="121">
        <f>SUM(AY14,+CA14)</f>
        <v>252736</v>
      </c>
      <c r="DD14" s="121">
        <f>SUM(AZ14,+CB14)</f>
        <v>252819</v>
      </c>
      <c r="DE14" s="121">
        <f>SUM(BA14,+CC14)</f>
        <v>0</v>
      </c>
      <c r="DF14" s="121">
        <f>SUM(BB14,+CD14)</f>
        <v>2180</v>
      </c>
      <c r="DG14" s="121">
        <f>SUM(BC14,+CE14)</f>
        <v>104586</v>
      </c>
      <c r="DH14" s="121">
        <f>SUM(BD14,+CF14)</f>
        <v>0</v>
      </c>
      <c r="DI14" s="121">
        <f>SUM(BE14,+CG14)</f>
        <v>40934</v>
      </c>
      <c r="DJ14" s="121">
        <f>SUM(BF14,+CH14)</f>
        <v>650037</v>
      </c>
    </row>
    <row r="15" spans="1:114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SUM(E15,+L15)</f>
        <v>938232</v>
      </c>
      <c r="E15" s="121">
        <f>SUM(F15:I15,K15)</f>
        <v>78744</v>
      </c>
      <c r="F15" s="121">
        <v>0</v>
      </c>
      <c r="G15" s="121">
        <v>0</v>
      </c>
      <c r="H15" s="121">
        <v>0</v>
      </c>
      <c r="I15" s="121">
        <v>76684</v>
      </c>
      <c r="J15" s="122" t="s">
        <v>446</v>
      </c>
      <c r="K15" s="121">
        <v>2060</v>
      </c>
      <c r="L15" s="121">
        <v>859488</v>
      </c>
      <c r="M15" s="121">
        <f>SUM(N15,+U15)</f>
        <v>128558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446</v>
      </c>
      <c r="T15" s="121">
        <v>0</v>
      </c>
      <c r="U15" s="121">
        <v>128558</v>
      </c>
      <c r="V15" s="121">
        <f>+SUM(D15,M15)</f>
        <v>1066790</v>
      </c>
      <c r="W15" s="121">
        <f>+SUM(E15,N15)</f>
        <v>78744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76684</v>
      </c>
      <c r="AB15" s="122" t="str">
        <f>IF(+SUM(J15,S15)=0,"-",+SUM(J15,S15))</f>
        <v>-</v>
      </c>
      <c r="AC15" s="121">
        <f>+SUM(K15,T15)</f>
        <v>2060</v>
      </c>
      <c r="AD15" s="121">
        <f>+SUM(L15,U15)</f>
        <v>988046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194230</v>
      </c>
      <c r="AM15" s="121">
        <f>SUM(AN15,AS15,AW15,AX15,BD15)</f>
        <v>669329</v>
      </c>
      <c r="AN15" s="121">
        <f>SUM(AO15:AR15)</f>
        <v>50515</v>
      </c>
      <c r="AO15" s="121">
        <v>43183</v>
      </c>
      <c r="AP15" s="121">
        <v>0</v>
      </c>
      <c r="AQ15" s="121">
        <v>4888</v>
      </c>
      <c r="AR15" s="121">
        <v>2444</v>
      </c>
      <c r="AS15" s="121">
        <f>SUM(AT15:AV15)</f>
        <v>366872</v>
      </c>
      <c r="AT15" s="121">
        <v>0</v>
      </c>
      <c r="AU15" s="121">
        <v>364045</v>
      </c>
      <c r="AV15" s="121">
        <v>2827</v>
      </c>
      <c r="AW15" s="121">
        <v>0</v>
      </c>
      <c r="AX15" s="121">
        <f>SUM(AY15:BB15)</f>
        <v>245065</v>
      </c>
      <c r="AY15" s="121">
        <v>142893</v>
      </c>
      <c r="AZ15" s="121">
        <v>35306</v>
      </c>
      <c r="BA15" s="121">
        <v>66866</v>
      </c>
      <c r="BB15" s="121">
        <v>0</v>
      </c>
      <c r="BC15" s="121">
        <v>74673</v>
      </c>
      <c r="BD15" s="121">
        <v>6877</v>
      </c>
      <c r="BE15" s="121">
        <v>0</v>
      </c>
      <c r="BF15" s="121">
        <f>SUM(AE15,+AM15,+BE15)</f>
        <v>669329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32385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96173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226615</v>
      </c>
      <c r="CQ15" s="121">
        <f>SUM(AM15,+BO15)</f>
        <v>669329</v>
      </c>
      <c r="CR15" s="121">
        <f>SUM(AN15,+BP15)</f>
        <v>50515</v>
      </c>
      <c r="CS15" s="121">
        <f>SUM(AO15,+BQ15)</f>
        <v>43183</v>
      </c>
      <c r="CT15" s="121">
        <f>SUM(AP15,+BR15)</f>
        <v>0</v>
      </c>
      <c r="CU15" s="121">
        <f>SUM(AQ15,+BS15)</f>
        <v>4888</v>
      </c>
      <c r="CV15" s="121">
        <f>SUM(AR15,+BT15)</f>
        <v>2444</v>
      </c>
      <c r="CW15" s="121">
        <f>SUM(AS15,+BU15)</f>
        <v>366872</v>
      </c>
      <c r="CX15" s="121">
        <f>SUM(AT15,+BV15)</f>
        <v>0</v>
      </c>
      <c r="CY15" s="121">
        <f>SUM(AU15,+BW15)</f>
        <v>364045</v>
      </c>
      <c r="CZ15" s="121">
        <f>SUM(AV15,+BX15)</f>
        <v>2827</v>
      </c>
      <c r="DA15" s="121">
        <f>SUM(AW15,+BY15)</f>
        <v>0</v>
      </c>
      <c r="DB15" s="121">
        <f>SUM(AX15,+BZ15)</f>
        <v>245065</v>
      </c>
      <c r="DC15" s="121">
        <f>SUM(AY15,+CA15)</f>
        <v>142893</v>
      </c>
      <c r="DD15" s="121">
        <f>SUM(AZ15,+CB15)</f>
        <v>35306</v>
      </c>
      <c r="DE15" s="121">
        <f>SUM(BA15,+CC15)</f>
        <v>66866</v>
      </c>
      <c r="DF15" s="121">
        <f>SUM(BB15,+CD15)</f>
        <v>0</v>
      </c>
      <c r="DG15" s="121">
        <f>SUM(BC15,+CE15)</f>
        <v>170846</v>
      </c>
      <c r="DH15" s="121">
        <f>SUM(BD15,+CF15)</f>
        <v>6877</v>
      </c>
      <c r="DI15" s="121">
        <f>SUM(BE15,+CG15)</f>
        <v>0</v>
      </c>
      <c r="DJ15" s="121">
        <f>SUM(BF15,+CH15)</f>
        <v>669329</v>
      </c>
    </row>
    <row r="16" spans="1:114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SUM(E16,+L16)</f>
        <v>193673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446</v>
      </c>
      <c r="K16" s="121">
        <v>0</v>
      </c>
      <c r="L16" s="121">
        <v>193673</v>
      </c>
      <c r="M16" s="121">
        <f>SUM(N16,+U16)</f>
        <v>58067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446</v>
      </c>
      <c r="T16" s="121">
        <v>0</v>
      </c>
      <c r="U16" s="121">
        <v>58067</v>
      </c>
      <c r="V16" s="121">
        <f>+SUM(D16,M16)</f>
        <v>251740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251740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33442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160231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50652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7415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84094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167646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SUM(E17,+L17)</f>
        <v>391588</v>
      </c>
      <c r="E17" s="121">
        <f>SUM(F17:I17,K17)</f>
        <v>27483</v>
      </c>
      <c r="F17" s="121">
        <v>0</v>
      </c>
      <c r="G17" s="121">
        <v>0</v>
      </c>
      <c r="H17" s="121">
        <v>0</v>
      </c>
      <c r="I17" s="121">
        <v>23584</v>
      </c>
      <c r="J17" s="122" t="s">
        <v>446</v>
      </c>
      <c r="K17" s="121">
        <v>3899</v>
      </c>
      <c r="L17" s="121">
        <v>364105</v>
      </c>
      <c r="M17" s="121">
        <f>SUM(N17,+U17)</f>
        <v>148426</v>
      </c>
      <c r="N17" s="121">
        <f>SUM(O17:R17,T17)</f>
        <v>94902</v>
      </c>
      <c r="O17" s="121">
        <v>10171</v>
      </c>
      <c r="P17" s="121">
        <v>11618</v>
      </c>
      <c r="Q17" s="121">
        <v>0</v>
      </c>
      <c r="R17" s="121">
        <v>73113</v>
      </c>
      <c r="S17" s="122" t="s">
        <v>446</v>
      </c>
      <c r="T17" s="121">
        <v>0</v>
      </c>
      <c r="U17" s="121">
        <v>53524</v>
      </c>
      <c r="V17" s="121">
        <f>+SUM(D17,M17)</f>
        <v>540014</v>
      </c>
      <c r="W17" s="121">
        <f>+SUM(E17,N17)</f>
        <v>122385</v>
      </c>
      <c r="X17" s="121">
        <f>+SUM(F17,O17)</f>
        <v>10171</v>
      </c>
      <c r="Y17" s="121">
        <f>+SUM(G17,P17)</f>
        <v>11618</v>
      </c>
      <c r="Z17" s="121">
        <f>+SUM(H17,Q17)</f>
        <v>0</v>
      </c>
      <c r="AA17" s="121">
        <f>+SUM(I17,R17)</f>
        <v>96697</v>
      </c>
      <c r="AB17" s="122" t="str">
        <f>IF(+SUM(J17,S17)=0,"-",+SUM(J17,S17))</f>
        <v>-</v>
      </c>
      <c r="AC17" s="121">
        <f>+SUM(K17,T17)</f>
        <v>3899</v>
      </c>
      <c r="AD17" s="121">
        <f>+SUM(L17,U17)</f>
        <v>417629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84445</v>
      </c>
      <c r="AM17" s="121">
        <f>SUM(AN17,AS17,AW17,AX17,BD17)</f>
        <v>102045</v>
      </c>
      <c r="AN17" s="121">
        <f>SUM(AO17:AR17)</f>
        <v>3000</v>
      </c>
      <c r="AO17" s="121">
        <v>3000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99045</v>
      </c>
      <c r="AY17" s="121">
        <v>93619</v>
      </c>
      <c r="AZ17" s="121">
        <v>0</v>
      </c>
      <c r="BA17" s="121">
        <v>0</v>
      </c>
      <c r="BB17" s="121">
        <v>5426</v>
      </c>
      <c r="BC17" s="121">
        <v>191086</v>
      </c>
      <c r="BD17" s="121">
        <v>0</v>
      </c>
      <c r="BE17" s="121">
        <v>14012</v>
      </c>
      <c r="BF17" s="121">
        <f>SUM(AE17,+AM17,+BE17)</f>
        <v>116057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28281</v>
      </c>
      <c r="BP17" s="121">
        <f>SUM(BQ17:BT17)</f>
        <v>6000</v>
      </c>
      <c r="BQ17" s="121">
        <v>6000</v>
      </c>
      <c r="BR17" s="121">
        <v>0</v>
      </c>
      <c r="BS17" s="121">
        <v>0</v>
      </c>
      <c r="BT17" s="121">
        <v>0</v>
      </c>
      <c r="BU17" s="121">
        <f>SUM(BV17:BX17)</f>
        <v>11302</v>
      </c>
      <c r="BV17" s="121">
        <v>0</v>
      </c>
      <c r="BW17" s="121">
        <v>11302</v>
      </c>
      <c r="BX17" s="121">
        <v>0</v>
      </c>
      <c r="BY17" s="121">
        <v>0</v>
      </c>
      <c r="BZ17" s="121">
        <f>SUM(CA17:CD17)</f>
        <v>10979</v>
      </c>
      <c r="CA17" s="121">
        <v>5267</v>
      </c>
      <c r="CB17" s="121">
        <v>5712</v>
      </c>
      <c r="CC17" s="121">
        <v>0</v>
      </c>
      <c r="CD17" s="121">
        <v>0</v>
      </c>
      <c r="CE17" s="121">
        <v>81345</v>
      </c>
      <c r="CF17" s="121">
        <v>0</v>
      </c>
      <c r="CG17" s="121">
        <v>38800</v>
      </c>
      <c r="CH17" s="121">
        <f>SUM(BG17,+BO17,+CG17)</f>
        <v>67081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84445</v>
      </c>
      <c r="CQ17" s="121">
        <f>SUM(AM17,+BO17)</f>
        <v>130326</v>
      </c>
      <c r="CR17" s="121">
        <f>SUM(AN17,+BP17)</f>
        <v>9000</v>
      </c>
      <c r="CS17" s="121">
        <f>SUM(AO17,+BQ17)</f>
        <v>9000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11302</v>
      </c>
      <c r="CX17" s="121">
        <f>SUM(AT17,+BV17)</f>
        <v>0</v>
      </c>
      <c r="CY17" s="121">
        <f>SUM(AU17,+BW17)</f>
        <v>11302</v>
      </c>
      <c r="CZ17" s="121">
        <f>SUM(AV17,+BX17)</f>
        <v>0</v>
      </c>
      <c r="DA17" s="121">
        <f>SUM(AW17,+BY17)</f>
        <v>0</v>
      </c>
      <c r="DB17" s="121">
        <f>SUM(AX17,+BZ17)</f>
        <v>110024</v>
      </c>
      <c r="DC17" s="121">
        <f>SUM(AY17,+CA17)</f>
        <v>98886</v>
      </c>
      <c r="DD17" s="121">
        <f>SUM(AZ17,+CB17)</f>
        <v>5712</v>
      </c>
      <c r="DE17" s="121">
        <f>SUM(BA17,+CC17)</f>
        <v>0</v>
      </c>
      <c r="DF17" s="121">
        <f>SUM(BB17,+CD17)</f>
        <v>5426</v>
      </c>
      <c r="DG17" s="121">
        <f>SUM(BC17,+CE17)</f>
        <v>272431</v>
      </c>
      <c r="DH17" s="121">
        <f>SUM(BD17,+CF17)</f>
        <v>0</v>
      </c>
      <c r="DI17" s="121">
        <f>SUM(BE17,+CG17)</f>
        <v>52812</v>
      </c>
      <c r="DJ17" s="121">
        <f>SUM(BF17,+CH17)</f>
        <v>183138</v>
      </c>
    </row>
    <row r="18" spans="1:114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SUM(E18,+L18)</f>
        <v>424803</v>
      </c>
      <c r="E18" s="121">
        <f>SUM(F18:I18,K18)</f>
        <v>72934</v>
      </c>
      <c r="F18" s="121">
        <v>0</v>
      </c>
      <c r="G18" s="121">
        <v>0</v>
      </c>
      <c r="H18" s="121">
        <v>0</v>
      </c>
      <c r="I18" s="121">
        <v>68950</v>
      </c>
      <c r="J18" s="122" t="s">
        <v>446</v>
      </c>
      <c r="K18" s="121">
        <v>3984</v>
      </c>
      <c r="L18" s="121">
        <v>351869</v>
      </c>
      <c r="M18" s="121">
        <f>SUM(N18,+U18)</f>
        <v>192996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446</v>
      </c>
      <c r="T18" s="121">
        <v>0</v>
      </c>
      <c r="U18" s="121">
        <v>192996</v>
      </c>
      <c r="V18" s="121">
        <f>+SUM(D18,M18)</f>
        <v>617799</v>
      </c>
      <c r="W18" s="121">
        <f>+SUM(E18,N18)</f>
        <v>72934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68950</v>
      </c>
      <c r="AB18" s="122" t="str">
        <f>IF(+SUM(J18,S18)=0,"-",+SUM(J18,S18))</f>
        <v>-</v>
      </c>
      <c r="AC18" s="121">
        <f>+SUM(K18,T18)</f>
        <v>3984</v>
      </c>
      <c r="AD18" s="121">
        <f>+SUM(L18,U18)</f>
        <v>544865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47934</v>
      </c>
      <c r="AM18" s="121">
        <f>SUM(AN18,AS18,AW18,AX18,BD18)</f>
        <v>162499</v>
      </c>
      <c r="AN18" s="121">
        <f>SUM(AO18:AR18)</f>
        <v>20020</v>
      </c>
      <c r="AO18" s="121">
        <v>20020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142479</v>
      </c>
      <c r="AY18" s="121">
        <v>142479</v>
      </c>
      <c r="AZ18" s="121">
        <v>0</v>
      </c>
      <c r="BA18" s="121">
        <v>0</v>
      </c>
      <c r="BB18" s="121">
        <v>0</v>
      </c>
      <c r="BC18" s="121">
        <v>210063</v>
      </c>
      <c r="BD18" s="121">
        <v>0</v>
      </c>
      <c r="BE18" s="121">
        <v>4307</v>
      </c>
      <c r="BF18" s="121">
        <f>SUM(AE18,+AM18,+BE18)</f>
        <v>166806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164527</v>
      </c>
      <c r="BO18" s="121">
        <f>SUM(BP18,BU18,BY18,BZ18,CF18)</f>
        <v>4384</v>
      </c>
      <c r="BP18" s="121">
        <f>SUM(BQ18:BT18)</f>
        <v>4384</v>
      </c>
      <c r="BQ18" s="121">
        <v>4384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24085</v>
      </c>
      <c r="CF18" s="121">
        <v>0</v>
      </c>
      <c r="CG18" s="121">
        <v>0</v>
      </c>
      <c r="CH18" s="121">
        <f>SUM(BG18,+BO18,+CG18)</f>
        <v>4384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212461</v>
      </c>
      <c r="CQ18" s="121">
        <f>SUM(AM18,+BO18)</f>
        <v>166883</v>
      </c>
      <c r="CR18" s="121">
        <f>SUM(AN18,+BP18)</f>
        <v>24404</v>
      </c>
      <c r="CS18" s="121">
        <f>SUM(AO18,+BQ18)</f>
        <v>24404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142479</v>
      </c>
      <c r="DC18" s="121">
        <f>SUM(AY18,+CA18)</f>
        <v>142479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234148</v>
      </c>
      <c r="DH18" s="121">
        <f>SUM(BD18,+CF18)</f>
        <v>0</v>
      </c>
      <c r="DI18" s="121">
        <f>SUM(BE18,+CG18)</f>
        <v>4307</v>
      </c>
      <c r="DJ18" s="121">
        <f>SUM(BF18,+CH18)</f>
        <v>171190</v>
      </c>
    </row>
    <row r="19" spans="1:114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SUM(E19,+L19)</f>
        <v>369963</v>
      </c>
      <c r="E19" s="121">
        <f>SUM(F19:I19,K19)</f>
        <v>8039</v>
      </c>
      <c r="F19" s="121">
        <v>0</v>
      </c>
      <c r="G19" s="121">
        <v>0</v>
      </c>
      <c r="H19" s="121">
        <v>0</v>
      </c>
      <c r="I19" s="121">
        <v>0</v>
      </c>
      <c r="J19" s="122" t="s">
        <v>446</v>
      </c>
      <c r="K19" s="121">
        <v>8039</v>
      </c>
      <c r="L19" s="121">
        <v>361924</v>
      </c>
      <c r="M19" s="121">
        <f>SUM(N19,+U19)</f>
        <v>135092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446</v>
      </c>
      <c r="T19" s="121">
        <v>0</v>
      </c>
      <c r="U19" s="121">
        <v>135092</v>
      </c>
      <c r="V19" s="121">
        <f>+SUM(D19,M19)</f>
        <v>505055</v>
      </c>
      <c r="W19" s="121">
        <f>+SUM(E19,N19)</f>
        <v>8039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8039</v>
      </c>
      <c r="AD19" s="121">
        <f>+SUM(L19,U19)</f>
        <v>497016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68370</v>
      </c>
      <c r="AM19" s="121">
        <f>SUM(AN19,AS19,AW19,AX19,BD19)</f>
        <v>51384</v>
      </c>
      <c r="AN19" s="121">
        <f>SUM(AO19:AR19)</f>
        <v>7069</v>
      </c>
      <c r="AO19" s="121">
        <v>7069</v>
      </c>
      <c r="AP19" s="121">
        <v>0</v>
      </c>
      <c r="AQ19" s="121">
        <v>0</v>
      </c>
      <c r="AR19" s="121">
        <v>0</v>
      </c>
      <c r="AS19" s="121">
        <f>SUM(AT19:AV19)</f>
        <v>5208</v>
      </c>
      <c r="AT19" s="121">
        <v>5208</v>
      </c>
      <c r="AU19" s="121">
        <v>0</v>
      </c>
      <c r="AV19" s="121">
        <v>0</v>
      </c>
      <c r="AW19" s="121">
        <v>0</v>
      </c>
      <c r="AX19" s="121">
        <f>SUM(AY19:BB19)</f>
        <v>39107</v>
      </c>
      <c r="AY19" s="121">
        <v>39107</v>
      </c>
      <c r="AZ19" s="121">
        <v>0</v>
      </c>
      <c r="BA19" s="121">
        <v>0</v>
      </c>
      <c r="BB19" s="121">
        <v>0</v>
      </c>
      <c r="BC19" s="121">
        <v>250209</v>
      </c>
      <c r="BD19" s="121">
        <v>0</v>
      </c>
      <c r="BE19" s="121">
        <v>0</v>
      </c>
      <c r="BF19" s="121">
        <f>SUM(AE19,+AM19,+BE19)</f>
        <v>51384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3090</v>
      </c>
      <c r="BP19" s="121">
        <f>SUM(BQ19:BT19)</f>
        <v>3090</v>
      </c>
      <c r="BQ19" s="121">
        <v>3090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132002</v>
      </c>
      <c r="CF19" s="121">
        <v>0</v>
      </c>
      <c r="CG19" s="121">
        <v>0</v>
      </c>
      <c r="CH19" s="121">
        <f>SUM(BG19,+BO19,+CG19)</f>
        <v>3090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68370</v>
      </c>
      <c r="CQ19" s="121">
        <f>SUM(AM19,+BO19)</f>
        <v>54474</v>
      </c>
      <c r="CR19" s="121">
        <f>SUM(AN19,+BP19)</f>
        <v>10159</v>
      </c>
      <c r="CS19" s="121">
        <f>SUM(AO19,+BQ19)</f>
        <v>10159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5208</v>
      </c>
      <c r="CX19" s="121">
        <f>SUM(AT19,+BV19)</f>
        <v>5208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39107</v>
      </c>
      <c r="DC19" s="121">
        <f>SUM(AY19,+CA19)</f>
        <v>39107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382211</v>
      </c>
      <c r="DH19" s="121">
        <f>SUM(BD19,+CF19)</f>
        <v>0</v>
      </c>
      <c r="DI19" s="121">
        <f>SUM(BE19,+CG19)</f>
        <v>0</v>
      </c>
      <c r="DJ19" s="121">
        <f>SUM(BF19,+CH19)</f>
        <v>54474</v>
      </c>
    </row>
    <row r="20" spans="1:114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SUM(E20,+L20)</f>
        <v>1486544</v>
      </c>
      <c r="E20" s="121">
        <f>SUM(F20:I20,K20)</f>
        <v>156047</v>
      </c>
      <c r="F20" s="121">
        <v>0</v>
      </c>
      <c r="G20" s="121">
        <v>6284</v>
      </c>
      <c r="H20" s="121">
        <v>0</v>
      </c>
      <c r="I20" s="121">
        <v>133751</v>
      </c>
      <c r="J20" s="122" t="s">
        <v>446</v>
      </c>
      <c r="K20" s="121">
        <v>16012</v>
      </c>
      <c r="L20" s="121">
        <v>1330497</v>
      </c>
      <c r="M20" s="121">
        <f>SUM(N20,+U20)</f>
        <v>345342</v>
      </c>
      <c r="N20" s="121">
        <f>SUM(O20:R20,T20)</f>
        <v>81</v>
      </c>
      <c r="O20" s="121">
        <v>0</v>
      </c>
      <c r="P20" s="121">
        <v>0</v>
      </c>
      <c r="Q20" s="121">
        <v>0</v>
      </c>
      <c r="R20" s="121">
        <v>81</v>
      </c>
      <c r="S20" s="122" t="s">
        <v>446</v>
      </c>
      <c r="T20" s="121">
        <v>0</v>
      </c>
      <c r="U20" s="121">
        <v>345261</v>
      </c>
      <c r="V20" s="121">
        <f>+SUM(D20,M20)</f>
        <v>1831886</v>
      </c>
      <c r="W20" s="121">
        <f>+SUM(E20,N20)</f>
        <v>156128</v>
      </c>
      <c r="X20" s="121">
        <f>+SUM(F20,O20)</f>
        <v>0</v>
      </c>
      <c r="Y20" s="121">
        <f>+SUM(G20,P20)</f>
        <v>6284</v>
      </c>
      <c r="Z20" s="121">
        <f>+SUM(H20,Q20)</f>
        <v>0</v>
      </c>
      <c r="AA20" s="121">
        <f>+SUM(I20,R20)</f>
        <v>133832</v>
      </c>
      <c r="AB20" s="122" t="str">
        <f>IF(+SUM(J20,S20)=0,"-",+SUM(J20,S20))</f>
        <v>-</v>
      </c>
      <c r="AC20" s="121">
        <f>+SUM(K20,T20)</f>
        <v>16012</v>
      </c>
      <c r="AD20" s="121">
        <f>+SUM(L20,U20)</f>
        <v>1675758</v>
      </c>
      <c r="AE20" s="121">
        <f>SUM(AF20,+AK20)</f>
        <v>70507</v>
      </c>
      <c r="AF20" s="121">
        <f>SUM(AG20:AJ20)</f>
        <v>70507</v>
      </c>
      <c r="AG20" s="121">
        <v>0</v>
      </c>
      <c r="AH20" s="121">
        <v>51406</v>
      </c>
      <c r="AI20" s="121">
        <v>19101</v>
      </c>
      <c r="AJ20" s="121">
        <v>0</v>
      </c>
      <c r="AK20" s="121">
        <v>0</v>
      </c>
      <c r="AL20" s="121">
        <v>192262</v>
      </c>
      <c r="AM20" s="121">
        <f>SUM(AN20,AS20,AW20,AX20,BD20)</f>
        <v>774443</v>
      </c>
      <c r="AN20" s="121">
        <f>SUM(AO20:AR20)</f>
        <v>148819</v>
      </c>
      <c r="AO20" s="121">
        <v>74700</v>
      </c>
      <c r="AP20" s="121">
        <v>0</v>
      </c>
      <c r="AQ20" s="121">
        <v>67904</v>
      </c>
      <c r="AR20" s="121">
        <v>6215</v>
      </c>
      <c r="AS20" s="121">
        <f>SUM(AT20:AV20)</f>
        <v>218509</v>
      </c>
      <c r="AT20" s="121">
        <v>95817</v>
      </c>
      <c r="AU20" s="121">
        <v>120287</v>
      </c>
      <c r="AV20" s="121">
        <v>2405</v>
      </c>
      <c r="AW20" s="121">
        <v>0</v>
      </c>
      <c r="AX20" s="121">
        <f>SUM(AY20:BB20)</f>
        <v>407115</v>
      </c>
      <c r="AY20" s="121">
        <v>354781</v>
      </c>
      <c r="AZ20" s="121">
        <v>49659</v>
      </c>
      <c r="BA20" s="121">
        <v>2675</v>
      </c>
      <c r="BB20" s="121">
        <v>0</v>
      </c>
      <c r="BC20" s="121">
        <v>441881</v>
      </c>
      <c r="BD20" s="121">
        <v>0</v>
      </c>
      <c r="BE20" s="121">
        <v>7451</v>
      </c>
      <c r="BF20" s="121">
        <f>SUM(AE20,+AM20,+BE20)</f>
        <v>852401</v>
      </c>
      <c r="BG20" s="121">
        <f>SUM(BH20,+BM20)</f>
        <v>18032</v>
      </c>
      <c r="BH20" s="121">
        <f>SUM(BI20:BL20)</f>
        <v>18032</v>
      </c>
      <c r="BI20" s="121">
        <v>0</v>
      </c>
      <c r="BJ20" s="121">
        <v>18032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248593</v>
      </c>
      <c r="BP20" s="121">
        <f>SUM(BQ20:BT20)</f>
        <v>12430</v>
      </c>
      <c r="BQ20" s="121">
        <v>12430</v>
      </c>
      <c r="BR20" s="121">
        <v>0</v>
      </c>
      <c r="BS20" s="121">
        <v>0</v>
      </c>
      <c r="BT20" s="121">
        <v>0</v>
      </c>
      <c r="BU20" s="121">
        <f>SUM(BV20:BX20)</f>
        <v>23256</v>
      </c>
      <c r="BV20" s="121">
        <v>0</v>
      </c>
      <c r="BW20" s="121">
        <v>23256</v>
      </c>
      <c r="BX20" s="121">
        <v>0</v>
      </c>
      <c r="BY20" s="121">
        <v>0</v>
      </c>
      <c r="BZ20" s="121">
        <f>SUM(CA20:CD20)</f>
        <v>212907</v>
      </c>
      <c r="CA20" s="121">
        <v>82861</v>
      </c>
      <c r="CB20" s="121">
        <v>130046</v>
      </c>
      <c r="CC20" s="121">
        <v>0</v>
      </c>
      <c r="CD20" s="121">
        <v>0</v>
      </c>
      <c r="CE20" s="121">
        <v>67982</v>
      </c>
      <c r="CF20" s="121">
        <v>0</v>
      </c>
      <c r="CG20" s="121">
        <v>10735</v>
      </c>
      <c r="CH20" s="121">
        <f>SUM(BG20,+BO20,+CG20)</f>
        <v>277360</v>
      </c>
      <c r="CI20" s="121">
        <f>SUM(AE20,+BG20)</f>
        <v>88539</v>
      </c>
      <c r="CJ20" s="121">
        <f>SUM(AF20,+BH20)</f>
        <v>88539</v>
      </c>
      <c r="CK20" s="121">
        <f>SUM(AG20,+BI20)</f>
        <v>0</v>
      </c>
      <c r="CL20" s="121">
        <f>SUM(AH20,+BJ20)</f>
        <v>69438</v>
      </c>
      <c r="CM20" s="121">
        <f>SUM(AI20,+BK20)</f>
        <v>19101</v>
      </c>
      <c r="CN20" s="121">
        <f>SUM(AJ20,+BL20)</f>
        <v>0</v>
      </c>
      <c r="CO20" s="121">
        <f>SUM(AK20,+BM20)</f>
        <v>0</v>
      </c>
      <c r="CP20" s="121">
        <f>SUM(AL20,+BN20)</f>
        <v>192262</v>
      </c>
      <c r="CQ20" s="121">
        <f>SUM(AM20,+BO20)</f>
        <v>1023036</v>
      </c>
      <c r="CR20" s="121">
        <f>SUM(AN20,+BP20)</f>
        <v>161249</v>
      </c>
      <c r="CS20" s="121">
        <f>SUM(AO20,+BQ20)</f>
        <v>87130</v>
      </c>
      <c r="CT20" s="121">
        <f>SUM(AP20,+BR20)</f>
        <v>0</v>
      </c>
      <c r="CU20" s="121">
        <f>SUM(AQ20,+BS20)</f>
        <v>67904</v>
      </c>
      <c r="CV20" s="121">
        <f>SUM(AR20,+BT20)</f>
        <v>6215</v>
      </c>
      <c r="CW20" s="121">
        <f>SUM(AS20,+BU20)</f>
        <v>241765</v>
      </c>
      <c r="CX20" s="121">
        <f>SUM(AT20,+BV20)</f>
        <v>95817</v>
      </c>
      <c r="CY20" s="121">
        <f>SUM(AU20,+BW20)</f>
        <v>143543</v>
      </c>
      <c r="CZ20" s="121">
        <f>SUM(AV20,+BX20)</f>
        <v>2405</v>
      </c>
      <c r="DA20" s="121">
        <f>SUM(AW20,+BY20)</f>
        <v>0</v>
      </c>
      <c r="DB20" s="121">
        <f>SUM(AX20,+BZ20)</f>
        <v>620022</v>
      </c>
      <c r="DC20" s="121">
        <f>SUM(AY20,+CA20)</f>
        <v>437642</v>
      </c>
      <c r="DD20" s="121">
        <f>SUM(AZ20,+CB20)</f>
        <v>179705</v>
      </c>
      <c r="DE20" s="121">
        <f>SUM(BA20,+CC20)</f>
        <v>2675</v>
      </c>
      <c r="DF20" s="121">
        <f>SUM(BB20,+CD20)</f>
        <v>0</v>
      </c>
      <c r="DG20" s="121">
        <f>SUM(BC20,+CE20)</f>
        <v>509863</v>
      </c>
      <c r="DH20" s="121">
        <f>SUM(BD20,+CF20)</f>
        <v>0</v>
      </c>
      <c r="DI20" s="121">
        <f>SUM(BE20,+CG20)</f>
        <v>18186</v>
      </c>
      <c r="DJ20" s="121">
        <f>SUM(BF20,+CH20)</f>
        <v>1129761</v>
      </c>
    </row>
    <row r="21" spans="1:114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SUM(E21,+L21)</f>
        <v>669799</v>
      </c>
      <c r="E21" s="121">
        <f>SUM(F21:I21,K21)</f>
        <v>65113</v>
      </c>
      <c r="F21" s="121">
        <v>0</v>
      </c>
      <c r="G21" s="121">
        <v>0</v>
      </c>
      <c r="H21" s="121">
        <v>0</v>
      </c>
      <c r="I21" s="121">
        <v>65104</v>
      </c>
      <c r="J21" s="122" t="s">
        <v>446</v>
      </c>
      <c r="K21" s="121">
        <v>9</v>
      </c>
      <c r="L21" s="121">
        <v>604686</v>
      </c>
      <c r="M21" s="121">
        <f>SUM(N21,+U21)</f>
        <v>25061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446</v>
      </c>
      <c r="T21" s="121">
        <v>0</v>
      </c>
      <c r="U21" s="121">
        <v>25061</v>
      </c>
      <c r="V21" s="121">
        <f>+SUM(D21,M21)</f>
        <v>694860</v>
      </c>
      <c r="W21" s="121">
        <f>+SUM(E21,N21)</f>
        <v>65113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65104</v>
      </c>
      <c r="AB21" s="122" t="str">
        <f>IF(+SUM(J21,S21)=0,"-",+SUM(J21,S21))</f>
        <v>-</v>
      </c>
      <c r="AC21" s="121">
        <f>+SUM(K21,T21)</f>
        <v>9</v>
      </c>
      <c r="AD21" s="121">
        <f>+SUM(L21,U21)</f>
        <v>629747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198017</v>
      </c>
      <c r="AM21" s="121">
        <f>SUM(AN21,AS21,AW21,AX21,BD21)</f>
        <v>209214</v>
      </c>
      <c r="AN21" s="121">
        <f>SUM(AO21:AR21)</f>
        <v>13903</v>
      </c>
      <c r="AO21" s="121">
        <v>13903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195311</v>
      </c>
      <c r="AY21" s="121">
        <v>192815</v>
      </c>
      <c r="AZ21" s="121">
        <v>2496</v>
      </c>
      <c r="BA21" s="121">
        <v>0</v>
      </c>
      <c r="BB21" s="121">
        <v>0</v>
      </c>
      <c r="BC21" s="121">
        <v>261068</v>
      </c>
      <c r="BD21" s="121">
        <v>0</v>
      </c>
      <c r="BE21" s="121">
        <v>1500</v>
      </c>
      <c r="BF21" s="121">
        <f>SUM(AE21,+AM21,+BE21)</f>
        <v>210714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5439</v>
      </c>
      <c r="BO21" s="121">
        <f>SUM(BP21,BU21,BY21,BZ21,CF21)</f>
        <v>3471</v>
      </c>
      <c r="BP21" s="121">
        <f>SUM(BQ21:BT21)</f>
        <v>899</v>
      </c>
      <c r="BQ21" s="121">
        <v>899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2572</v>
      </c>
      <c r="CA21" s="121">
        <v>2572</v>
      </c>
      <c r="CB21" s="121">
        <v>0</v>
      </c>
      <c r="CC21" s="121">
        <v>0</v>
      </c>
      <c r="CD21" s="121">
        <v>0</v>
      </c>
      <c r="CE21" s="121">
        <v>16151</v>
      </c>
      <c r="CF21" s="121">
        <v>0</v>
      </c>
      <c r="CG21" s="121">
        <v>0</v>
      </c>
      <c r="CH21" s="121">
        <f>SUM(BG21,+BO21,+CG21)</f>
        <v>3471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203456</v>
      </c>
      <c r="CQ21" s="121">
        <f>SUM(AM21,+BO21)</f>
        <v>212685</v>
      </c>
      <c r="CR21" s="121">
        <f>SUM(AN21,+BP21)</f>
        <v>14802</v>
      </c>
      <c r="CS21" s="121">
        <f>SUM(AO21,+BQ21)</f>
        <v>14802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197883</v>
      </c>
      <c r="DC21" s="121">
        <f>SUM(AY21,+CA21)</f>
        <v>195387</v>
      </c>
      <c r="DD21" s="121">
        <f>SUM(AZ21,+CB21)</f>
        <v>2496</v>
      </c>
      <c r="DE21" s="121">
        <f>SUM(BA21,+CC21)</f>
        <v>0</v>
      </c>
      <c r="DF21" s="121">
        <f>SUM(BB21,+CD21)</f>
        <v>0</v>
      </c>
      <c r="DG21" s="121">
        <f>SUM(BC21,+CE21)</f>
        <v>277219</v>
      </c>
      <c r="DH21" s="121">
        <f>SUM(BD21,+CF21)</f>
        <v>0</v>
      </c>
      <c r="DI21" s="121">
        <f>SUM(BE21,+CG21)</f>
        <v>1500</v>
      </c>
      <c r="DJ21" s="121">
        <f>SUM(BF21,+CH21)</f>
        <v>214185</v>
      </c>
    </row>
    <row r="22" spans="1:114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SUM(E22,+L22)</f>
        <v>108619</v>
      </c>
      <c r="E22" s="121">
        <f>SUM(F22:I22,K22)</f>
        <v>364</v>
      </c>
      <c r="F22" s="121">
        <v>0</v>
      </c>
      <c r="G22" s="121">
        <v>0</v>
      </c>
      <c r="H22" s="121">
        <v>0</v>
      </c>
      <c r="I22" s="121">
        <v>0</v>
      </c>
      <c r="J22" s="122" t="s">
        <v>446</v>
      </c>
      <c r="K22" s="121">
        <v>364</v>
      </c>
      <c r="L22" s="121">
        <v>108255</v>
      </c>
      <c r="M22" s="121">
        <f>SUM(N22,+U22)</f>
        <v>73935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446</v>
      </c>
      <c r="T22" s="121">
        <v>0</v>
      </c>
      <c r="U22" s="121">
        <v>73935</v>
      </c>
      <c r="V22" s="121">
        <f>+SUM(D22,M22)</f>
        <v>182554</v>
      </c>
      <c r="W22" s="121">
        <f>+SUM(E22,N22)</f>
        <v>364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364</v>
      </c>
      <c r="AD22" s="121">
        <f>+SUM(L22,U22)</f>
        <v>182190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9067</v>
      </c>
      <c r="AM22" s="121">
        <f>SUM(AN22,AS22,AW22,AX22,BD22)</f>
        <v>59814</v>
      </c>
      <c r="AN22" s="121">
        <f>SUM(AO22:AR22)</f>
        <v>8000</v>
      </c>
      <c r="AO22" s="121">
        <v>8000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51814</v>
      </c>
      <c r="AY22" s="121">
        <v>51549</v>
      </c>
      <c r="AZ22" s="121">
        <v>0</v>
      </c>
      <c r="BA22" s="121">
        <v>0</v>
      </c>
      <c r="BB22" s="121">
        <v>265</v>
      </c>
      <c r="BC22" s="121">
        <v>39738</v>
      </c>
      <c r="BD22" s="121">
        <v>0</v>
      </c>
      <c r="BE22" s="121">
        <v>0</v>
      </c>
      <c r="BF22" s="121">
        <f>SUM(AE22,+AM22,+BE22)</f>
        <v>59814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64145</v>
      </c>
      <c r="BO22" s="121">
        <f>SUM(BP22,BU22,BY22,BZ22,CF22)</f>
        <v>400</v>
      </c>
      <c r="BP22" s="121">
        <f>SUM(BQ22:BT22)</f>
        <v>400</v>
      </c>
      <c r="BQ22" s="121">
        <v>400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9390</v>
      </c>
      <c r="CF22" s="121">
        <v>0</v>
      </c>
      <c r="CG22" s="121">
        <v>0</v>
      </c>
      <c r="CH22" s="121">
        <f>SUM(BG22,+BO22,+CG22)</f>
        <v>400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73212</v>
      </c>
      <c r="CQ22" s="121">
        <f>SUM(AM22,+BO22)</f>
        <v>60214</v>
      </c>
      <c r="CR22" s="121">
        <f>SUM(AN22,+BP22)</f>
        <v>8400</v>
      </c>
      <c r="CS22" s="121">
        <f>SUM(AO22,+BQ22)</f>
        <v>8400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51814</v>
      </c>
      <c r="DC22" s="121">
        <f>SUM(AY22,+CA22)</f>
        <v>51549</v>
      </c>
      <c r="DD22" s="121">
        <f>SUM(AZ22,+CB22)</f>
        <v>0</v>
      </c>
      <c r="DE22" s="121">
        <f>SUM(BA22,+CC22)</f>
        <v>0</v>
      </c>
      <c r="DF22" s="121">
        <f>SUM(BB22,+CD22)</f>
        <v>265</v>
      </c>
      <c r="DG22" s="121">
        <f>SUM(BC22,+CE22)</f>
        <v>49128</v>
      </c>
      <c r="DH22" s="121">
        <f>SUM(BD22,+CF22)</f>
        <v>0</v>
      </c>
      <c r="DI22" s="121">
        <f>SUM(BE22,+CG22)</f>
        <v>0</v>
      </c>
      <c r="DJ22" s="121">
        <f>SUM(BF22,+CH22)</f>
        <v>60214</v>
      </c>
    </row>
    <row r="23" spans="1:114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SUM(E23,+L23)</f>
        <v>55326</v>
      </c>
      <c r="E23" s="121">
        <f>SUM(F23:I23,K23)</f>
        <v>5979</v>
      </c>
      <c r="F23" s="121">
        <v>0</v>
      </c>
      <c r="G23" s="121">
        <v>0</v>
      </c>
      <c r="H23" s="121">
        <v>0</v>
      </c>
      <c r="I23" s="121">
        <v>5979</v>
      </c>
      <c r="J23" s="122" t="s">
        <v>446</v>
      </c>
      <c r="K23" s="121">
        <v>0</v>
      </c>
      <c r="L23" s="121">
        <v>49347</v>
      </c>
      <c r="M23" s="121">
        <f>SUM(N23,+U23)</f>
        <v>21830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446</v>
      </c>
      <c r="T23" s="121">
        <v>0</v>
      </c>
      <c r="U23" s="121">
        <v>21830</v>
      </c>
      <c r="V23" s="121">
        <f>+SUM(D23,M23)</f>
        <v>77156</v>
      </c>
      <c r="W23" s="121">
        <f>+SUM(E23,N23)</f>
        <v>5979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5979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71177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10870</v>
      </c>
      <c r="AN23" s="121">
        <f>SUM(AO23:AR23)</f>
        <v>9266</v>
      </c>
      <c r="AO23" s="121">
        <v>5117</v>
      </c>
      <c r="AP23" s="121">
        <v>4149</v>
      </c>
      <c r="AQ23" s="121">
        <v>0</v>
      </c>
      <c r="AR23" s="121">
        <v>0</v>
      </c>
      <c r="AS23" s="121">
        <f>SUM(AT23:AV23)</f>
        <v>378</v>
      </c>
      <c r="AT23" s="121">
        <v>378</v>
      </c>
      <c r="AU23" s="121">
        <v>0</v>
      </c>
      <c r="AV23" s="121">
        <v>0</v>
      </c>
      <c r="AW23" s="121">
        <v>0</v>
      </c>
      <c r="AX23" s="121">
        <f>SUM(AY23:BB23)</f>
        <v>1226</v>
      </c>
      <c r="AY23" s="121">
        <v>1226</v>
      </c>
      <c r="AZ23" s="121">
        <v>0</v>
      </c>
      <c r="BA23" s="121">
        <v>0</v>
      </c>
      <c r="BB23" s="121">
        <v>0</v>
      </c>
      <c r="BC23" s="121">
        <v>44456</v>
      </c>
      <c r="BD23" s="121">
        <v>0</v>
      </c>
      <c r="BE23" s="121">
        <v>0</v>
      </c>
      <c r="BF23" s="121">
        <f>SUM(AE23,+AM23,+BE23)</f>
        <v>10870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21830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10870</v>
      </c>
      <c r="CR23" s="121">
        <f>SUM(AN23,+BP23)</f>
        <v>9266</v>
      </c>
      <c r="CS23" s="121">
        <f>SUM(AO23,+BQ23)</f>
        <v>5117</v>
      </c>
      <c r="CT23" s="121">
        <f>SUM(AP23,+BR23)</f>
        <v>4149</v>
      </c>
      <c r="CU23" s="121">
        <f>SUM(AQ23,+BS23)</f>
        <v>0</v>
      </c>
      <c r="CV23" s="121">
        <f>SUM(AR23,+BT23)</f>
        <v>0</v>
      </c>
      <c r="CW23" s="121">
        <f>SUM(AS23,+BU23)</f>
        <v>378</v>
      </c>
      <c r="CX23" s="121">
        <f>SUM(AT23,+BV23)</f>
        <v>378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1226</v>
      </c>
      <c r="DC23" s="121">
        <f>SUM(AY23,+CA23)</f>
        <v>1226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66286</v>
      </c>
      <c r="DH23" s="121">
        <f>SUM(BD23,+CF23)</f>
        <v>0</v>
      </c>
      <c r="DI23" s="121">
        <f>SUM(BE23,+CG23)</f>
        <v>0</v>
      </c>
      <c r="DJ23" s="121">
        <f>SUM(BF23,+CH23)</f>
        <v>10870</v>
      </c>
    </row>
    <row r="24" spans="1:114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SUM(E24,+L24)</f>
        <v>87447</v>
      </c>
      <c r="E24" s="121">
        <f>SUM(F24:I24,K24)</f>
        <v>9484</v>
      </c>
      <c r="F24" s="121">
        <v>0</v>
      </c>
      <c r="G24" s="121">
        <v>0</v>
      </c>
      <c r="H24" s="121">
        <v>0</v>
      </c>
      <c r="I24" s="121">
        <v>9484</v>
      </c>
      <c r="J24" s="122" t="s">
        <v>446</v>
      </c>
      <c r="K24" s="121">
        <v>0</v>
      </c>
      <c r="L24" s="121">
        <v>77963</v>
      </c>
      <c r="M24" s="121">
        <f>SUM(N24,+U24)</f>
        <v>37683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446</v>
      </c>
      <c r="T24" s="121">
        <v>0</v>
      </c>
      <c r="U24" s="121">
        <v>37683</v>
      </c>
      <c r="V24" s="121">
        <f>+SUM(D24,M24)</f>
        <v>125130</v>
      </c>
      <c r="W24" s="121">
        <f>+SUM(E24,N24)</f>
        <v>9484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9484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115646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87447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37683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37683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87447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SUM(E25,+L25)</f>
        <v>181363</v>
      </c>
      <c r="E25" s="121">
        <f>SUM(F25:I25,K25)</f>
        <v>20677</v>
      </c>
      <c r="F25" s="121">
        <v>0</v>
      </c>
      <c r="G25" s="121">
        <v>0</v>
      </c>
      <c r="H25" s="121">
        <v>0</v>
      </c>
      <c r="I25" s="121">
        <v>20612</v>
      </c>
      <c r="J25" s="122" t="s">
        <v>446</v>
      </c>
      <c r="K25" s="121">
        <v>65</v>
      </c>
      <c r="L25" s="121">
        <v>160686</v>
      </c>
      <c r="M25" s="121">
        <f>SUM(N25,+U25)</f>
        <v>37780</v>
      </c>
      <c r="N25" s="121">
        <f>SUM(O25:R25,T25)</f>
        <v>19385</v>
      </c>
      <c r="O25" s="121">
        <v>0</v>
      </c>
      <c r="P25" s="121">
        <v>0</v>
      </c>
      <c r="Q25" s="121">
        <v>0</v>
      </c>
      <c r="R25" s="121">
        <v>19385</v>
      </c>
      <c r="S25" s="122" t="s">
        <v>446</v>
      </c>
      <c r="T25" s="121">
        <v>0</v>
      </c>
      <c r="U25" s="121">
        <v>18395</v>
      </c>
      <c r="V25" s="121">
        <f>+SUM(D25,M25)</f>
        <v>219143</v>
      </c>
      <c r="W25" s="121">
        <f>+SUM(E25,N25)</f>
        <v>40062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39997</v>
      </c>
      <c r="AB25" s="122" t="str">
        <f>IF(+SUM(J25,S25)=0,"-",+SUM(J25,S25))</f>
        <v>-</v>
      </c>
      <c r="AC25" s="121">
        <f>+SUM(K25,T25)</f>
        <v>65</v>
      </c>
      <c r="AD25" s="121">
        <f>+SUM(L25,U25)</f>
        <v>179081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37899</v>
      </c>
      <c r="AN25" s="121">
        <f>SUM(AO25:AR25)</f>
        <v>4000</v>
      </c>
      <c r="AO25" s="121">
        <v>4000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33899</v>
      </c>
      <c r="AY25" s="121">
        <v>33899</v>
      </c>
      <c r="AZ25" s="121">
        <v>0</v>
      </c>
      <c r="BA25" s="121">
        <v>0</v>
      </c>
      <c r="BB25" s="121">
        <v>0</v>
      </c>
      <c r="BC25" s="121">
        <v>143464</v>
      </c>
      <c r="BD25" s="121">
        <v>0</v>
      </c>
      <c r="BE25" s="121">
        <v>0</v>
      </c>
      <c r="BF25" s="121">
        <f>SUM(AE25,+AM25,+BE25)</f>
        <v>37899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24185</v>
      </c>
      <c r="BP25" s="121">
        <f>SUM(BQ25:BT25)</f>
        <v>4000</v>
      </c>
      <c r="BQ25" s="121">
        <v>4000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20185</v>
      </c>
      <c r="CA25" s="121">
        <v>20185</v>
      </c>
      <c r="CB25" s="121">
        <v>0</v>
      </c>
      <c r="CC25" s="121">
        <v>0</v>
      </c>
      <c r="CD25" s="121">
        <v>0</v>
      </c>
      <c r="CE25" s="121">
        <v>13595</v>
      </c>
      <c r="CF25" s="121">
        <v>0</v>
      </c>
      <c r="CG25" s="121">
        <v>0</v>
      </c>
      <c r="CH25" s="121">
        <f>SUM(BG25,+BO25,+CG25)</f>
        <v>24185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62084</v>
      </c>
      <c r="CR25" s="121">
        <f>SUM(AN25,+BP25)</f>
        <v>8000</v>
      </c>
      <c r="CS25" s="121">
        <f>SUM(AO25,+BQ25)</f>
        <v>8000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54084</v>
      </c>
      <c r="DC25" s="121">
        <f>SUM(AY25,+CA25)</f>
        <v>54084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157059</v>
      </c>
      <c r="DH25" s="121">
        <f>SUM(BD25,+CF25)</f>
        <v>0</v>
      </c>
      <c r="DI25" s="121">
        <f>SUM(BE25,+CG25)</f>
        <v>0</v>
      </c>
      <c r="DJ25" s="121">
        <f>SUM(BF25,+CH25)</f>
        <v>62084</v>
      </c>
    </row>
    <row r="26" spans="1:114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SUM(E26,+L26)</f>
        <v>121955</v>
      </c>
      <c r="E26" s="121">
        <f>SUM(F26:I26,K26)</f>
        <v>9017</v>
      </c>
      <c r="F26" s="121">
        <v>0</v>
      </c>
      <c r="G26" s="121">
        <v>0</v>
      </c>
      <c r="H26" s="121">
        <v>0</v>
      </c>
      <c r="I26" s="121">
        <v>9017</v>
      </c>
      <c r="J26" s="122" t="s">
        <v>446</v>
      </c>
      <c r="K26" s="121">
        <v>0</v>
      </c>
      <c r="L26" s="121">
        <v>112938</v>
      </c>
      <c r="M26" s="121">
        <f>SUM(N26,+U26)</f>
        <v>37971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446</v>
      </c>
      <c r="T26" s="121">
        <v>0</v>
      </c>
      <c r="U26" s="121">
        <v>37971</v>
      </c>
      <c r="V26" s="121">
        <f>+SUM(D26,M26)</f>
        <v>159926</v>
      </c>
      <c r="W26" s="121">
        <f>+SUM(E26,N26)</f>
        <v>9017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9017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150909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40254</v>
      </c>
      <c r="AN26" s="121">
        <f>SUM(AO26:AR26)</f>
        <v>10898</v>
      </c>
      <c r="AO26" s="121">
        <v>10898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29356</v>
      </c>
      <c r="AY26" s="121">
        <v>29356</v>
      </c>
      <c r="AZ26" s="121">
        <v>0</v>
      </c>
      <c r="BA26" s="121">
        <v>0</v>
      </c>
      <c r="BB26" s="121">
        <v>0</v>
      </c>
      <c r="BC26" s="121">
        <v>81701</v>
      </c>
      <c r="BD26" s="121">
        <v>0</v>
      </c>
      <c r="BE26" s="121">
        <v>0</v>
      </c>
      <c r="BF26" s="121">
        <f>SUM(AE26,+AM26,+BE26)</f>
        <v>40254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37971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40254</v>
      </c>
      <c r="CR26" s="121">
        <f>SUM(AN26,+BP26)</f>
        <v>10898</v>
      </c>
      <c r="CS26" s="121">
        <f>SUM(AO26,+BQ26)</f>
        <v>10898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29356</v>
      </c>
      <c r="DC26" s="121">
        <f>SUM(AY26,+CA26)</f>
        <v>29356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119672</v>
      </c>
      <c r="DH26" s="121">
        <f>SUM(BD26,+CF26)</f>
        <v>0</v>
      </c>
      <c r="DI26" s="121">
        <f>SUM(BE26,+CG26)</f>
        <v>0</v>
      </c>
      <c r="DJ26" s="121">
        <f>SUM(BF26,+CH26)</f>
        <v>40254</v>
      </c>
    </row>
    <row r="27" spans="1:114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SUM(E27,+L27)</f>
        <v>306648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446</v>
      </c>
      <c r="K27" s="121">
        <v>0</v>
      </c>
      <c r="L27" s="121">
        <v>306648</v>
      </c>
      <c r="M27" s="121">
        <f>SUM(N27,+U27)</f>
        <v>45855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446</v>
      </c>
      <c r="T27" s="121">
        <v>0</v>
      </c>
      <c r="U27" s="121">
        <v>45855</v>
      </c>
      <c r="V27" s="121">
        <f>+SUM(D27,M27)</f>
        <v>352503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352503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133778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172870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11551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34304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145329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207174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SUM(E28,+L28)</f>
        <v>485263</v>
      </c>
      <c r="E28" s="121">
        <f>SUM(F28:I28,K28)</f>
        <v>62311</v>
      </c>
      <c r="F28" s="121">
        <v>0</v>
      </c>
      <c r="G28" s="121">
        <v>0</v>
      </c>
      <c r="H28" s="121">
        <v>0</v>
      </c>
      <c r="I28" s="121">
        <v>62173</v>
      </c>
      <c r="J28" s="122" t="s">
        <v>446</v>
      </c>
      <c r="K28" s="121">
        <v>138</v>
      </c>
      <c r="L28" s="121">
        <v>422952</v>
      </c>
      <c r="M28" s="121">
        <f>SUM(N28,+U28)</f>
        <v>21667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446</v>
      </c>
      <c r="T28" s="121">
        <v>0</v>
      </c>
      <c r="U28" s="121">
        <v>21667</v>
      </c>
      <c r="V28" s="121">
        <f>+SUM(D28,M28)</f>
        <v>506930</v>
      </c>
      <c r="W28" s="121">
        <f>+SUM(E28,N28)</f>
        <v>62311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62173</v>
      </c>
      <c r="AB28" s="122" t="str">
        <f>IF(+SUM(J28,S28)=0,"-",+SUM(J28,S28))</f>
        <v>-</v>
      </c>
      <c r="AC28" s="121">
        <f>+SUM(K28,T28)</f>
        <v>138</v>
      </c>
      <c r="AD28" s="121">
        <f>+SUM(L28,U28)</f>
        <v>444619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162490</v>
      </c>
      <c r="AM28" s="121">
        <f>SUM(AN28,AS28,AW28,AX28,BD28)</f>
        <v>111990</v>
      </c>
      <c r="AN28" s="121">
        <f>SUM(AO28:AR28)</f>
        <v>11445</v>
      </c>
      <c r="AO28" s="121">
        <v>11445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100545</v>
      </c>
      <c r="AY28" s="121">
        <v>100545</v>
      </c>
      <c r="AZ28" s="121">
        <v>0</v>
      </c>
      <c r="BA28" s="121">
        <v>0</v>
      </c>
      <c r="BB28" s="121">
        <v>0</v>
      </c>
      <c r="BC28" s="121">
        <v>210783</v>
      </c>
      <c r="BD28" s="121">
        <v>0</v>
      </c>
      <c r="BE28" s="121">
        <v>0</v>
      </c>
      <c r="BF28" s="121">
        <f>SUM(AE28,+AM28,+BE28)</f>
        <v>111990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4008</v>
      </c>
      <c r="BO28" s="121">
        <f>SUM(BP28,BU28,BY28,BZ28,CF28)</f>
        <v>5759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5759</v>
      </c>
      <c r="CA28" s="121">
        <v>5759</v>
      </c>
      <c r="CB28" s="121">
        <v>0</v>
      </c>
      <c r="CC28" s="121">
        <v>0</v>
      </c>
      <c r="CD28" s="121">
        <v>0</v>
      </c>
      <c r="CE28" s="121">
        <v>11900</v>
      </c>
      <c r="CF28" s="121">
        <v>0</v>
      </c>
      <c r="CG28" s="121">
        <v>0</v>
      </c>
      <c r="CH28" s="121">
        <f>SUM(BG28,+BO28,+CG28)</f>
        <v>5759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166498</v>
      </c>
      <c r="CQ28" s="121">
        <f>SUM(AM28,+BO28)</f>
        <v>117749</v>
      </c>
      <c r="CR28" s="121">
        <f>SUM(AN28,+BP28)</f>
        <v>11445</v>
      </c>
      <c r="CS28" s="121">
        <f>SUM(AO28,+BQ28)</f>
        <v>11445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106304</v>
      </c>
      <c r="DC28" s="121">
        <f>SUM(AY28,+CA28)</f>
        <v>106304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222683</v>
      </c>
      <c r="DH28" s="121">
        <f>SUM(BD28,+CF28)</f>
        <v>0</v>
      </c>
      <c r="DI28" s="121">
        <f>SUM(BE28,+CG28)</f>
        <v>0</v>
      </c>
      <c r="DJ28" s="121">
        <f>SUM(BF28,+CH28)</f>
        <v>117749</v>
      </c>
    </row>
    <row r="29" spans="1:114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SUM(E29,+L29)</f>
        <v>74543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446</v>
      </c>
      <c r="K29" s="121">
        <v>0</v>
      </c>
      <c r="L29" s="121">
        <v>74543</v>
      </c>
      <c r="M29" s="121">
        <f>SUM(N29,+U29)</f>
        <v>30731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446</v>
      </c>
      <c r="T29" s="121">
        <v>0</v>
      </c>
      <c r="U29" s="121">
        <v>30731</v>
      </c>
      <c r="V29" s="121">
        <f>+SUM(D29,M29)</f>
        <v>105274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105274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15861</v>
      </c>
      <c r="AM29" s="121">
        <f>SUM(AN29,AS29,AW29,AX29,BD29)</f>
        <v>635</v>
      </c>
      <c r="AN29" s="121">
        <f>SUM(AO29:AR29)</f>
        <v>635</v>
      </c>
      <c r="AO29" s="121">
        <v>635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58047</v>
      </c>
      <c r="BD29" s="121">
        <v>0</v>
      </c>
      <c r="BE29" s="121">
        <v>0</v>
      </c>
      <c r="BF29" s="121">
        <f>SUM(AE29,+AM29,+BE29)</f>
        <v>635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272</v>
      </c>
      <c r="BP29" s="121">
        <f>SUM(BQ29:BT29)</f>
        <v>272</v>
      </c>
      <c r="BQ29" s="121">
        <v>272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30459</v>
      </c>
      <c r="CF29" s="121">
        <v>0</v>
      </c>
      <c r="CG29" s="121">
        <v>0</v>
      </c>
      <c r="CH29" s="121">
        <f>SUM(BG29,+BO29,+CG29)</f>
        <v>272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15861</v>
      </c>
      <c r="CQ29" s="121">
        <f>SUM(AM29,+BO29)</f>
        <v>907</v>
      </c>
      <c r="CR29" s="121">
        <f>SUM(AN29,+BP29)</f>
        <v>907</v>
      </c>
      <c r="CS29" s="121">
        <f>SUM(AO29,+BQ29)</f>
        <v>907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88506</v>
      </c>
      <c r="DH29" s="121">
        <f>SUM(BD29,+CF29)</f>
        <v>0</v>
      </c>
      <c r="DI29" s="121">
        <f>SUM(BE29,+CG29)</f>
        <v>0</v>
      </c>
      <c r="DJ29" s="121">
        <f>SUM(BF29,+CH29)</f>
        <v>907</v>
      </c>
    </row>
    <row r="30" spans="1:114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SUM(E30,+L30)</f>
        <v>119744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446</v>
      </c>
      <c r="K30" s="121">
        <v>0</v>
      </c>
      <c r="L30" s="121">
        <v>119744</v>
      </c>
      <c r="M30" s="121">
        <f>SUM(N30,+U30)</f>
        <v>45356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446</v>
      </c>
      <c r="T30" s="121">
        <v>0</v>
      </c>
      <c r="U30" s="121">
        <v>45356</v>
      </c>
      <c r="V30" s="121">
        <f>+SUM(D30,M30)</f>
        <v>165100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165100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25698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94046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45356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25698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139402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SUM(E31,+L31)</f>
        <v>29750</v>
      </c>
      <c r="E31" s="121">
        <f>SUM(F31:I31,K31)</f>
        <v>978</v>
      </c>
      <c r="F31" s="121">
        <v>0</v>
      </c>
      <c r="G31" s="121">
        <v>0</v>
      </c>
      <c r="H31" s="121">
        <v>0</v>
      </c>
      <c r="I31" s="121">
        <v>978</v>
      </c>
      <c r="J31" s="122" t="s">
        <v>446</v>
      </c>
      <c r="K31" s="121">
        <v>0</v>
      </c>
      <c r="L31" s="121">
        <v>28772</v>
      </c>
      <c r="M31" s="121">
        <f>SUM(N31,+U31)</f>
        <v>6262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446</v>
      </c>
      <c r="T31" s="121">
        <v>0</v>
      </c>
      <c r="U31" s="121">
        <v>6262</v>
      </c>
      <c r="V31" s="121">
        <f>+SUM(D31,M31)</f>
        <v>36012</v>
      </c>
      <c r="W31" s="121">
        <f>+SUM(E31,N31)</f>
        <v>978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978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35034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5194</v>
      </c>
      <c r="AM31" s="121">
        <f>SUM(AN31,AS31,AW31,AX31,BD31)</f>
        <v>5550</v>
      </c>
      <c r="AN31" s="121">
        <f>SUM(AO31:AR31)</f>
        <v>500</v>
      </c>
      <c r="AO31" s="121">
        <v>500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5050</v>
      </c>
      <c r="AY31" s="121">
        <v>5050</v>
      </c>
      <c r="AZ31" s="121">
        <v>0</v>
      </c>
      <c r="BA31" s="121">
        <v>0</v>
      </c>
      <c r="BB31" s="121">
        <v>0</v>
      </c>
      <c r="BC31" s="121">
        <v>19006</v>
      </c>
      <c r="BD31" s="121">
        <v>0</v>
      </c>
      <c r="BE31" s="121">
        <v>0</v>
      </c>
      <c r="BF31" s="121">
        <f>SUM(AE31,+AM31,+BE31)</f>
        <v>5550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720</v>
      </c>
      <c r="BP31" s="121">
        <f>SUM(BQ31:BT31)</f>
        <v>720</v>
      </c>
      <c r="BQ31" s="121">
        <v>720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5542</v>
      </c>
      <c r="CF31" s="121">
        <v>0</v>
      </c>
      <c r="CG31" s="121">
        <v>0</v>
      </c>
      <c r="CH31" s="121">
        <f>SUM(BG31,+BO31,+CG31)</f>
        <v>720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5194</v>
      </c>
      <c r="CQ31" s="121">
        <f>SUM(AM31,+BO31)</f>
        <v>6270</v>
      </c>
      <c r="CR31" s="121">
        <f>SUM(AN31,+BP31)</f>
        <v>1220</v>
      </c>
      <c r="CS31" s="121">
        <f>SUM(AO31,+BQ31)</f>
        <v>1220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5050</v>
      </c>
      <c r="DC31" s="121">
        <f>SUM(AY31,+CA31)</f>
        <v>5050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24548</v>
      </c>
      <c r="DH31" s="121">
        <f>SUM(BD31,+CF31)</f>
        <v>0</v>
      </c>
      <c r="DI31" s="121">
        <f>SUM(BE31,+CG31)</f>
        <v>0</v>
      </c>
      <c r="DJ31" s="121">
        <f>SUM(BF31,+CH31)</f>
        <v>6270</v>
      </c>
    </row>
    <row r="32" spans="1:114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SUM(E32,+L32)</f>
        <v>98129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446</v>
      </c>
      <c r="K32" s="121">
        <v>0</v>
      </c>
      <c r="L32" s="121">
        <v>98129</v>
      </c>
      <c r="M32" s="121">
        <f>SUM(N32,+U32)</f>
        <v>28369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446</v>
      </c>
      <c r="T32" s="121">
        <v>0</v>
      </c>
      <c r="U32" s="121">
        <v>28369</v>
      </c>
      <c r="V32" s="121">
        <f>+SUM(D32,M32)</f>
        <v>126498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126498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21059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77070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28369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21059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105439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SUM(E33,+L33)</f>
        <v>122359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446</v>
      </c>
      <c r="K33" s="121">
        <v>0</v>
      </c>
      <c r="L33" s="121">
        <v>122359</v>
      </c>
      <c r="M33" s="121">
        <f>SUM(N33,+U33)</f>
        <v>26235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446</v>
      </c>
      <c r="T33" s="121">
        <v>0</v>
      </c>
      <c r="U33" s="121">
        <v>26235</v>
      </c>
      <c r="V33" s="121">
        <f>+SUM(D33,M33)</f>
        <v>148594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148594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1154</v>
      </c>
      <c r="AM33" s="121">
        <f>SUM(AN33,AS33,AW33,AX33,BD33)</f>
        <v>18528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18528</v>
      </c>
      <c r="AY33" s="121">
        <v>18528</v>
      </c>
      <c r="AZ33" s="121">
        <v>0</v>
      </c>
      <c r="BA33" s="121">
        <v>0</v>
      </c>
      <c r="BB33" s="121">
        <v>0</v>
      </c>
      <c r="BC33" s="121">
        <v>102677</v>
      </c>
      <c r="BD33" s="121">
        <v>0</v>
      </c>
      <c r="BE33" s="121">
        <v>0</v>
      </c>
      <c r="BF33" s="121">
        <f>SUM(AE33,+AM33,+BE33)</f>
        <v>18528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26235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1154</v>
      </c>
      <c r="CQ33" s="121">
        <f>SUM(AM33,+BO33)</f>
        <v>18528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18528</v>
      </c>
      <c r="DC33" s="121">
        <f>SUM(AY33,+CA33)</f>
        <v>18528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128912</v>
      </c>
      <c r="DH33" s="121">
        <f>SUM(BD33,+CF33)</f>
        <v>0</v>
      </c>
      <c r="DI33" s="121">
        <f>SUM(BE33,+CG33)</f>
        <v>0</v>
      </c>
      <c r="DJ33" s="121">
        <f>SUM(BF33,+CH33)</f>
        <v>18528</v>
      </c>
    </row>
    <row r="34" spans="1:114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SUM(E34,+L34)</f>
        <v>160057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446</v>
      </c>
      <c r="K34" s="121">
        <v>0</v>
      </c>
      <c r="L34" s="121">
        <v>160057</v>
      </c>
      <c r="M34" s="121">
        <f>SUM(N34,+U34)</f>
        <v>52353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446</v>
      </c>
      <c r="T34" s="121">
        <v>0</v>
      </c>
      <c r="U34" s="121">
        <v>52353</v>
      </c>
      <c r="V34" s="121">
        <f>+SUM(D34,M34)</f>
        <v>212410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212410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34350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125707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52353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34350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178060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SUM(E35,+L35)</f>
        <v>258629</v>
      </c>
      <c r="E35" s="121">
        <f>SUM(F35:I35,K35)</f>
        <v>110505</v>
      </c>
      <c r="F35" s="121">
        <v>0</v>
      </c>
      <c r="G35" s="121">
        <v>0</v>
      </c>
      <c r="H35" s="121">
        <v>0</v>
      </c>
      <c r="I35" s="121">
        <v>18217</v>
      </c>
      <c r="J35" s="122" t="s">
        <v>446</v>
      </c>
      <c r="K35" s="121">
        <v>92288</v>
      </c>
      <c r="L35" s="121">
        <v>148124</v>
      </c>
      <c r="M35" s="121">
        <f>SUM(N35,+U35)</f>
        <v>48712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446</v>
      </c>
      <c r="T35" s="121">
        <v>0</v>
      </c>
      <c r="U35" s="121">
        <v>48712</v>
      </c>
      <c r="V35" s="121">
        <f>+SUM(D35,M35)</f>
        <v>307341</v>
      </c>
      <c r="W35" s="121">
        <f>+SUM(E35,N35)</f>
        <v>110505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18217</v>
      </c>
      <c r="AB35" s="122" t="str">
        <f>IF(+SUM(J35,S35)=0,"-",+SUM(J35,S35))</f>
        <v>-</v>
      </c>
      <c r="AC35" s="121">
        <f>+SUM(K35,T35)</f>
        <v>92288</v>
      </c>
      <c r="AD35" s="121">
        <f>+SUM(L35,U35)</f>
        <v>196836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153601</v>
      </c>
      <c r="AN35" s="121">
        <f>SUM(AO35:AR35)</f>
        <v>64197</v>
      </c>
      <c r="AO35" s="121">
        <v>58468</v>
      </c>
      <c r="AP35" s="121">
        <v>0</v>
      </c>
      <c r="AQ35" s="121">
        <v>5729</v>
      </c>
      <c r="AR35" s="121">
        <v>0</v>
      </c>
      <c r="AS35" s="121">
        <f>SUM(AT35:AV35)</f>
        <v>71627</v>
      </c>
      <c r="AT35" s="121">
        <v>0</v>
      </c>
      <c r="AU35" s="121">
        <v>71627</v>
      </c>
      <c r="AV35" s="121">
        <v>0</v>
      </c>
      <c r="AW35" s="121">
        <v>0</v>
      </c>
      <c r="AX35" s="121">
        <f>SUM(AY35:BB35)</f>
        <v>17777</v>
      </c>
      <c r="AY35" s="121">
        <v>0</v>
      </c>
      <c r="AZ35" s="121">
        <v>0</v>
      </c>
      <c r="BA35" s="121">
        <v>17777</v>
      </c>
      <c r="BB35" s="121">
        <v>0</v>
      </c>
      <c r="BC35" s="121">
        <v>105028</v>
      </c>
      <c r="BD35" s="121">
        <v>0</v>
      </c>
      <c r="BE35" s="121">
        <v>0</v>
      </c>
      <c r="BF35" s="121">
        <f>SUM(AE35,+AM35,+BE35)</f>
        <v>153601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48712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153601</v>
      </c>
      <c r="CR35" s="121">
        <f>SUM(AN35,+BP35)</f>
        <v>64197</v>
      </c>
      <c r="CS35" s="121">
        <f>SUM(AO35,+BQ35)</f>
        <v>58468</v>
      </c>
      <c r="CT35" s="121">
        <f>SUM(AP35,+BR35)</f>
        <v>0</v>
      </c>
      <c r="CU35" s="121">
        <f>SUM(AQ35,+BS35)</f>
        <v>5729</v>
      </c>
      <c r="CV35" s="121">
        <f>SUM(AR35,+BT35)</f>
        <v>0</v>
      </c>
      <c r="CW35" s="121">
        <f>SUM(AS35,+BU35)</f>
        <v>71627</v>
      </c>
      <c r="CX35" s="121">
        <f>SUM(AT35,+BV35)</f>
        <v>0</v>
      </c>
      <c r="CY35" s="121">
        <f>SUM(AU35,+BW35)</f>
        <v>71627</v>
      </c>
      <c r="CZ35" s="121">
        <f>SUM(AV35,+BX35)</f>
        <v>0</v>
      </c>
      <c r="DA35" s="121">
        <f>SUM(AW35,+BY35)</f>
        <v>0</v>
      </c>
      <c r="DB35" s="121">
        <f>SUM(AX35,+BZ35)</f>
        <v>17777</v>
      </c>
      <c r="DC35" s="121">
        <f>SUM(AY35,+CA35)</f>
        <v>0</v>
      </c>
      <c r="DD35" s="121">
        <f>SUM(AZ35,+CB35)</f>
        <v>0</v>
      </c>
      <c r="DE35" s="121">
        <f>SUM(BA35,+CC35)</f>
        <v>17777</v>
      </c>
      <c r="DF35" s="121">
        <f>SUM(BB35,+CD35)</f>
        <v>0</v>
      </c>
      <c r="DG35" s="121">
        <f>SUM(BC35,+CE35)</f>
        <v>153740</v>
      </c>
      <c r="DH35" s="121">
        <f>SUM(BD35,+CF35)</f>
        <v>0</v>
      </c>
      <c r="DI35" s="121">
        <f>SUM(BE35,+CG35)</f>
        <v>0</v>
      </c>
      <c r="DJ35" s="121">
        <f>SUM(BF35,+CH35)</f>
        <v>153601</v>
      </c>
    </row>
    <row r="36" spans="1:114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SUM(E36,+L36)</f>
        <v>149457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446</v>
      </c>
      <c r="K36" s="121">
        <v>0</v>
      </c>
      <c r="L36" s="121">
        <v>149457</v>
      </c>
      <c r="M36" s="121">
        <f>SUM(N36,+U36)</f>
        <v>24732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446</v>
      </c>
      <c r="T36" s="121">
        <v>0</v>
      </c>
      <c r="U36" s="121">
        <v>24732</v>
      </c>
      <c r="V36" s="121">
        <f>+SUM(D36,M36)</f>
        <v>174189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174189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1377</v>
      </c>
      <c r="AM36" s="121">
        <f>SUM(AN36,AS36,AW36,AX36,BD36)</f>
        <v>25559</v>
      </c>
      <c r="AN36" s="121">
        <f>SUM(AO36:AR36)</f>
        <v>3184</v>
      </c>
      <c r="AO36" s="121">
        <v>3184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22375</v>
      </c>
      <c r="AY36" s="121">
        <v>22375</v>
      </c>
      <c r="AZ36" s="121">
        <v>0</v>
      </c>
      <c r="BA36" s="121">
        <v>0</v>
      </c>
      <c r="BB36" s="121">
        <v>0</v>
      </c>
      <c r="BC36" s="121">
        <v>122521</v>
      </c>
      <c r="BD36" s="121">
        <v>0</v>
      </c>
      <c r="BE36" s="121">
        <v>0</v>
      </c>
      <c r="BF36" s="121">
        <f>SUM(AE36,+AM36,+BE36)</f>
        <v>25559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24732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1377</v>
      </c>
      <c r="CQ36" s="121">
        <f>SUM(AM36,+BO36)</f>
        <v>25559</v>
      </c>
      <c r="CR36" s="121">
        <f>SUM(AN36,+BP36)</f>
        <v>3184</v>
      </c>
      <c r="CS36" s="121">
        <f>SUM(AO36,+BQ36)</f>
        <v>3184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22375</v>
      </c>
      <c r="DC36" s="121">
        <f>SUM(AY36,+CA36)</f>
        <v>22375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147253</v>
      </c>
      <c r="DH36" s="121">
        <f>SUM(BD36,+CF36)</f>
        <v>0</v>
      </c>
      <c r="DI36" s="121">
        <f>SUM(BE36,+CG36)</f>
        <v>0</v>
      </c>
      <c r="DJ36" s="121">
        <f>SUM(BF36,+CH36)</f>
        <v>25559</v>
      </c>
    </row>
    <row r="37" spans="1:114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SUM(E37,+L37)</f>
        <v>301751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446</v>
      </c>
      <c r="K37" s="121">
        <v>0</v>
      </c>
      <c r="L37" s="121">
        <v>301751</v>
      </c>
      <c r="M37" s="121">
        <f>SUM(N37,+U37)</f>
        <v>36026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446</v>
      </c>
      <c r="T37" s="121">
        <v>0</v>
      </c>
      <c r="U37" s="121">
        <v>36026</v>
      </c>
      <c r="V37" s="121">
        <f>+SUM(D37,M37)</f>
        <v>337777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337777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3354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298397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36026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3354</v>
      </c>
      <c r="CQ37" s="121">
        <f>SUM(AM37,+BO37)</f>
        <v>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334423</v>
      </c>
      <c r="DH37" s="121">
        <f>SUM(BD37,+CF37)</f>
        <v>0</v>
      </c>
      <c r="DI37" s="121">
        <f>SUM(BE37,+CG37)</f>
        <v>0</v>
      </c>
      <c r="DJ37" s="121">
        <f>SUM(BF37,+CH37)</f>
        <v>0</v>
      </c>
    </row>
    <row r="38" spans="1:114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SUM(E38,+L38)</f>
        <v>75546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446</v>
      </c>
      <c r="K38" s="121">
        <v>0</v>
      </c>
      <c r="L38" s="121">
        <v>75546</v>
      </c>
      <c r="M38" s="121">
        <f>SUM(N38,+U38)</f>
        <v>43210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446</v>
      </c>
      <c r="T38" s="121">
        <v>0</v>
      </c>
      <c r="U38" s="121">
        <v>43210</v>
      </c>
      <c r="V38" s="121">
        <f>+SUM(D38,M38)</f>
        <v>118756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118756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0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75546</v>
      </c>
      <c r="BD38" s="121">
        <v>0</v>
      </c>
      <c r="BE38" s="121">
        <v>0</v>
      </c>
      <c r="BF38" s="121">
        <f>SUM(AE38,+AM38,+BE38)</f>
        <v>0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43210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0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0</v>
      </c>
      <c r="DC38" s="121">
        <f>SUM(AY38,+CA38)</f>
        <v>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118756</v>
      </c>
      <c r="DH38" s="121">
        <f>SUM(BD38,+CF38)</f>
        <v>0</v>
      </c>
      <c r="DI38" s="121">
        <f>SUM(BE38,+CG38)</f>
        <v>0</v>
      </c>
      <c r="DJ38" s="121">
        <f>SUM(BF38,+CH38)</f>
        <v>0</v>
      </c>
    </row>
    <row r="39" spans="1:114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SUM(E39,+L39)</f>
        <v>237683</v>
      </c>
      <c r="E39" s="121">
        <f>SUM(F39:I39,K39)</f>
        <v>32542</v>
      </c>
      <c r="F39" s="121">
        <v>0</v>
      </c>
      <c r="G39" s="121">
        <v>0</v>
      </c>
      <c r="H39" s="121">
        <v>0</v>
      </c>
      <c r="I39" s="121">
        <v>11107</v>
      </c>
      <c r="J39" s="122" t="s">
        <v>446</v>
      </c>
      <c r="K39" s="121">
        <v>21435</v>
      </c>
      <c r="L39" s="121">
        <v>205141</v>
      </c>
      <c r="M39" s="121">
        <f>SUM(N39,+U39)</f>
        <v>85453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446</v>
      </c>
      <c r="T39" s="121">
        <v>0</v>
      </c>
      <c r="U39" s="121">
        <v>85453</v>
      </c>
      <c r="V39" s="121">
        <f>+SUM(D39,M39)</f>
        <v>323136</v>
      </c>
      <c r="W39" s="121">
        <f>+SUM(E39,N39)</f>
        <v>32542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11107</v>
      </c>
      <c r="AB39" s="122" t="str">
        <f>IF(+SUM(J39,S39)=0,"-",+SUM(J39,S39))</f>
        <v>-</v>
      </c>
      <c r="AC39" s="121">
        <f>+SUM(K39,T39)</f>
        <v>21435</v>
      </c>
      <c r="AD39" s="121">
        <f>+SUM(L39,U39)</f>
        <v>290594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225073</v>
      </c>
      <c r="AN39" s="121">
        <f>SUM(AO39:AR39)</f>
        <v>44214</v>
      </c>
      <c r="AO39" s="121">
        <v>19266</v>
      </c>
      <c r="AP39" s="121">
        <v>0</v>
      </c>
      <c r="AQ39" s="121">
        <v>24948</v>
      </c>
      <c r="AR39" s="121">
        <v>0</v>
      </c>
      <c r="AS39" s="121">
        <f>SUM(AT39:AV39)</f>
        <v>95483</v>
      </c>
      <c r="AT39" s="121">
        <v>0</v>
      </c>
      <c r="AU39" s="121">
        <v>94467</v>
      </c>
      <c r="AV39" s="121">
        <v>1016</v>
      </c>
      <c r="AW39" s="121">
        <v>0</v>
      </c>
      <c r="AX39" s="121">
        <f>SUM(AY39:BB39)</f>
        <v>85376</v>
      </c>
      <c r="AY39" s="121">
        <v>66446</v>
      </c>
      <c r="AZ39" s="121">
        <v>1050</v>
      </c>
      <c r="BA39" s="121">
        <v>15215</v>
      </c>
      <c r="BB39" s="121">
        <v>2665</v>
      </c>
      <c r="BC39" s="121">
        <v>0</v>
      </c>
      <c r="BD39" s="121">
        <v>0</v>
      </c>
      <c r="BE39" s="121">
        <v>12610</v>
      </c>
      <c r="BF39" s="121">
        <f>SUM(AE39,+AM39,+BE39)</f>
        <v>237683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85223</v>
      </c>
      <c r="BP39" s="121">
        <f>SUM(BQ39:BT39)</f>
        <v>32664</v>
      </c>
      <c r="BQ39" s="121">
        <v>10601</v>
      </c>
      <c r="BR39" s="121">
        <v>0</v>
      </c>
      <c r="BS39" s="121">
        <v>22063</v>
      </c>
      <c r="BT39" s="121">
        <v>0</v>
      </c>
      <c r="BU39" s="121">
        <f>SUM(BV39:BX39)</f>
        <v>51856</v>
      </c>
      <c r="BV39" s="121">
        <v>0</v>
      </c>
      <c r="BW39" s="121">
        <v>51856</v>
      </c>
      <c r="BX39" s="121">
        <v>0</v>
      </c>
      <c r="BY39" s="121">
        <v>0</v>
      </c>
      <c r="BZ39" s="121">
        <f>SUM(CA39:CD39)</f>
        <v>703</v>
      </c>
      <c r="CA39" s="121">
        <v>0</v>
      </c>
      <c r="CB39" s="121">
        <v>0</v>
      </c>
      <c r="CC39" s="121">
        <v>0</v>
      </c>
      <c r="CD39" s="121">
        <v>703</v>
      </c>
      <c r="CE39" s="121">
        <v>0</v>
      </c>
      <c r="CF39" s="121">
        <v>0</v>
      </c>
      <c r="CG39" s="121">
        <v>230</v>
      </c>
      <c r="CH39" s="121">
        <f>SUM(BG39,+BO39,+CG39)</f>
        <v>85453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310296</v>
      </c>
      <c r="CR39" s="121">
        <f>SUM(AN39,+BP39)</f>
        <v>76878</v>
      </c>
      <c r="CS39" s="121">
        <f>SUM(AO39,+BQ39)</f>
        <v>29867</v>
      </c>
      <c r="CT39" s="121">
        <f>SUM(AP39,+BR39)</f>
        <v>0</v>
      </c>
      <c r="CU39" s="121">
        <f>SUM(AQ39,+BS39)</f>
        <v>47011</v>
      </c>
      <c r="CV39" s="121">
        <f>SUM(AR39,+BT39)</f>
        <v>0</v>
      </c>
      <c r="CW39" s="121">
        <f>SUM(AS39,+BU39)</f>
        <v>147339</v>
      </c>
      <c r="CX39" s="121">
        <f>SUM(AT39,+BV39)</f>
        <v>0</v>
      </c>
      <c r="CY39" s="121">
        <f>SUM(AU39,+BW39)</f>
        <v>146323</v>
      </c>
      <c r="CZ39" s="121">
        <f>SUM(AV39,+BX39)</f>
        <v>1016</v>
      </c>
      <c r="DA39" s="121">
        <f>SUM(AW39,+BY39)</f>
        <v>0</v>
      </c>
      <c r="DB39" s="121">
        <f>SUM(AX39,+BZ39)</f>
        <v>86079</v>
      </c>
      <c r="DC39" s="121">
        <f>SUM(AY39,+CA39)</f>
        <v>66446</v>
      </c>
      <c r="DD39" s="121">
        <f>SUM(AZ39,+CB39)</f>
        <v>1050</v>
      </c>
      <c r="DE39" s="121">
        <f>SUM(BA39,+CC39)</f>
        <v>15215</v>
      </c>
      <c r="DF39" s="121">
        <f>SUM(BB39,+CD39)</f>
        <v>3368</v>
      </c>
      <c r="DG39" s="121">
        <f>SUM(BC39,+CE39)</f>
        <v>0</v>
      </c>
      <c r="DH39" s="121">
        <f>SUM(BD39,+CF39)</f>
        <v>0</v>
      </c>
      <c r="DI39" s="121">
        <f>SUM(BE39,+CG39)</f>
        <v>12840</v>
      </c>
      <c r="DJ39" s="121">
        <f>SUM(BF39,+CH39)</f>
        <v>323136</v>
      </c>
    </row>
    <row r="40" spans="1:114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SUM(E40,+L40)</f>
        <v>172841</v>
      </c>
      <c r="E40" s="121">
        <f>SUM(F40:I40,K40)</f>
        <v>8629</v>
      </c>
      <c r="F40" s="121">
        <v>0</v>
      </c>
      <c r="G40" s="121">
        <v>0</v>
      </c>
      <c r="H40" s="121">
        <v>0</v>
      </c>
      <c r="I40" s="121">
        <v>8629</v>
      </c>
      <c r="J40" s="122" t="s">
        <v>446</v>
      </c>
      <c r="K40" s="121">
        <v>0</v>
      </c>
      <c r="L40" s="121">
        <v>164212</v>
      </c>
      <c r="M40" s="121">
        <f>SUM(N40,+U40)</f>
        <v>25687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446</v>
      </c>
      <c r="T40" s="121">
        <v>0</v>
      </c>
      <c r="U40" s="121">
        <v>25687</v>
      </c>
      <c r="V40" s="121">
        <f>+SUM(D40,M40)</f>
        <v>198528</v>
      </c>
      <c r="W40" s="121">
        <f>+SUM(E40,N40)</f>
        <v>8629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8629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189899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21842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21842</v>
      </c>
      <c r="AY40" s="121">
        <v>21842</v>
      </c>
      <c r="AZ40" s="121">
        <v>0</v>
      </c>
      <c r="BA40" s="121">
        <v>0</v>
      </c>
      <c r="BB40" s="121">
        <v>0</v>
      </c>
      <c r="BC40" s="121">
        <v>150999</v>
      </c>
      <c r="BD40" s="121">
        <v>0</v>
      </c>
      <c r="BE40" s="121">
        <v>0</v>
      </c>
      <c r="BF40" s="121">
        <f>SUM(AE40,+AM40,+BE40)</f>
        <v>21842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25687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21842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21842</v>
      </c>
      <c r="DC40" s="121">
        <f>SUM(AY40,+CA40)</f>
        <v>21842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176686</v>
      </c>
      <c r="DH40" s="121">
        <f>SUM(BD40,+CF40)</f>
        <v>0</v>
      </c>
      <c r="DI40" s="121">
        <f>SUM(BE40,+CG40)</f>
        <v>0</v>
      </c>
      <c r="DJ40" s="121">
        <f>SUM(BF40,+CH40)</f>
        <v>21842</v>
      </c>
    </row>
    <row r="41" spans="1:114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SUM(E41,+L41)</f>
        <v>357763</v>
      </c>
      <c r="E41" s="121">
        <f>SUM(F41:I41,K41)</f>
        <v>20803</v>
      </c>
      <c r="F41" s="121">
        <v>0</v>
      </c>
      <c r="G41" s="121">
        <v>0</v>
      </c>
      <c r="H41" s="121">
        <v>0</v>
      </c>
      <c r="I41" s="121">
        <v>8423</v>
      </c>
      <c r="J41" s="122" t="s">
        <v>446</v>
      </c>
      <c r="K41" s="121">
        <v>12380</v>
      </c>
      <c r="L41" s="121">
        <v>336960</v>
      </c>
      <c r="M41" s="121">
        <f>SUM(N41,+U41)</f>
        <v>154495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446</v>
      </c>
      <c r="T41" s="121">
        <v>0</v>
      </c>
      <c r="U41" s="121">
        <v>154495</v>
      </c>
      <c r="V41" s="121">
        <f>+SUM(D41,M41)</f>
        <v>512258</v>
      </c>
      <c r="W41" s="121">
        <f>+SUM(E41,N41)</f>
        <v>20803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8423</v>
      </c>
      <c r="AB41" s="122" t="str">
        <f>IF(+SUM(J41,S41)=0,"-",+SUM(J41,S41))</f>
        <v>-</v>
      </c>
      <c r="AC41" s="121">
        <f>+SUM(K41,T41)</f>
        <v>12380</v>
      </c>
      <c r="AD41" s="121">
        <f>+SUM(L41,U41)</f>
        <v>491455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139626</v>
      </c>
      <c r="AN41" s="121">
        <f>SUM(AO41:AR41)</f>
        <v>11115</v>
      </c>
      <c r="AO41" s="121">
        <v>4325</v>
      </c>
      <c r="AP41" s="121">
        <v>0</v>
      </c>
      <c r="AQ41" s="121">
        <v>6790</v>
      </c>
      <c r="AR41" s="121">
        <v>0</v>
      </c>
      <c r="AS41" s="121">
        <f>SUM(AT41:AV41)</f>
        <v>9861</v>
      </c>
      <c r="AT41" s="121">
        <v>9546</v>
      </c>
      <c r="AU41" s="121">
        <v>315</v>
      </c>
      <c r="AV41" s="121">
        <v>0</v>
      </c>
      <c r="AW41" s="121">
        <v>0</v>
      </c>
      <c r="AX41" s="121">
        <f>SUM(AY41:BB41)</f>
        <v>118650</v>
      </c>
      <c r="AY41" s="121">
        <v>56625</v>
      </c>
      <c r="AZ41" s="121">
        <v>60445</v>
      </c>
      <c r="BA41" s="121">
        <v>1580</v>
      </c>
      <c r="BB41" s="121">
        <v>0</v>
      </c>
      <c r="BC41" s="121">
        <v>218137</v>
      </c>
      <c r="BD41" s="121">
        <v>0</v>
      </c>
      <c r="BE41" s="121">
        <v>0</v>
      </c>
      <c r="BF41" s="121">
        <f>SUM(AE41,+AM41,+BE41)</f>
        <v>139626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28299</v>
      </c>
      <c r="BP41" s="121">
        <f>SUM(BQ41:BT41)</f>
        <v>7269</v>
      </c>
      <c r="BQ41" s="121">
        <v>7269</v>
      </c>
      <c r="BR41" s="121">
        <v>0</v>
      </c>
      <c r="BS41" s="121">
        <v>0</v>
      </c>
      <c r="BT41" s="121">
        <v>0</v>
      </c>
      <c r="BU41" s="121">
        <f>SUM(BV41:BX41)</f>
        <v>15</v>
      </c>
      <c r="BV41" s="121">
        <v>0</v>
      </c>
      <c r="BW41" s="121">
        <v>15</v>
      </c>
      <c r="BX41" s="121">
        <v>0</v>
      </c>
      <c r="BY41" s="121">
        <v>0</v>
      </c>
      <c r="BZ41" s="121">
        <f>SUM(CA41:CD41)</f>
        <v>21015</v>
      </c>
      <c r="CA41" s="121">
        <v>21015</v>
      </c>
      <c r="CB41" s="121">
        <v>0</v>
      </c>
      <c r="CC41" s="121">
        <v>0</v>
      </c>
      <c r="CD41" s="121">
        <v>0</v>
      </c>
      <c r="CE41" s="121">
        <v>126196</v>
      </c>
      <c r="CF41" s="121">
        <v>0</v>
      </c>
      <c r="CG41" s="121">
        <v>0</v>
      </c>
      <c r="CH41" s="121">
        <f>SUM(BG41,+BO41,+CG41)</f>
        <v>28299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167925</v>
      </c>
      <c r="CR41" s="121">
        <f>SUM(AN41,+BP41)</f>
        <v>18384</v>
      </c>
      <c r="CS41" s="121">
        <f>SUM(AO41,+BQ41)</f>
        <v>11594</v>
      </c>
      <c r="CT41" s="121">
        <f>SUM(AP41,+BR41)</f>
        <v>0</v>
      </c>
      <c r="CU41" s="121">
        <f>SUM(AQ41,+BS41)</f>
        <v>6790</v>
      </c>
      <c r="CV41" s="121">
        <f>SUM(AR41,+BT41)</f>
        <v>0</v>
      </c>
      <c r="CW41" s="121">
        <f>SUM(AS41,+BU41)</f>
        <v>9876</v>
      </c>
      <c r="CX41" s="121">
        <f>SUM(AT41,+BV41)</f>
        <v>9546</v>
      </c>
      <c r="CY41" s="121">
        <f>SUM(AU41,+BW41)</f>
        <v>330</v>
      </c>
      <c r="CZ41" s="121">
        <f>SUM(AV41,+BX41)</f>
        <v>0</v>
      </c>
      <c r="DA41" s="121">
        <f>SUM(AW41,+BY41)</f>
        <v>0</v>
      </c>
      <c r="DB41" s="121">
        <f>SUM(AX41,+BZ41)</f>
        <v>139665</v>
      </c>
      <c r="DC41" s="121">
        <f>SUM(AY41,+CA41)</f>
        <v>77640</v>
      </c>
      <c r="DD41" s="121">
        <f>SUM(AZ41,+CB41)</f>
        <v>60445</v>
      </c>
      <c r="DE41" s="121">
        <f>SUM(BA41,+CC41)</f>
        <v>1580</v>
      </c>
      <c r="DF41" s="121">
        <f>SUM(BB41,+CD41)</f>
        <v>0</v>
      </c>
      <c r="DG41" s="121">
        <f>SUM(BC41,+CE41)</f>
        <v>344333</v>
      </c>
      <c r="DH41" s="121">
        <f>SUM(BD41,+CF41)</f>
        <v>0</v>
      </c>
      <c r="DI41" s="121">
        <f>SUM(BE41,+CG41)</f>
        <v>0</v>
      </c>
      <c r="DJ41" s="121">
        <f>SUM(BF41,+CH41)</f>
        <v>167925</v>
      </c>
    </row>
    <row r="42" spans="1:114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SUM(E42,+L42)</f>
        <v>57920</v>
      </c>
      <c r="E42" s="121">
        <f>SUM(F42:I42,K42)</f>
        <v>7000</v>
      </c>
      <c r="F42" s="121">
        <v>0</v>
      </c>
      <c r="G42" s="121">
        <v>830</v>
      </c>
      <c r="H42" s="121">
        <v>0</v>
      </c>
      <c r="I42" s="121">
        <v>480</v>
      </c>
      <c r="J42" s="122" t="s">
        <v>446</v>
      </c>
      <c r="K42" s="121">
        <v>5690</v>
      </c>
      <c r="L42" s="121">
        <v>50920</v>
      </c>
      <c r="M42" s="121">
        <f>SUM(N42,+U42)</f>
        <v>45493</v>
      </c>
      <c r="N42" s="121">
        <f>SUM(O42:R42,T42)</f>
        <v>1741</v>
      </c>
      <c r="O42" s="121">
        <v>0</v>
      </c>
      <c r="P42" s="121">
        <v>1741</v>
      </c>
      <c r="Q42" s="121">
        <v>0</v>
      </c>
      <c r="R42" s="121">
        <v>0</v>
      </c>
      <c r="S42" s="122" t="s">
        <v>446</v>
      </c>
      <c r="T42" s="121">
        <v>0</v>
      </c>
      <c r="U42" s="121">
        <v>43752</v>
      </c>
      <c r="V42" s="121">
        <f>+SUM(D42,M42)</f>
        <v>103413</v>
      </c>
      <c r="W42" s="121">
        <f>+SUM(E42,N42)</f>
        <v>8741</v>
      </c>
      <c r="X42" s="121">
        <f>+SUM(F42,O42)</f>
        <v>0</v>
      </c>
      <c r="Y42" s="121">
        <f>+SUM(G42,P42)</f>
        <v>2571</v>
      </c>
      <c r="Z42" s="121">
        <f>+SUM(H42,Q42)</f>
        <v>0</v>
      </c>
      <c r="AA42" s="121">
        <f>+SUM(I42,R42)</f>
        <v>480</v>
      </c>
      <c r="AB42" s="122" t="str">
        <f>IF(+SUM(J42,S42)=0,"-",+SUM(J42,S42))</f>
        <v>-</v>
      </c>
      <c r="AC42" s="121">
        <f>+SUM(K42,T42)</f>
        <v>5690</v>
      </c>
      <c r="AD42" s="121">
        <f>+SUM(L42,U42)</f>
        <v>94672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24983</v>
      </c>
      <c r="AN42" s="121">
        <f>SUM(AO42:AR42)</f>
        <v>8558</v>
      </c>
      <c r="AO42" s="121">
        <v>0</v>
      </c>
      <c r="AP42" s="121">
        <v>5996</v>
      </c>
      <c r="AQ42" s="121">
        <v>2562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16425</v>
      </c>
      <c r="AY42" s="121">
        <v>11577</v>
      </c>
      <c r="AZ42" s="121">
        <v>2932</v>
      </c>
      <c r="BA42" s="121">
        <v>920</v>
      </c>
      <c r="BB42" s="121">
        <v>996</v>
      </c>
      <c r="BC42" s="121">
        <v>32937</v>
      </c>
      <c r="BD42" s="121">
        <v>0</v>
      </c>
      <c r="BE42" s="121">
        <v>0</v>
      </c>
      <c r="BF42" s="121">
        <f>SUM(AE42,+AM42,+BE42)</f>
        <v>24983</v>
      </c>
      <c r="BG42" s="121">
        <f>SUM(BH42,+BM42)</f>
        <v>8100</v>
      </c>
      <c r="BH42" s="121">
        <f>SUM(BI42:BL42)</f>
        <v>8100</v>
      </c>
      <c r="BI42" s="121">
        <v>0</v>
      </c>
      <c r="BJ42" s="121">
        <v>0</v>
      </c>
      <c r="BK42" s="121">
        <v>0</v>
      </c>
      <c r="BL42" s="121">
        <v>8100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37393</v>
      </c>
      <c r="CF42" s="121">
        <v>0</v>
      </c>
      <c r="CG42" s="121">
        <v>0</v>
      </c>
      <c r="CH42" s="121">
        <f>SUM(BG42,+BO42,+CG42)</f>
        <v>8100</v>
      </c>
      <c r="CI42" s="121">
        <f>SUM(AE42,+BG42)</f>
        <v>8100</v>
      </c>
      <c r="CJ42" s="121">
        <f>SUM(AF42,+BH42)</f>
        <v>8100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8100</v>
      </c>
      <c r="CO42" s="121">
        <f>SUM(AK42,+BM42)</f>
        <v>0</v>
      </c>
      <c r="CP42" s="121">
        <f>SUM(AL42,+BN42)</f>
        <v>0</v>
      </c>
      <c r="CQ42" s="121">
        <f>SUM(AM42,+BO42)</f>
        <v>24983</v>
      </c>
      <c r="CR42" s="121">
        <f>SUM(AN42,+BP42)</f>
        <v>8558</v>
      </c>
      <c r="CS42" s="121">
        <f>SUM(AO42,+BQ42)</f>
        <v>0</v>
      </c>
      <c r="CT42" s="121">
        <f>SUM(AP42,+BR42)</f>
        <v>5996</v>
      </c>
      <c r="CU42" s="121">
        <f>SUM(AQ42,+BS42)</f>
        <v>2562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16425</v>
      </c>
      <c r="DC42" s="121">
        <f>SUM(AY42,+CA42)</f>
        <v>11577</v>
      </c>
      <c r="DD42" s="121">
        <f>SUM(AZ42,+CB42)</f>
        <v>2932</v>
      </c>
      <c r="DE42" s="121">
        <f>SUM(BA42,+CC42)</f>
        <v>920</v>
      </c>
      <c r="DF42" s="121">
        <f>SUM(BB42,+CD42)</f>
        <v>996</v>
      </c>
      <c r="DG42" s="121">
        <f>SUM(BC42,+CE42)</f>
        <v>70330</v>
      </c>
      <c r="DH42" s="121">
        <f>SUM(BD42,+CF42)</f>
        <v>0</v>
      </c>
      <c r="DI42" s="121">
        <f>SUM(BE42,+CG42)</f>
        <v>0</v>
      </c>
      <c r="DJ42" s="121">
        <f>SUM(BF42,+CH42)</f>
        <v>33083</v>
      </c>
    </row>
    <row r="43" spans="1:114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SUM(E43,+L43)</f>
        <v>103466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446</v>
      </c>
      <c r="K43" s="121">
        <v>0</v>
      </c>
      <c r="L43" s="121">
        <v>103466</v>
      </c>
      <c r="M43" s="121">
        <f>SUM(N43,+U43)</f>
        <v>43993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446</v>
      </c>
      <c r="T43" s="121">
        <v>0</v>
      </c>
      <c r="U43" s="121">
        <v>43993</v>
      </c>
      <c r="V43" s="121">
        <f>+SUM(D43,M43)</f>
        <v>147459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147459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13354</v>
      </c>
      <c r="AN43" s="121">
        <f>SUM(AO43:AR43)</f>
        <v>4700</v>
      </c>
      <c r="AO43" s="121">
        <v>4700</v>
      </c>
      <c r="AP43" s="121">
        <v>0</v>
      </c>
      <c r="AQ43" s="121">
        <v>0</v>
      </c>
      <c r="AR43" s="121">
        <v>0</v>
      </c>
      <c r="AS43" s="121">
        <f>SUM(AT43:AV43)</f>
        <v>8654</v>
      </c>
      <c r="AT43" s="121">
        <v>6131</v>
      </c>
      <c r="AU43" s="121">
        <v>2523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90112</v>
      </c>
      <c r="BD43" s="121">
        <v>0</v>
      </c>
      <c r="BE43" s="121">
        <v>0</v>
      </c>
      <c r="BF43" s="121">
        <f>SUM(AE43,+AM43,+BE43)</f>
        <v>13354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43993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13354</v>
      </c>
      <c r="CR43" s="121">
        <f>SUM(AN43,+BP43)</f>
        <v>4700</v>
      </c>
      <c r="CS43" s="121">
        <f>SUM(AO43,+BQ43)</f>
        <v>4700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8654</v>
      </c>
      <c r="CX43" s="121">
        <f>SUM(AT43,+BV43)</f>
        <v>6131</v>
      </c>
      <c r="CY43" s="121">
        <f>SUM(AU43,+BW43)</f>
        <v>2523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134105</v>
      </c>
      <c r="DH43" s="121">
        <f>SUM(BD43,+CF43)</f>
        <v>0</v>
      </c>
      <c r="DI43" s="121">
        <f>SUM(BE43,+CG43)</f>
        <v>0</v>
      </c>
      <c r="DJ43" s="121">
        <f>SUM(BF43,+CH43)</f>
        <v>13354</v>
      </c>
    </row>
    <row r="44" spans="1:114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SUM(E44,+L44)</f>
        <v>99114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446</v>
      </c>
      <c r="K44" s="121">
        <v>0</v>
      </c>
      <c r="L44" s="121">
        <v>99114</v>
      </c>
      <c r="M44" s="121">
        <f>SUM(N44,+U44)</f>
        <v>27027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446</v>
      </c>
      <c r="T44" s="121">
        <v>0</v>
      </c>
      <c r="U44" s="121">
        <v>27027</v>
      </c>
      <c r="V44" s="121">
        <f>+SUM(D44,M44)</f>
        <v>126141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126141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19806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19806</v>
      </c>
      <c r="AY44" s="121">
        <v>19806</v>
      </c>
      <c r="AZ44" s="121">
        <v>0</v>
      </c>
      <c r="BA44" s="121">
        <v>0</v>
      </c>
      <c r="BB44" s="121">
        <v>0</v>
      </c>
      <c r="BC44" s="121">
        <v>79308</v>
      </c>
      <c r="BD44" s="121">
        <v>0</v>
      </c>
      <c r="BE44" s="121">
        <v>0</v>
      </c>
      <c r="BF44" s="121">
        <f>SUM(AE44,+AM44,+BE44)</f>
        <v>19806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27027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19806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19806</v>
      </c>
      <c r="DC44" s="121">
        <f>SUM(AY44,+CA44)</f>
        <v>19806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106335</v>
      </c>
      <c r="DH44" s="121">
        <f>SUM(BD44,+CF44)</f>
        <v>0</v>
      </c>
      <c r="DI44" s="121">
        <f>SUM(BE44,+CG44)</f>
        <v>0</v>
      </c>
      <c r="DJ44" s="121">
        <f>SUM(BF44,+CH44)</f>
        <v>19806</v>
      </c>
    </row>
    <row r="45" spans="1:114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SUM(E45,+L45)</f>
        <v>35718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446</v>
      </c>
      <c r="K45" s="121">
        <v>0</v>
      </c>
      <c r="L45" s="121">
        <v>35718</v>
      </c>
      <c r="M45" s="121">
        <f>SUM(N45,+U45)</f>
        <v>9260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446</v>
      </c>
      <c r="T45" s="121">
        <v>0</v>
      </c>
      <c r="U45" s="121">
        <v>9260</v>
      </c>
      <c r="V45" s="121">
        <f>+SUM(D45,M45)</f>
        <v>44978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44978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0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35718</v>
      </c>
      <c r="BD45" s="121">
        <v>0</v>
      </c>
      <c r="BE45" s="121">
        <v>0</v>
      </c>
      <c r="BF45" s="121">
        <f>SUM(AE45,+AM45,+BE45)</f>
        <v>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9260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0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44978</v>
      </c>
      <c r="DH45" s="121">
        <f>SUM(BD45,+CF45)</f>
        <v>0</v>
      </c>
      <c r="DI45" s="121">
        <f>SUM(BE45,+CG45)</f>
        <v>0</v>
      </c>
      <c r="DJ45" s="121">
        <f>SUM(BF45,+CH45)</f>
        <v>0</v>
      </c>
    </row>
    <row r="46" spans="1:114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SUM(E46,+L46)</f>
        <v>25870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446</v>
      </c>
      <c r="K46" s="121">
        <v>0</v>
      </c>
      <c r="L46" s="121">
        <v>25870</v>
      </c>
      <c r="M46" s="121">
        <f>SUM(N46,+U46)</f>
        <v>7551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446</v>
      </c>
      <c r="T46" s="121">
        <v>0</v>
      </c>
      <c r="U46" s="121">
        <v>7551</v>
      </c>
      <c r="V46" s="121">
        <f>+SUM(D46,M46)</f>
        <v>33421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33421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3558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3558</v>
      </c>
      <c r="AY46" s="121">
        <v>3558</v>
      </c>
      <c r="AZ46" s="121">
        <v>0</v>
      </c>
      <c r="BA46" s="121">
        <v>0</v>
      </c>
      <c r="BB46" s="121">
        <v>0</v>
      </c>
      <c r="BC46" s="121">
        <v>22312</v>
      </c>
      <c r="BD46" s="121">
        <v>0</v>
      </c>
      <c r="BE46" s="121">
        <v>0</v>
      </c>
      <c r="BF46" s="121">
        <f>SUM(AE46,+AM46,+BE46)</f>
        <v>3558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7551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3558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3558</v>
      </c>
      <c r="DC46" s="121">
        <f>SUM(AY46,+CA46)</f>
        <v>3558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29863</v>
      </c>
      <c r="DH46" s="121">
        <f>SUM(BD46,+CF46)</f>
        <v>0</v>
      </c>
      <c r="DI46" s="121">
        <f>SUM(BE46,+CG46)</f>
        <v>0</v>
      </c>
      <c r="DJ46" s="121">
        <f>SUM(BF46,+CH46)</f>
        <v>3558</v>
      </c>
    </row>
    <row r="47" spans="1:114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SUM(E47,+L47)</f>
        <v>48118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446</v>
      </c>
      <c r="K47" s="121">
        <v>0</v>
      </c>
      <c r="L47" s="121">
        <v>48118</v>
      </c>
      <c r="M47" s="121">
        <f>SUM(N47,+U47)</f>
        <v>22138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446</v>
      </c>
      <c r="T47" s="121">
        <v>0</v>
      </c>
      <c r="U47" s="121">
        <v>22138</v>
      </c>
      <c r="V47" s="121">
        <f>+SUM(D47,M47)</f>
        <v>70256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70256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7848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7848</v>
      </c>
      <c r="AY47" s="121">
        <v>7848</v>
      </c>
      <c r="AZ47" s="121">
        <v>0</v>
      </c>
      <c r="BA47" s="121">
        <v>0</v>
      </c>
      <c r="BB47" s="121">
        <v>0</v>
      </c>
      <c r="BC47" s="121">
        <v>40270</v>
      </c>
      <c r="BD47" s="121">
        <v>0</v>
      </c>
      <c r="BE47" s="121">
        <v>0</v>
      </c>
      <c r="BF47" s="121">
        <f>SUM(AE47,+AM47,+BE47)</f>
        <v>7848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22138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7848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7848</v>
      </c>
      <c r="DC47" s="121">
        <f>SUM(AY47,+CA47)</f>
        <v>7848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62408</v>
      </c>
      <c r="DH47" s="121">
        <f>SUM(BD47,+CF47)</f>
        <v>0</v>
      </c>
      <c r="DI47" s="121">
        <f>SUM(BE47,+CG47)</f>
        <v>0</v>
      </c>
      <c r="DJ47" s="121">
        <f>SUM(BF47,+CH47)</f>
        <v>7848</v>
      </c>
    </row>
    <row r="48" spans="1:114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SUM(E48,+L48)</f>
        <v>22277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446</v>
      </c>
      <c r="K48" s="121">
        <v>0</v>
      </c>
      <c r="L48" s="121">
        <v>22277</v>
      </c>
      <c r="M48" s="121">
        <f>SUM(N48,+U48)</f>
        <v>8299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446</v>
      </c>
      <c r="T48" s="121">
        <v>0</v>
      </c>
      <c r="U48" s="121">
        <v>8299</v>
      </c>
      <c r="V48" s="121">
        <f>+SUM(D48,M48)</f>
        <v>30576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30576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6685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6685</v>
      </c>
      <c r="AY48" s="121">
        <v>6685</v>
      </c>
      <c r="AZ48" s="121">
        <v>0</v>
      </c>
      <c r="BA48" s="121">
        <v>0</v>
      </c>
      <c r="BB48" s="121">
        <v>0</v>
      </c>
      <c r="BC48" s="121">
        <v>15592</v>
      </c>
      <c r="BD48" s="121">
        <v>0</v>
      </c>
      <c r="BE48" s="121">
        <v>0</v>
      </c>
      <c r="BF48" s="121">
        <f>SUM(AE48,+AM48,+BE48)</f>
        <v>6685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8299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6685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6685</v>
      </c>
      <c r="DC48" s="121">
        <f>SUM(AY48,+CA48)</f>
        <v>6685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23891</v>
      </c>
      <c r="DH48" s="121">
        <f>SUM(BD48,+CF48)</f>
        <v>0</v>
      </c>
      <c r="DI48" s="121">
        <f>SUM(BE48,+CG48)</f>
        <v>0</v>
      </c>
      <c r="DJ48" s="121">
        <f>SUM(BF48,+CH48)</f>
        <v>6685</v>
      </c>
    </row>
    <row r="49" spans="1:114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SUM(E49,+L49)</f>
        <v>36800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446</v>
      </c>
      <c r="K49" s="121">
        <v>0</v>
      </c>
      <c r="L49" s="121">
        <v>36800</v>
      </c>
      <c r="M49" s="121">
        <f>SUM(N49,+U49)</f>
        <v>9247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446</v>
      </c>
      <c r="T49" s="121">
        <v>0</v>
      </c>
      <c r="U49" s="121">
        <v>9247</v>
      </c>
      <c r="V49" s="121">
        <f>+SUM(D49,M49)</f>
        <v>46047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46047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4500</v>
      </c>
      <c r="AN49" s="121">
        <f>SUM(AO49:AR49)</f>
        <v>1500</v>
      </c>
      <c r="AO49" s="121">
        <v>1500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3000</v>
      </c>
      <c r="AY49" s="121">
        <v>3000</v>
      </c>
      <c r="AZ49" s="121">
        <v>0</v>
      </c>
      <c r="BA49" s="121">
        <v>0</v>
      </c>
      <c r="BB49" s="121">
        <v>0</v>
      </c>
      <c r="BC49" s="121">
        <v>32300</v>
      </c>
      <c r="BD49" s="121">
        <v>0</v>
      </c>
      <c r="BE49" s="121">
        <v>0</v>
      </c>
      <c r="BF49" s="121">
        <f>SUM(AE49,+AM49,+BE49)</f>
        <v>4500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9247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4500</v>
      </c>
      <c r="CR49" s="121">
        <f>SUM(AN49,+BP49)</f>
        <v>1500</v>
      </c>
      <c r="CS49" s="121">
        <f>SUM(AO49,+BQ49)</f>
        <v>1500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3000</v>
      </c>
      <c r="DC49" s="121">
        <f>SUM(AY49,+CA49)</f>
        <v>3000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41547</v>
      </c>
      <c r="DH49" s="121">
        <f>SUM(BD49,+CF49)</f>
        <v>0</v>
      </c>
      <c r="DI49" s="121">
        <f>SUM(BE49,+CG49)</f>
        <v>0</v>
      </c>
      <c r="DJ49" s="121">
        <f>SUM(BF49,+CH49)</f>
        <v>4500</v>
      </c>
    </row>
    <row r="50" spans="1:114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SUM(E50,+L50)</f>
        <v>46897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446</v>
      </c>
      <c r="K50" s="121">
        <v>0</v>
      </c>
      <c r="L50" s="121">
        <v>46897</v>
      </c>
      <c r="M50" s="121">
        <f>SUM(N50,+U50)</f>
        <v>18741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446</v>
      </c>
      <c r="T50" s="121">
        <v>0</v>
      </c>
      <c r="U50" s="121">
        <v>18741</v>
      </c>
      <c r="V50" s="121">
        <f>+SUM(D50,M50)</f>
        <v>65638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65638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13040</v>
      </c>
      <c r="AN50" s="121">
        <f>SUM(AO50:AR50)</f>
        <v>2000</v>
      </c>
      <c r="AO50" s="121">
        <v>2000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11040</v>
      </c>
      <c r="AY50" s="121">
        <v>11040</v>
      </c>
      <c r="AZ50" s="121">
        <v>0</v>
      </c>
      <c r="BA50" s="121">
        <v>0</v>
      </c>
      <c r="BB50" s="121">
        <v>0</v>
      </c>
      <c r="BC50" s="121">
        <v>33857</v>
      </c>
      <c r="BD50" s="121">
        <v>0</v>
      </c>
      <c r="BE50" s="121">
        <v>0</v>
      </c>
      <c r="BF50" s="121">
        <f>SUM(AE50,+AM50,+BE50)</f>
        <v>13040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1000</v>
      </c>
      <c r="BP50" s="121">
        <f>SUM(BQ50:BT50)</f>
        <v>1000</v>
      </c>
      <c r="BQ50" s="121">
        <v>1000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17741</v>
      </c>
      <c r="CF50" s="121">
        <v>0</v>
      </c>
      <c r="CG50" s="121">
        <v>0</v>
      </c>
      <c r="CH50" s="121">
        <f>SUM(BG50,+BO50,+CG50)</f>
        <v>1000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14040</v>
      </c>
      <c r="CR50" s="121">
        <f>SUM(AN50,+BP50)</f>
        <v>3000</v>
      </c>
      <c r="CS50" s="121">
        <f>SUM(AO50,+BQ50)</f>
        <v>3000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11040</v>
      </c>
      <c r="DC50" s="121">
        <f>SUM(AY50,+CA50)</f>
        <v>11040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51598</v>
      </c>
      <c r="DH50" s="121">
        <f>SUM(BD50,+CF50)</f>
        <v>0</v>
      </c>
      <c r="DI50" s="121">
        <f>SUM(BE50,+CG50)</f>
        <v>0</v>
      </c>
      <c r="DJ50" s="121">
        <f>SUM(BF50,+CH50)</f>
        <v>14040</v>
      </c>
    </row>
    <row r="51" spans="1:114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SUM(E51,+L51)</f>
        <v>124656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446</v>
      </c>
      <c r="K51" s="121">
        <v>0</v>
      </c>
      <c r="L51" s="121">
        <v>124656</v>
      </c>
      <c r="M51" s="121">
        <f>SUM(N51,+U51)</f>
        <v>26086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446</v>
      </c>
      <c r="T51" s="121">
        <v>0</v>
      </c>
      <c r="U51" s="121">
        <v>26086</v>
      </c>
      <c r="V51" s="121">
        <f>+SUM(D51,M51)</f>
        <v>150742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150742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124656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26086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150742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SUM(E52,+L52)</f>
        <v>74256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446</v>
      </c>
      <c r="K52" s="121">
        <v>0</v>
      </c>
      <c r="L52" s="121">
        <v>74256</v>
      </c>
      <c r="M52" s="121">
        <f>SUM(N52,+U52)</f>
        <v>0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446</v>
      </c>
      <c r="T52" s="121">
        <v>0</v>
      </c>
      <c r="U52" s="121">
        <v>0</v>
      </c>
      <c r="V52" s="121">
        <f>+SUM(D52,M52)</f>
        <v>74256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74256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22533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51723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0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22533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51723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2">
    <sortCondition ref="A8:A52"/>
    <sortCondition ref="B8:B52"/>
    <sortCondition ref="C8:C5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51" man="1"/>
    <brk id="30" min="1" max="51" man="1"/>
    <brk id="38" min="1" max="51" man="1"/>
    <brk id="66" min="1" max="51" man="1"/>
    <brk id="94" min="1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SUM(E7,+L7)</f>
        <v>5056999</v>
      </c>
      <c r="E7" s="140">
        <f>SUM(F7:I7)+K7</f>
        <v>4902290</v>
      </c>
      <c r="F7" s="140">
        <f t="shared" ref="F7:L7" si="0">SUM(F$8:F$57)</f>
        <v>1669396</v>
      </c>
      <c r="G7" s="140">
        <f t="shared" si="0"/>
        <v>0</v>
      </c>
      <c r="H7" s="140">
        <f t="shared" si="0"/>
        <v>2262300</v>
      </c>
      <c r="I7" s="140">
        <f t="shared" si="0"/>
        <v>729137</v>
      </c>
      <c r="J7" s="140">
        <f t="shared" si="0"/>
        <v>7083137</v>
      </c>
      <c r="K7" s="140">
        <f t="shared" si="0"/>
        <v>241457</v>
      </c>
      <c r="L7" s="140">
        <f t="shared" si="0"/>
        <v>154709</v>
      </c>
      <c r="M7" s="140">
        <f>SUM(N7,+U7)</f>
        <v>902340</v>
      </c>
      <c r="N7" s="140">
        <f>SUM(O7:R7,T7)</f>
        <v>923661</v>
      </c>
      <c r="O7" s="140">
        <f t="shared" ref="O7:U7" si="1">SUM(O$8:O$57)</f>
        <v>603350</v>
      </c>
      <c r="P7" s="140">
        <f t="shared" si="1"/>
        <v>0</v>
      </c>
      <c r="Q7" s="140">
        <f t="shared" si="1"/>
        <v>305200</v>
      </c>
      <c r="R7" s="140">
        <f t="shared" si="1"/>
        <v>4662</v>
      </c>
      <c r="S7" s="140">
        <f t="shared" si="1"/>
        <v>2114612</v>
      </c>
      <c r="T7" s="140">
        <f t="shared" si="1"/>
        <v>10449</v>
      </c>
      <c r="U7" s="140">
        <f t="shared" si="1"/>
        <v>-21321</v>
      </c>
      <c r="V7" s="140">
        <f t="shared" ref="V7:AD7" si="2">+SUM(D7,M7)</f>
        <v>5959339</v>
      </c>
      <c r="W7" s="140">
        <f t="shared" si="2"/>
        <v>5825951</v>
      </c>
      <c r="X7" s="140">
        <f t="shared" si="2"/>
        <v>2272746</v>
      </c>
      <c r="Y7" s="140">
        <f t="shared" si="2"/>
        <v>0</v>
      </c>
      <c r="Z7" s="140">
        <f t="shared" si="2"/>
        <v>2567500</v>
      </c>
      <c r="AA7" s="140">
        <f t="shared" si="2"/>
        <v>733799</v>
      </c>
      <c r="AB7" s="140">
        <f t="shared" si="2"/>
        <v>9197749</v>
      </c>
      <c r="AC7" s="140">
        <f t="shared" si="2"/>
        <v>251906</v>
      </c>
      <c r="AD7" s="140">
        <f t="shared" si="2"/>
        <v>133388</v>
      </c>
      <c r="AE7" s="140">
        <f>SUM(AF7,+AK7)</f>
        <v>5043084</v>
      </c>
      <c r="AF7" s="140">
        <f>SUM(AG7:AJ7)</f>
        <v>4940547</v>
      </c>
      <c r="AG7" s="140">
        <f>SUM(AG$8:AG$57)</f>
        <v>0</v>
      </c>
      <c r="AH7" s="140">
        <f>SUM(AH$8:AH$57)</f>
        <v>2372386</v>
      </c>
      <c r="AI7" s="140">
        <f>SUM(AI$8:AI$57)</f>
        <v>1264057</v>
      </c>
      <c r="AJ7" s="140">
        <f>SUM(AJ$8:AJ$57)</f>
        <v>1304104</v>
      </c>
      <c r="AK7" s="140">
        <f>SUM(AK$8:AK$57)</f>
        <v>102537</v>
      </c>
      <c r="AL7" s="143" t="s">
        <v>314</v>
      </c>
      <c r="AM7" s="140">
        <f>SUM(AN7,AS7,AW7,AX7,BD7)</f>
        <v>6760830</v>
      </c>
      <c r="AN7" s="140">
        <f>SUM(AO7:AR7)</f>
        <v>618648</v>
      </c>
      <c r="AO7" s="140">
        <f>SUM(AO$8:AO$57)</f>
        <v>470444</v>
      </c>
      <c r="AP7" s="140">
        <f>SUM(AP$8:AP$57)</f>
        <v>0</v>
      </c>
      <c r="AQ7" s="140">
        <f>SUM(AQ$8:AQ$57)</f>
        <v>146277</v>
      </c>
      <c r="AR7" s="140">
        <f>SUM(AR$8:AR$57)</f>
        <v>1927</v>
      </c>
      <c r="AS7" s="140">
        <f>SUM(AT7:AV7)</f>
        <v>2567457</v>
      </c>
      <c r="AT7" s="140">
        <f>SUM(AT$8:AT$57)</f>
        <v>11631</v>
      </c>
      <c r="AU7" s="140">
        <f>SUM(AU$8:AU$57)</f>
        <v>2319819</v>
      </c>
      <c r="AV7" s="140">
        <f>SUM(AV$8:AV$57)</f>
        <v>236007</v>
      </c>
      <c r="AW7" s="140">
        <f>SUM(AW$8:AW$57)</f>
        <v>0</v>
      </c>
      <c r="AX7" s="140">
        <f>SUM(AY7:BB7)</f>
        <v>3558312</v>
      </c>
      <c r="AY7" s="140">
        <f>SUM(AY$8:AY$57)</f>
        <v>129928</v>
      </c>
      <c r="AZ7" s="140">
        <f>SUM(AZ$8:AZ$57)</f>
        <v>2997088</v>
      </c>
      <c r="BA7" s="140">
        <f>SUM(BA$8:BA$57)</f>
        <v>374104</v>
      </c>
      <c r="BB7" s="140">
        <f>SUM(BB$8:BB$57)</f>
        <v>57192</v>
      </c>
      <c r="BC7" s="143" t="s">
        <v>315</v>
      </c>
      <c r="BD7" s="140">
        <f>SUM(BD$8:BD$57)</f>
        <v>16413</v>
      </c>
      <c r="BE7" s="140">
        <f>SUM(BE$8:BE$57)</f>
        <v>336222</v>
      </c>
      <c r="BF7" s="140">
        <f>SUM(AE7,+AM7,+BE7)</f>
        <v>12140136</v>
      </c>
      <c r="BG7" s="140">
        <f>SUM(BH7,+BM7)</f>
        <v>1052497</v>
      </c>
      <c r="BH7" s="140">
        <f>SUM(BI7:BL7)</f>
        <v>1050636</v>
      </c>
      <c r="BI7" s="140">
        <f>SUM(BI$8:BI$57)</f>
        <v>0</v>
      </c>
      <c r="BJ7" s="140">
        <f>SUM(BJ$8:BJ$57)</f>
        <v>86372</v>
      </c>
      <c r="BK7" s="140">
        <f>SUM(BK$8:BK$57)</f>
        <v>0</v>
      </c>
      <c r="BL7" s="140">
        <f>SUM(BL$8:BL$57)</f>
        <v>964264</v>
      </c>
      <c r="BM7" s="140">
        <f>SUM(BM$8:BM$57)</f>
        <v>1861</v>
      </c>
      <c r="BN7" s="143" t="s">
        <v>314</v>
      </c>
      <c r="BO7" s="140">
        <f>SUM(BP7,BU7,BY7,BZ7,CF7)</f>
        <v>1835587</v>
      </c>
      <c r="BP7" s="140">
        <f>SUM(BQ7:BT7)</f>
        <v>320908</v>
      </c>
      <c r="BQ7" s="140">
        <f>SUM(BQ$8:BQ$57)</f>
        <v>315607</v>
      </c>
      <c r="BR7" s="140">
        <f>SUM(BR$8:BR$57)</f>
        <v>0</v>
      </c>
      <c r="BS7" s="140">
        <f>SUM(BS$8:BS$57)</f>
        <v>5301</v>
      </c>
      <c r="BT7" s="140">
        <f>SUM(BT$8:BT$57)</f>
        <v>0</v>
      </c>
      <c r="BU7" s="140">
        <f>SUM(BV7:BX7)</f>
        <v>934818</v>
      </c>
      <c r="BV7" s="140">
        <f>SUM(BV$8:BV$57)</f>
        <v>8384</v>
      </c>
      <c r="BW7" s="140">
        <f>SUM(BW$8:BW$57)</f>
        <v>926434</v>
      </c>
      <c r="BX7" s="140">
        <f>SUM(BX$8:BX$57)</f>
        <v>0</v>
      </c>
      <c r="BY7" s="140">
        <f>SUM(BY$8:BY$57)</f>
        <v>0</v>
      </c>
      <c r="BZ7" s="140">
        <f>SUM(CA7:CD7)</f>
        <v>575103</v>
      </c>
      <c r="CA7" s="140">
        <f>SUM(CA$8:CA$57)</f>
        <v>0</v>
      </c>
      <c r="CB7" s="140">
        <f>SUM(CB$8:CB$57)</f>
        <v>565509</v>
      </c>
      <c r="CC7" s="140">
        <f>SUM(CC$8:CC$57)</f>
        <v>5687</v>
      </c>
      <c r="CD7" s="140">
        <f>SUM(CD$8:CD$57)</f>
        <v>3907</v>
      </c>
      <c r="CE7" s="143" t="s">
        <v>314</v>
      </c>
      <c r="CF7" s="140">
        <f>SUM(CF$8:CF$57)</f>
        <v>4758</v>
      </c>
      <c r="CG7" s="140">
        <f>SUM(CG$8:CG$57)</f>
        <v>128868</v>
      </c>
      <c r="CH7" s="140">
        <f>SUM(BG7,+BO7,+CG7)</f>
        <v>3016952</v>
      </c>
      <c r="CI7" s="140">
        <f t="shared" ref="CI7:CO7" si="3">SUM(AE7,+BG7)</f>
        <v>6095581</v>
      </c>
      <c r="CJ7" s="140">
        <f t="shared" si="3"/>
        <v>5991183</v>
      </c>
      <c r="CK7" s="140">
        <f t="shared" si="3"/>
        <v>0</v>
      </c>
      <c r="CL7" s="140">
        <f t="shared" si="3"/>
        <v>2458758</v>
      </c>
      <c r="CM7" s="140">
        <f t="shared" si="3"/>
        <v>1264057</v>
      </c>
      <c r="CN7" s="140">
        <f t="shared" si="3"/>
        <v>2268368</v>
      </c>
      <c r="CO7" s="140">
        <f t="shared" si="3"/>
        <v>104398</v>
      </c>
      <c r="CP7" s="143" t="s">
        <v>314</v>
      </c>
      <c r="CQ7" s="140">
        <f t="shared" ref="CQ7:DF7" si="4">SUM(AM7,+BO7)</f>
        <v>8596417</v>
      </c>
      <c r="CR7" s="140">
        <f t="shared" si="4"/>
        <v>939556</v>
      </c>
      <c r="CS7" s="140">
        <f t="shared" si="4"/>
        <v>786051</v>
      </c>
      <c r="CT7" s="140">
        <f t="shared" si="4"/>
        <v>0</v>
      </c>
      <c r="CU7" s="140">
        <f t="shared" si="4"/>
        <v>151578</v>
      </c>
      <c r="CV7" s="140">
        <f t="shared" si="4"/>
        <v>1927</v>
      </c>
      <c r="CW7" s="140">
        <f t="shared" si="4"/>
        <v>3502275</v>
      </c>
      <c r="CX7" s="140">
        <f t="shared" si="4"/>
        <v>20015</v>
      </c>
      <c r="CY7" s="140">
        <f t="shared" si="4"/>
        <v>3246253</v>
      </c>
      <c r="CZ7" s="140">
        <f t="shared" si="4"/>
        <v>236007</v>
      </c>
      <c r="DA7" s="140">
        <f t="shared" si="4"/>
        <v>0</v>
      </c>
      <c r="DB7" s="140">
        <f t="shared" si="4"/>
        <v>4133415</v>
      </c>
      <c r="DC7" s="140">
        <f t="shared" si="4"/>
        <v>129928</v>
      </c>
      <c r="DD7" s="140">
        <f t="shared" si="4"/>
        <v>3562597</v>
      </c>
      <c r="DE7" s="140">
        <f t="shared" si="4"/>
        <v>379791</v>
      </c>
      <c r="DF7" s="140">
        <f t="shared" si="4"/>
        <v>61099</v>
      </c>
      <c r="DG7" s="143" t="s">
        <v>314</v>
      </c>
      <c r="DH7" s="140">
        <f>SUM(BD7,+CF7)</f>
        <v>21171</v>
      </c>
      <c r="DI7" s="140">
        <f>SUM(BE7,+CG7)</f>
        <v>465090</v>
      </c>
      <c r="DJ7" s="140">
        <f>SUM(BF7,+CH7)</f>
        <v>15157088</v>
      </c>
    </row>
    <row r="8" spans="1:114" s="136" customFormat="1" ht="13.5" customHeight="1" x14ac:dyDescent="0.15">
      <c r="A8" s="119" t="s">
        <v>48</v>
      </c>
      <c r="B8" s="120" t="s">
        <v>353</v>
      </c>
      <c r="C8" s="119" t="s">
        <v>354</v>
      </c>
      <c r="D8" s="121">
        <f>SUM(E8,+L8)</f>
        <v>3930190</v>
      </c>
      <c r="E8" s="121">
        <f>SUM(F8:I8)+K8</f>
        <v>3930190</v>
      </c>
      <c r="F8" s="121">
        <v>1667965</v>
      </c>
      <c r="G8" s="121">
        <v>0</v>
      </c>
      <c r="H8" s="121">
        <v>2054900</v>
      </c>
      <c r="I8" s="121">
        <v>207325</v>
      </c>
      <c r="J8" s="121">
        <v>1407909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3930190</v>
      </c>
      <c r="W8" s="121">
        <f>+SUM(E8,N8)</f>
        <v>3930190</v>
      </c>
      <c r="X8" s="121">
        <f>+SUM(F8,O8)</f>
        <v>1667965</v>
      </c>
      <c r="Y8" s="121">
        <f>+SUM(G8,P8)</f>
        <v>0</v>
      </c>
      <c r="Z8" s="121">
        <f>+SUM(H8,Q8)</f>
        <v>2054900</v>
      </c>
      <c r="AA8" s="121">
        <f>+SUM(I8,R8)</f>
        <v>207325</v>
      </c>
      <c r="AB8" s="121">
        <f>+SUM(J8,S8)</f>
        <v>1407909</v>
      </c>
      <c r="AC8" s="121">
        <f>+SUM(K8,T8)</f>
        <v>0</v>
      </c>
      <c r="AD8" s="121">
        <f>+SUM(L8,U8)</f>
        <v>0</v>
      </c>
      <c r="AE8" s="121">
        <f>SUM(AF8,+AK8)</f>
        <v>4411380</v>
      </c>
      <c r="AF8" s="121">
        <f>SUM(AG8:AJ8)</f>
        <v>4325002</v>
      </c>
      <c r="AG8" s="121">
        <v>0</v>
      </c>
      <c r="AH8" s="121">
        <v>1808989</v>
      </c>
      <c r="AI8" s="121">
        <v>1215932</v>
      </c>
      <c r="AJ8" s="121">
        <v>1300081</v>
      </c>
      <c r="AK8" s="121">
        <v>86378</v>
      </c>
      <c r="AL8" s="122" t="s">
        <v>446</v>
      </c>
      <c r="AM8" s="121">
        <f>SUM(AN8,AS8,AW8,AX8,BD8)</f>
        <v>924373</v>
      </c>
      <c r="AN8" s="121">
        <f>SUM(AO8:AR8)</f>
        <v>87609</v>
      </c>
      <c r="AO8" s="121">
        <v>75120</v>
      </c>
      <c r="AP8" s="121">
        <v>0</v>
      </c>
      <c r="AQ8" s="121">
        <v>12489</v>
      </c>
      <c r="AR8" s="121">
        <v>0</v>
      </c>
      <c r="AS8" s="121">
        <f>SUM(AT8:AV8)</f>
        <v>37706</v>
      </c>
      <c r="AT8" s="121">
        <v>0</v>
      </c>
      <c r="AU8" s="121">
        <v>37537</v>
      </c>
      <c r="AV8" s="121">
        <v>169</v>
      </c>
      <c r="AW8" s="121">
        <v>0</v>
      </c>
      <c r="AX8" s="121">
        <f>SUM(AY8:BB8)</f>
        <v>799058</v>
      </c>
      <c r="AY8" s="121">
        <v>0</v>
      </c>
      <c r="AZ8" s="121">
        <v>740953</v>
      </c>
      <c r="BA8" s="121">
        <v>58105</v>
      </c>
      <c r="BB8" s="121">
        <v>0</v>
      </c>
      <c r="BC8" s="122" t="s">
        <v>446</v>
      </c>
      <c r="BD8" s="121">
        <v>0</v>
      </c>
      <c r="BE8" s="121">
        <v>2346</v>
      </c>
      <c r="BF8" s="121">
        <f>SUM(AE8,+AM8,+BE8)</f>
        <v>5338099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446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446</v>
      </c>
      <c r="CF8" s="121">
        <v>0</v>
      </c>
      <c r="CG8" s="121">
        <v>0</v>
      </c>
      <c r="CH8" s="121">
        <f>SUM(BG8,+BO8,+CG8)</f>
        <v>0</v>
      </c>
      <c r="CI8" s="121">
        <f>SUM(AE8,+BG8)</f>
        <v>4411380</v>
      </c>
      <c r="CJ8" s="121">
        <f>SUM(AF8,+BH8)</f>
        <v>4325002</v>
      </c>
      <c r="CK8" s="121">
        <f>SUM(AG8,+BI8)</f>
        <v>0</v>
      </c>
      <c r="CL8" s="121">
        <f>SUM(AH8,+BJ8)</f>
        <v>1808989</v>
      </c>
      <c r="CM8" s="121">
        <f>SUM(AI8,+BK8)</f>
        <v>1215932</v>
      </c>
      <c r="CN8" s="121">
        <f>SUM(AJ8,+BL8)</f>
        <v>1300081</v>
      </c>
      <c r="CO8" s="121">
        <f>SUM(AK8,+BM8)</f>
        <v>86378</v>
      </c>
      <c r="CP8" s="122" t="s">
        <v>446</v>
      </c>
      <c r="CQ8" s="121">
        <f>SUM(AM8,+BO8)</f>
        <v>924373</v>
      </c>
      <c r="CR8" s="121">
        <f>SUM(AN8,+BP8)</f>
        <v>87609</v>
      </c>
      <c r="CS8" s="121">
        <f>SUM(AO8,+BQ8)</f>
        <v>75120</v>
      </c>
      <c r="CT8" s="121">
        <f>SUM(AP8,+BR8)</f>
        <v>0</v>
      </c>
      <c r="CU8" s="121">
        <f>SUM(AQ8,+BS8)</f>
        <v>12489</v>
      </c>
      <c r="CV8" s="121">
        <f>SUM(AR8,+BT8)</f>
        <v>0</v>
      </c>
      <c r="CW8" s="121">
        <f>SUM(AS8,+BU8)</f>
        <v>37706</v>
      </c>
      <c r="CX8" s="121">
        <f>SUM(AT8,+BV8)</f>
        <v>0</v>
      </c>
      <c r="CY8" s="121">
        <f>SUM(AU8,+BW8)</f>
        <v>37537</v>
      </c>
      <c r="CZ8" s="121">
        <f>SUM(AV8,+BX8)</f>
        <v>169</v>
      </c>
      <c r="DA8" s="121">
        <f>SUM(AW8,+BY8)</f>
        <v>0</v>
      </c>
      <c r="DB8" s="121">
        <f>SUM(AX8,+BZ8)</f>
        <v>799058</v>
      </c>
      <c r="DC8" s="121">
        <f>SUM(AY8,+CA8)</f>
        <v>0</v>
      </c>
      <c r="DD8" s="121">
        <f>SUM(AZ8,+CB8)</f>
        <v>740953</v>
      </c>
      <c r="DE8" s="121">
        <f>SUM(BA8,+CC8)</f>
        <v>58105</v>
      </c>
      <c r="DF8" s="121">
        <f>SUM(BB8,+CD8)</f>
        <v>0</v>
      </c>
      <c r="DG8" s="122" t="s">
        <v>446</v>
      </c>
      <c r="DH8" s="121">
        <f>SUM(BD8,+CF8)</f>
        <v>0</v>
      </c>
      <c r="DI8" s="121">
        <f>SUM(BE8,+CG8)</f>
        <v>2346</v>
      </c>
      <c r="DJ8" s="121">
        <f>SUM(BF8,+CH8)</f>
        <v>5338099</v>
      </c>
    </row>
    <row r="9" spans="1:114" s="136" customFormat="1" ht="13.5" customHeight="1" x14ac:dyDescent="0.15">
      <c r="A9" s="119" t="s">
        <v>48</v>
      </c>
      <c r="B9" s="120" t="s">
        <v>409</v>
      </c>
      <c r="C9" s="119" t="s">
        <v>410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30877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152680</v>
      </c>
      <c r="T9" s="121">
        <v>0</v>
      </c>
      <c r="U9" s="121">
        <v>30877</v>
      </c>
      <c r="V9" s="121">
        <f>+SUM(D9,M9)</f>
        <v>30877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152680</v>
      </c>
      <c r="AC9" s="121">
        <f>+SUM(K9,T9)</f>
        <v>0</v>
      </c>
      <c r="AD9" s="121">
        <f>+SUM(L9,U9)</f>
        <v>30877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446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446</v>
      </c>
      <c r="BD9" s="121">
        <v>0</v>
      </c>
      <c r="BE9" s="121">
        <v>0</v>
      </c>
      <c r="BF9" s="121">
        <f>SUM(AE9,+AM9,+BE9)</f>
        <v>0</v>
      </c>
      <c r="BG9" s="121">
        <f>SUM(BH9,+BM9)</f>
        <v>1430</v>
      </c>
      <c r="BH9" s="121">
        <f>SUM(BI9:BL9)</f>
        <v>1430</v>
      </c>
      <c r="BI9" s="121">
        <v>0</v>
      </c>
      <c r="BJ9" s="121">
        <v>1430</v>
      </c>
      <c r="BK9" s="121">
        <v>0</v>
      </c>
      <c r="BL9" s="121">
        <v>0</v>
      </c>
      <c r="BM9" s="121">
        <v>0</v>
      </c>
      <c r="BN9" s="122" t="s">
        <v>446</v>
      </c>
      <c r="BO9" s="121">
        <f>SUM(BP9,BU9,BY9,BZ9,CF9)</f>
        <v>161320</v>
      </c>
      <c r="BP9" s="121">
        <f>SUM(BQ9:BT9)</f>
        <v>75553</v>
      </c>
      <c r="BQ9" s="121">
        <v>75553</v>
      </c>
      <c r="BR9" s="121">
        <v>0</v>
      </c>
      <c r="BS9" s="121">
        <v>0</v>
      </c>
      <c r="BT9" s="121">
        <v>0</v>
      </c>
      <c r="BU9" s="121">
        <f>SUM(BV9:BX9)</f>
        <v>53702</v>
      </c>
      <c r="BV9" s="121">
        <v>0</v>
      </c>
      <c r="BW9" s="121">
        <v>53702</v>
      </c>
      <c r="BX9" s="121">
        <v>0</v>
      </c>
      <c r="BY9" s="121">
        <v>0</v>
      </c>
      <c r="BZ9" s="121">
        <f>SUM(CA9:CD9)</f>
        <v>32065</v>
      </c>
      <c r="CA9" s="121">
        <v>0</v>
      </c>
      <c r="CB9" s="121">
        <v>32065</v>
      </c>
      <c r="CC9" s="121">
        <v>0</v>
      </c>
      <c r="CD9" s="121">
        <v>0</v>
      </c>
      <c r="CE9" s="122" t="s">
        <v>446</v>
      </c>
      <c r="CF9" s="121">
        <v>0</v>
      </c>
      <c r="CG9" s="121">
        <v>20807</v>
      </c>
      <c r="CH9" s="121">
        <f>SUM(BG9,+BO9,+CG9)</f>
        <v>183557</v>
      </c>
      <c r="CI9" s="121">
        <f>SUM(AE9,+BG9)</f>
        <v>1430</v>
      </c>
      <c r="CJ9" s="121">
        <f>SUM(AF9,+BH9)</f>
        <v>1430</v>
      </c>
      <c r="CK9" s="121">
        <f>SUM(AG9,+BI9)</f>
        <v>0</v>
      </c>
      <c r="CL9" s="121">
        <f>SUM(AH9,+BJ9)</f>
        <v>1430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446</v>
      </c>
      <c r="CQ9" s="121">
        <f>SUM(AM9,+BO9)</f>
        <v>161320</v>
      </c>
      <c r="CR9" s="121">
        <f>SUM(AN9,+BP9)</f>
        <v>75553</v>
      </c>
      <c r="CS9" s="121">
        <f>SUM(AO9,+BQ9)</f>
        <v>75553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53702</v>
      </c>
      <c r="CX9" s="121">
        <f>SUM(AT9,+BV9)</f>
        <v>0</v>
      </c>
      <c r="CY9" s="121">
        <f>SUM(AU9,+BW9)</f>
        <v>53702</v>
      </c>
      <c r="CZ9" s="121">
        <f>SUM(AV9,+BX9)</f>
        <v>0</v>
      </c>
      <c r="DA9" s="121">
        <f>SUM(AW9,+BY9)</f>
        <v>0</v>
      </c>
      <c r="DB9" s="121">
        <f>SUM(AX9,+BZ9)</f>
        <v>32065</v>
      </c>
      <c r="DC9" s="121">
        <f>SUM(AY9,+CA9)</f>
        <v>0</v>
      </c>
      <c r="DD9" s="121">
        <f>SUM(AZ9,+CB9)</f>
        <v>32065</v>
      </c>
      <c r="DE9" s="121">
        <f>SUM(BA9,+CC9)</f>
        <v>0</v>
      </c>
      <c r="DF9" s="121">
        <f>SUM(BB9,+CD9)</f>
        <v>0</v>
      </c>
      <c r="DG9" s="122" t="s">
        <v>446</v>
      </c>
      <c r="DH9" s="121">
        <f>SUM(BD9,+CF9)</f>
        <v>0</v>
      </c>
      <c r="DI9" s="121">
        <f>SUM(BE9,+CG9)</f>
        <v>20807</v>
      </c>
      <c r="DJ9" s="121">
        <f>SUM(BF9,+CH9)</f>
        <v>183557</v>
      </c>
    </row>
    <row r="10" spans="1:114" s="136" customFormat="1" ht="13.5" customHeight="1" x14ac:dyDescent="0.15">
      <c r="A10" s="119" t="s">
        <v>48</v>
      </c>
      <c r="B10" s="120" t="s">
        <v>365</v>
      </c>
      <c r="C10" s="119" t="s">
        <v>366</v>
      </c>
      <c r="D10" s="121">
        <f>SUM(E10,+L10)</f>
        <v>41</v>
      </c>
      <c r="E10" s="121">
        <f>SUM(F10:I10)+K10</f>
        <v>8</v>
      </c>
      <c r="F10" s="121">
        <v>0</v>
      </c>
      <c r="G10" s="121">
        <v>0</v>
      </c>
      <c r="H10" s="121">
        <v>0</v>
      </c>
      <c r="I10" s="121">
        <v>8</v>
      </c>
      <c r="J10" s="121">
        <v>163</v>
      </c>
      <c r="K10" s="121">
        <v>0</v>
      </c>
      <c r="L10" s="121">
        <v>33</v>
      </c>
      <c r="M10" s="121">
        <f>SUM(N10,+U10)</f>
        <v>20325</v>
      </c>
      <c r="N10" s="121">
        <f>SUM(O10:R10,T10)</f>
        <v>3870</v>
      </c>
      <c r="O10" s="121">
        <v>0</v>
      </c>
      <c r="P10" s="121">
        <v>0</v>
      </c>
      <c r="Q10" s="121">
        <v>0</v>
      </c>
      <c r="R10" s="121">
        <v>3870</v>
      </c>
      <c r="S10" s="121">
        <v>149327</v>
      </c>
      <c r="T10" s="121">
        <v>0</v>
      </c>
      <c r="U10" s="121">
        <v>16455</v>
      </c>
      <c r="V10" s="121">
        <f>+SUM(D10,M10)</f>
        <v>20366</v>
      </c>
      <c r="W10" s="121">
        <f>+SUM(E10,N10)</f>
        <v>3878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3878</v>
      </c>
      <c r="AB10" s="121">
        <f>+SUM(J10,S10)</f>
        <v>149490</v>
      </c>
      <c r="AC10" s="121">
        <f>+SUM(K10,T10)</f>
        <v>0</v>
      </c>
      <c r="AD10" s="121">
        <f>+SUM(L10,U10)</f>
        <v>16488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446</v>
      </c>
      <c r="AM10" s="121">
        <f>SUM(AN10,AS10,AW10,AX10,BD10)</f>
        <v>166</v>
      </c>
      <c r="AN10" s="121">
        <f>SUM(AO10:AR10)</f>
        <v>60</v>
      </c>
      <c r="AO10" s="121">
        <v>60</v>
      </c>
      <c r="AP10" s="121">
        <v>0</v>
      </c>
      <c r="AQ10" s="121">
        <v>0</v>
      </c>
      <c r="AR10" s="121">
        <v>0</v>
      </c>
      <c r="AS10" s="121">
        <f>SUM(AT10:AV10)</f>
        <v>106</v>
      </c>
      <c r="AT10" s="121">
        <v>0</v>
      </c>
      <c r="AU10" s="121">
        <v>106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446</v>
      </c>
      <c r="BD10" s="121">
        <v>0</v>
      </c>
      <c r="BE10" s="121">
        <v>38</v>
      </c>
      <c r="BF10" s="121">
        <f>SUM(AE10,+AM10,+BE10)</f>
        <v>204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446</v>
      </c>
      <c r="BO10" s="121">
        <f>SUM(BP10,BU10,BY10,BZ10,CF10)</f>
        <v>166705</v>
      </c>
      <c r="BP10" s="121">
        <f>SUM(BQ10:BT10)</f>
        <v>59837</v>
      </c>
      <c r="BQ10" s="121">
        <v>59837</v>
      </c>
      <c r="BR10" s="121">
        <v>0</v>
      </c>
      <c r="BS10" s="121">
        <v>0</v>
      </c>
      <c r="BT10" s="121">
        <v>0</v>
      </c>
      <c r="BU10" s="121">
        <f>SUM(BV10:BX10)</f>
        <v>106136</v>
      </c>
      <c r="BV10" s="121">
        <v>0</v>
      </c>
      <c r="BW10" s="121">
        <v>106136</v>
      </c>
      <c r="BX10" s="121">
        <v>0</v>
      </c>
      <c r="BY10" s="121">
        <v>0</v>
      </c>
      <c r="BZ10" s="121">
        <f>SUM(CA10:CD10)</f>
        <v>732</v>
      </c>
      <c r="CA10" s="121">
        <v>0</v>
      </c>
      <c r="CB10" s="121">
        <v>0</v>
      </c>
      <c r="CC10" s="121">
        <v>732</v>
      </c>
      <c r="CD10" s="121">
        <v>0</v>
      </c>
      <c r="CE10" s="122" t="s">
        <v>446</v>
      </c>
      <c r="CF10" s="121">
        <v>0</v>
      </c>
      <c r="CG10" s="121">
        <v>2947</v>
      </c>
      <c r="CH10" s="121">
        <f>SUM(BG10,+BO10,+CG10)</f>
        <v>169652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446</v>
      </c>
      <c r="CQ10" s="121">
        <f>SUM(AM10,+BO10)</f>
        <v>166871</v>
      </c>
      <c r="CR10" s="121">
        <f>SUM(AN10,+BP10)</f>
        <v>59897</v>
      </c>
      <c r="CS10" s="121">
        <f>SUM(AO10,+BQ10)</f>
        <v>59897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106242</v>
      </c>
      <c r="CX10" s="121">
        <f>SUM(AT10,+BV10)</f>
        <v>0</v>
      </c>
      <c r="CY10" s="121">
        <f>SUM(AU10,+BW10)</f>
        <v>106242</v>
      </c>
      <c r="CZ10" s="121">
        <f>SUM(AV10,+BX10)</f>
        <v>0</v>
      </c>
      <c r="DA10" s="121">
        <f>SUM(AW10,+BY10)</f>
        <v>0</v>
      </c>
      <c r="DB10" s="121">
        <f>SUM(AX10,+BZ10)</f>
        <v>732</v>
      </c>
      <c r="DC10" s="121">
        <f>SUM(AY10,+CA10)</f>
        <v>0</v>
      </c>
      <c r="DD10" s="121">
        <f>SUM(AZ10,+CB10)</f>
        <v>0</v>
      </c>
      <c r="DE10" s="121">
        <f>SUM(BA10,+CC10)</f>
        <v>732</v>
      </c>
      <c r="DF10" s="121">
        <f>SUM(BB10,+CD10)</f>
        <v>0</v>
      </c>
      <c r="DG10" s="122" t="s">
        <v>446</v>
      </c>
      <c r="DH10" s="121">
        <f>SUM(BD10,+CF10)</f>
        <v>0</v>
      </c>
      <c r="DI10" s="121">
        <f>SUM(BE10,+CG10)</f>
        <v>2985</v>
      </c>
      <c r="DJ10" s="121">
        <f>SUM(BF10,+CH10)</f>
        <v>169856</v>
      </c>
    </row>
    <row r="11" spans="1:114" s="136" customFormat="1" ht="13.5" customHeight="1" x14ac:dyDescent="0.15">
      <c r="A11" s="119" t="s">
        <v>48</v>
      </c>
      <c r="B11" s="120" t="s">
        <v>407</v>
      </c>
      <c r="C11" s="119" t="s">
        <v>408</v>
      </c>
      <c r="D11" s="121">
        <f>SUM(E11,+L11)</f>
        <v>78055</v>
      </c>
      <c r="E11" s="121">
        <f>SUM(F11:I11)+K11</f>
        <v>78055</v>
      </c>
      <c r="F11" s="121">
        <v>0</v>
      </c>
      <c r="G11" s="121">
        <v>0</v>
      </c>
      <c r="H11" s="121">
        <v>0</v>
      </c>
      <c r="I11" s="121">
        <v>18217</v>
      </c>
      <c r="J11" s="121">
        <v>180574</v>
      </c>
      <c r="K11" s="121">
        <v>59838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78055</v>
      </c>
      <c r="W11" s="121">
        <f>+SUM(E11,N11)</f>
        <v>78055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18217</v>
      </c>
      <c r="AB11" s="121">
        <f>+SUM(J11,S11)</f>
        <v>180574</v>
      </c>
      <c r="AC11" s="121">
        <f>+SUM(K11,T11)</f>
        <v>59838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446</v>
      </c>
      <c r="AM11" s="121">
        <f>SUM(AN11,AS11,AW11,AX11,BD11)</f>
        <v>258629</v>
      </c>
      <c r="AN11" s="121">
        <f>SUM(AO11:AR11)</f>
        <v>64197</v>
      </c>
      <c r="AO11" s="121">
        <v>58468</v>
      </c>
      <c r="AP11" s="121">
        <v>0</v>
      </c>
      <c r="AQ11" s="121">
        <v>5729</v>
      </c>
      <c r="AR11" s="121">
        <v>0</v>
      </c>
      <c r="AS11" s="121">
        <f>SUM(AT11:AV11)</f>
        <v>74917</v>
      </c>
      <c r="AT11" s="121">
        <v>0</v>
      </c>
      <c r="AU11" s="121">
        <v>74917</v>
      </c>
      <c r="AV11" s="121">
        <v>0</v>
      </c>
      <c r="AW11" s="121">
        <v>0</v>
      </c>
      <c r="AX11" s="121">
        <f>SUM(AY11:BB11)</f>
        <v>119515</v>
      </c>
      <c r="AY11" s="121">
        <v>0</v>
      </c>
      <c r="AZ11" s="121">
        <v>101738</v>
      </c>
      <c r="BA11" s="121">
        <v>17777</v>
      </c>
      <c r="BB11" s="121">
        <v>0</v>
      </c>
      <c r="BC11" s="122" t="s">
        <v>446</v>
      </c>
      <c r="BD11" s="121">
        <v>0</v>
      </c>
      <c r="BE11" s="121">
        <v>0</v>
      </c>
      <c r="BF11" s="121">
        <f>SUM(AE11,+AM11,+BE11)</f>
        <v>258629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446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446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446</v>
      </c>
      <c r="CQ11" s="121">
        <f>SUM(AM11,+BO11)</f>
        <v>258629</v>
      </c>
      <c r="CR11" s="121">
        <f>SUM(AN11,+BP11)</f>
        <v>64197</v>
      </c>
      <c r="CS11" s="121">
        <f>SUM(AO11,+BQ11)</f>
        <v>58468</v>
      </c>
      <c r="CT11" s="121">
        <f>SUM(AP11,+BR11)</f>
        <v>0</v>
      </c>
      <c r="CU11" s="121">
        <f>SUM(AQ11,+BS11)</f>
        <v>5729</v>
      </c>
      <c r="CV11" s="121">
        <f>SUM(AR11,+BT11)</f>
        <v>0</v>
      </c>
      <c r="CW11" s="121">
        <f>SUM(AS11,+BU11)</f>
        <v>74917</v>
      </c>
      <c r="CX11" s="121">
        <f>SUM(AT11,+BV11)</f>
        <v>0</v>
      </c>
      <c r="CY11" s="121">
        <f>SUM(AU11,+BW11)</f>
        <v>74917</v>
      </c>
      <c r="CZ11" s="121">
        <f>SUM(AV11,+BX11)</f>
        <v>0</v>
      </c>
      <c r="DA11" s="121">
        <f>SUM(AW11,+BY11)</f>
        <v>0</v>
      </c>
      <c r="DB11" s="121">
        <f>SUM(AX11,+BZ11)</f>
        <v>119515</v>
      </c>
      <c r="DC11" s="121">
        <f>SUM(AY11,+CA11)</f>
        <v>0</v>
      </c>
      <c r="DD11" s="121">
        <f>SUM(AZ11,+CB11)</f>
        <v>101738</v>
      </c>
      <c r="DE11" s="121">
        <f>SUM(BA11,+CC11)</f>
        <v>17777</v>
      </c>
      <c r="DF11" s="121">
        <f>SUM(BB11,+CD11)</f>
        <v>0</v>
      </c>
      <c r="DG11" s="122" t="s">
        <v>446</v>
      </c>
      <c r="DH11" s="121">
        <f>SUM(BD11,+CF11)</f>
        <v>0</v>
      </c>
      <c r="DI11" s="121">
        <f>SUM(BE11,+CG11)</f>
        <v>0</v>
      </c>
      <c r="DJ11" s="121">
        <f>SUM(BF11,+CH11)</f>
        <v>258629</v>
      </c>
    </row>
    <row r="12" spans="1:114" s="136" customFormat="1" ht="13.5" customHeight="1" x14ac:dyDescent="0.15">
      <c r="A12" s="119" t="s">
        <v>48</v>
      </c>
      <c r="B12" s="120" t="s">
        <v>401</v>
      </c>
      <c r="C12" s="119" t="s">
        <v>413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529480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529480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446</v>
      </c>
      <c r="AM12" s="121">
        <f>SUM(AN12,AS12,AW12,AX12,BD12)</f>
        <v>487504</v>
      </c>
      <c r="AN12" s="121">
        <f>SUM(AO12:AR12)</f>
        <v>79011</v>
      </c>
      <c r="AO12" s="121">
        <v>55474</v>
      </c>
      <c r="AP12" s="121">
        <v>0</v>
      </c>
      <c r="AQ12" s="121">
        <v>23537</v>
      </c>
      <c r="AR12" s="121">
        <v>0</v>
      </c>
      <c r="AS12" s="121">
        <f>SUM(AT12:AV12)</f>
        <v>300221</v>
      </c>
      <c r="AT12" s="121">
        <v>0</v>
      </c>
      <c r="AU12" s="121">
        <v>300221</v>
      </c>
      <c r="AV12" s="121">
        <v>0</v>
      </c>
      <c r="AW12" s="121">
        <v>0</v>
      </c>
      <c r="AX12" s="121">
        <f>SUM(AY12:BB12)</f>
        <v>102387</v>
      </c>
      <c r="AY12" s="121">
        <v>0</v>
      </c>
      <c r="AZ12" s="121">
        <v>37534</v>
      </c>
      <c r="BA12" s="121">
        <v>64853</v>
      </c>
      <c r="BB12" s="121">
        <v>0</v>
      </c>
      <c r="BC12" s="122" t="s">
        <v>446</v>
      </c>
      <c r="BD12" s="121">
        <v>5885</v>
      </c>
      <c r="BE12" s="121">
        <v>41976</v>
      </c>
      <c r="BF12" s="121">
        <f>SUM(AE12,+AM12,+BE12)</f>
        <v>529480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446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446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446</v>
      </c>
      <c r="CQ12" s="121">
        <f>SUM(AM12,+BO12)</f>
        <v>487504</v>
      </c>
      <c r="CR12" s="121">
        <f>SUM(AN12,+BP12)</f>
        <v>79011</v>
      </c>
      <c r="CS12" s="121">
        <f>SUM(AO12,+BQ12)</f>
        <v>55474</v>
      </c>
      <c r="CT12" s="121">
        <f>SUM(AP12,+BR12)</f>
        <v>0</v>
      </c>
      <c r="CU12" s="121">
        <f>SUM(AQ12,+BS12)</f>
        <v>23537</v>
      </c>
      <c r="CV12" s="121">
        <f>SUM(AR12,+BT12)</f>
        <v>0</v>
      </c>
      <c r="CW12" s="121">
        <f>SUM(AS12,+BU12)</f>
        <v>300221</v>
      </c>
      <c r="CX12" s="121">
        <f>SUM(AT12,+BV12)</f>
        <v>0</v>
      </c>
      <c r="CY12" s="121">
        <f>SUM(AU12,+BW12)</f>
        <v>300221</v>
      </c>
      <c r="CZ12" s="121">
        <f>SUM(AV12,+BX12)</f>
        <v>0</v>
      </c>
      <c r="DA12" s="121">
        <f>SUM(AW12,+BY12)</f>
        <v>0</v>
      </c>
      <c r="DB12" s="121">
        <f>SUM(AX12,+BZ12)</f>
        <v>102387</v>
      </c>
      <c r="DC12" s="121">
        <f>SUM(AY12,+CA12)</f>
        <v>0</v>
      </c>
      <c r="DD12" s="121">
        <f>SUM(AZ12,+CB12)</f>
        <v>37534</v>
      </c>
      <c r="DE12" s="121">
        <f>SUM(BA12,+CC12)</f>
        <v>64853</v>
      </c>
      <c r="DF12" s="121">
        <f>SUM(BB12,+CD12)</f>
        <v>0</v>
      </c>
      <c r="DG12" s="122" t="s">
        <v>446</v>
      </c>
      <c r="DH12" s="121">
        <f>SUM(BD12,+CF12)</f>
        <v>5885</v>
      </c>
      <c r="DI12" s="121">
        <f>SUM(BE12,+CG12)</f>
        <v>41976</v>
      </c>
      <c r="DJ12" s="121">
        <f>SUM(BF12,+CH12)</f>
        <v>529480</v>
      </c>
    </row>
    <row r="13" spans="1:114" s="136" customFormat="1" ht="13.5" customHeight="1" x14ac:dyDescent="0.15">
      <c r="A13" s="119" t="s">
        <v>48</v>
      </c>
      <c r="B13" s="120" t="s">
        <v>327</v>
      </c>
      <c r="C13" s="119" t="s">
        <v>328</v>
      </c>
      <c r="D13" s="121">
        <f>SUM(E13,+L13)</f>
        <v>60623</v>
      </c>
      <c r="E13" s="121">
        <f>SUM(F13:I13)+K13</f>
        <v>4427</v>
      </c>
      <c r="F13" s="121">
        <v>0</v>
      </c>
      <c r="G13" s="121">
        <v>0</v>
      </c>
      <c r="H13" s="121">
        <v>3500</v>
      </c>
      <c r="I13" s="121">
        <v>33</v>
      </c>
      <c r="J13" s="121">
        <v>172876</v>
      </c>
      <c r="K13" s="121">
        <v>894</v>
      </c>
      <c r="L13" s="121">
        <v>56196</v>
      </c>
      <c r="M13" s="121">
        <f>SUM(N13,+U13)</f>
        <v>12635</v>
      </c>
      <c r="N13" s="121">
        <f>SUM(O13:R13,T13)</f>
        <v>27</v>
      </c>
      <c r="O13" s="121">
        <v>0</v>
      </c>
      <c r="P13" s="121">
        <v>0</v>
      </c>
      <c r="Q13" s="121">
        <v>0</v>
      </c>
      <c r="R13" s="121">
        <v>0</v>
      </c>
      <c r="S13" s="121">
        <v>118884</v>
      </c>
      <c r="T13" s="121">
        <v>27</v>
      </c>
      <c r="U13" s="121">
        <v>12608</v>
      </c>
      <c r="V13" s="121">
        <f>+SUM(D13,M13)</f>
        <v>73258</v>
      </c>
      <c r="W13" s="121">
        <f>+SUM(E13,N13)</f>
        <v>4454</v>
      </c>
      <c r="X13" s="121">
        <f>+SUM(F13,O13)</f>
        <v>0</v>
      </c>
      <c r="Y13" s="121">
        <f>+SUM(G13,P13)</f>
        <v>0</v>
      </c>
      <c r="Z13" s="121">
        <f>+SUM(H13,Q13)</f>
        <v>3500</v>
      </c>
      <c r="AA13" s="121">
        <f>+SUM(I13,R13)</f>
        <v>33</v>
      </c>
      <c r="AB13" s="121">
        <f>+SUM(J13,S13)</f>
        <v>291760</v>
      </c>
      <c r="AC13" s="121">
        <f>+SUM(K13,T13)</f>
        <v>921</v>
      </c>
      <c r="AD13" s="121">
        <f>+SUM(L13,U13)</f>
        <v>68804</v>
      </c>
      <c r="AE13" s="121">
        <f>SUM(AF13,+AK13)</f>
        <v>47278</v>
      </c>
      <c r="AF13" s="121">
        <f>SUM(AG13:AJ13)</f>
        <v>47278</v>
      </c>
      <c r="AG13" s="121">
        <v>0</v>
      </c>
      <c r="AH13" s="121">
        <v>33693</v>
      </c>
      <c r="AI13" s="121">
        <v>13585</v>
      </c>
      <c r="AJ13" s="121">
        <v>0</v>
      </c>
      <c r="AK13" s="121">
        <v>0</v>
      </c>
      <c r="AL13" s="122" t="s">
        <v>446</v>
      </c>
      <c r="AM13" s="121">
        <f>SUM(AN13,AS13,AW13,AX13,BD13)</f>
        <v>148760</v>
      </c>
      <c r="AN13" s="121">
        <f>SUM(AO13:AR13)</f>
        <v>13283</v>
      </c>
      <c r="AO13" s="121">
        <v>13283</v>
      </c>
      <c r="AP13" s="121">
        <v>0</v>
      </c>
      <c r="AQ13" s="121">
        <v>0</v>
      </c>
      <c r="AR13" s="121">
        <v>0</v>
      </c>
      <c r="AS13" s="121">
        <f>SUM(AT13:AV13)</f>
        <v>20457</v>
      </c>
      <c r="AT13" s="121">
        <v>0</v>
      </c>
      <c r="AU13" s="121">
        <v>13197</v>
      </c>
      <c r="AV13" s="121">
        <v>7260</v>
      </c>
      <c r="AW13" s="121">
        <v>0</v>
      </c>
      <c r="AX13" s="121">
        <f>SUM(AY13:BB13)</f>
        <v>113854</v>
      </c>
      <c r="AY13" s="121">
        <v>0</v>
      </c>
      <c r="AZ13" s="121">
        <v>82789</v>
      </c>
      <c r="BA13" s="121">
        <v>31065</v>
      </c>
      <c r="BB13" s="121">
        <v>0</v>
      </c>
      <c r="BC13" s="122" t="s">
        <v>446</v>
      </c>
      <c r="BD13" s="121">
        <v>1166</v>
      </c>
      <c r="BE13" s="121">
        <v>37461</v>
      </c>
      <c r="BF13" s="121">
        <f>SUM(AE13,+AM13,+BE13)</f>
        <v>233499</v>
      </c>
      <c r="BG13" s="121">
        <f>SUM(BH13,+BM13)</f>
        <v>32045</v>
      </c>
      <c r="BH13" s="121">
        <f>SUM(BI13:BL13)</f>
        <v>31559</v>
      </c>
      <c r="BI13" s="121">
        <v>0</v>
      </c>
      <c r="BJ13" s="121">
        <v>31559</v>
      </c>
      <c r="BK13" s="121">
        <v>0</v>
      </c>
      <c r="BL13" s="121">
        <v>0</v>
      </c>
      <c r="BM13" s="121">
        <v>486</v>
      </c>
      <c r="BN13" s="122" t="s">
        <v>446</v>
      </c>
      <c r="BO13" s="121">
        <f>SUM(BP13,BU13,BY13,BZ13,CF13)</f>
        <v>78293</v>
      </c>
      <c r="BP13" s="121">
        <f>SUM(BQ13:BT13)</f>
        <v>8640</v>
      </c>
      <c r="BQ13" s="121">
        <v>8640</v>
      </c>
      <c r="BR13" s="121">
        <v>0</v>
      </c>
      <c r="BS13" s="121">
        <v>0</v>
      </c>
      <c r="BT13" s="121">
        <v>0</v>
      </c>
      <c r="BU13" s="121">
        <f>SUM(BV13:BX13)</f>
        <v>30467</v>
      </c>
      <c r="BV13" s="121">
        <v>0</v>
      </c>
      <c r="BW13" s="121">
        <v>30467</v>
      </c>
      <c r="BX13" s="121">
        <v>0</v>
      </c>
      <c r="BY13" s="121">
        <v>0</v>
      </c>
      <c r="BZ13" s="121">
        <f>SUM(CA13:CD13)</f>
        <v>37391</v>
      </c>
      <c r="CA13" s="121">
        <v>0</v>
      </c>
      <c r="CB13" s="121">
        <v>37391</v>
      </c>
      <c r="CC13" s="121">
        <v>0</v>
      </c>
      <c r="CD13" s="121">
        <v>0</v>
      </c>
      <c r="CE13" s="122" t="s">
        <v>446</v>
      </c>
      <c r="CF13" s="121">
        <v>1795</v>
      </c>
      <c r="CG13" s="121">
        <v>21181</v>
      </c>
      <c r="CH13" s="121">
        <f>SUM(BG13,+BO13,+CG13)</f>
        <v>131519</v>
      </c>
      <c r="CI13" s="121">
        <f>SUM(AE13,+BG13)</f>
        <v>79323</v>
      </c>
      <c r="CJ13" s="121">
        <f>SUM(AF13,+BH13)</f>
        <v>78837</v>
      </c>
      <c r="CK13" s="121">
        <f>SUM(AG13,+BI13)</f>
        <v>0</v>
      </c>
      <c r="CL13" s="121">
        <f>SUM(AH13,+BJ13)</f>
        <v>65252</v>
      </c>
      <c r="CM13" s="121">
        <f>SUM(AI13,+BK13)</f>
        <v>13585</v>
      </c>
      <c r="CN13" s="121">
        <f>SUM(AJ13,+BL13)</f>
        <v>0</v>
      </c>
      <c r="CO13" s="121">
        <f>SUM(AK13,+BM13)</f>
        <v>486</v>
      </c>
      <c r="CP13" s="122" t="s">
        <v>446</v>
      </c>
      <c r="CQ13" s="121">
        <f>SUM(AM13,+BO13)</f>
        <v>227053</v>
      </c>
      <c r="CR13" s="121">
        <f>SUM(AN13,+BP13)</f>
        <v>21923</v>
      </c>
      <c r="CS13" s="121">
        <f>SUM(AO13,+BQ13)</f>
        <v>21923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50924</v>
      </c>
      <c r="CX13" s="121">
        <f>SUM(AT13,+BV13)</f>
        <v>0</v>
      </c>
      <c r="CY13" s="121">
        <f>SUM(AU13,+BW13)</f>
        <v>43664</v>
      </c>
      <c r="CZ13" s="121">
        <f>SUM(AV13,+BX13)</f>
        <v>7260</v>
      </c>
      <c r="DA13" s="121">
        <f>SUM(AW13,+BY13)</f>
        <v>0</v>
      </c>
      <c r="DB13" s="121">
        <f>SUM(AX13,+BZ13)</f>
        <v>151245</v>
      </c>
      <c r="DC13" s="121">
        <f>SUM(AY13,+CA13)</f>
        <v>0</v>
      </c>
      <c r="DD13" s="121">
        <f>SUM(AZ13,+CB13)</f>
        <v>120180</v>
      </c>
      <c r="DE13" s="121">
        <f>SUM(BA13,+CC13)</f>
        <v>31065</v>
      </c>
      <c r="DF13" s="121">
        <f>SUM(BB13,+CD13)</f>
        <v>0</v>
      </c>
      <c r="DG13" s="122" t="s">
        <v>446</v>
      </c>
      <c r="DH13" s="121">
        <f>SUM(BD13,+CF13)</f>
        <v>2961</v>
      </c>
      <c r="DI13" s="121">
        <f>SUM(BE13,+CG13)</f>
        <v>58642</v>
      </c>
      <c r="DJ13" s="121">
        <f>SUM(BF13,+CH13)</f>
        <v>365018</v>
      </c>
    </row>
    <row r="14" spans="1:114" s="136" customFormat="1" ht="13.5" customHeight="1" x14ac:dyDescent="0.15">
      <c r="A14" s="119" t="s">
        <v>48</v>
      </c>
      <c r="B14" s="120" t="s">
        <v>331</v>
      </c>
      <c r="C14" s="119" t="s">
        <v>332</v>
      </c>
      <c r="D14" s="121">
        <f>SUM(E14,+L14)</f>
        <v>13073</v>
      </c>
      <c r="E14" s="121">
        <f>SUM(F14:I14)+K14</f>
        <v>13073</v>
      </c>
      <c r="F14" s="121">
        <v>0</v>
      </c>
      <c r="G14" s="121">
        <v>0</v>
      </c>
      <c r="H14" s="121">
        <v>0</v>
      </c>
      <c r="I14" s="121">
        <v>13073</v>
      </c>
      <c r="J14" s="121">
        <v>199489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116888</v>
      </c>
      <c r="T14" s="121">
        <v>0</v>
      </c>
      <c r="U14" s="121">
        <v>0</v>
      </c>
      <c r="V14" s="121">
        <f>+SUM(D14,M14)</f>
        <v>13073</v>
      </c>
      <c r="W14" s="121">
        <f>+SUM(E14,N14)</f>
        <v>13073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13073</v>
      </c>
      <c r="AB14" s="121">
        <f>+SUM(J14,S14)</f>
        <v>316377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446</v>
      </c>
      <c r="AM14" s="121">
        <f>SUM(AN14,AS14,AW14,AX14,BD14)</f>
        <v>204731</v>
      </c>
      <c r="AN14" s="121">
        <f>SUM(AO14:AR14)</f>
        <v>75611</v>
      </c>
      <c r="AO14" s="121">
        <v>75611</v>
      </c>
      <c r="AP14" s="121">
        <v>0</v>
      </c>
      <c r="AQ14" s="121">
        <v>0</v>
      </c>
      <c r="AR14" s="121">
        <v>0</v>
      </c>
      <c r="AS14" s="121">
        <f>SUM(AT14:AV14)</f>
        <v>94474</v>
      </c>
      <c r="AT14" s="121">
        <v>0</v>
      </c>
      <c r="AU14" s="121">
        <v>84668</v>
      </c>
      <c r="AV14" s="121">
        <v>9806</v>
      </c>
      <c r="AW14" s="121">
        <v>0</v>
      </c>
      <c r="AX14" s="121">
        <f>SUM(AY14:BB14)</f>
        <v>34646</v>
      </c>
      <c r="AY14" s="121">
        <v>0</v>
      </c>
      <c r="AZ14" s="121">
        <v>30532</v>
      </c>
      <c r="BA14" s="121">
        <v>4114</v>
      </c>
      <c r="BB14" s="121">
        <v>0</v>
      </c>
      <c r="BC14" s="122" t="s">
        <v>446</v>
      </c>
      <c r="BD14" s="121">
        <v>0</v>
      </c>
      <c r="BE14" s="121">
        <v>7831</v>
      </c>
      <c r="BF14" s="121">
        <f>SUM(AE14,+AM14,+BE14)</f>
        <v>212562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446</v>
      </c>
      <c r="BO14" s="121">
        <f>SUM(BP14,BU14,BY14,BZ14,CF14)</f>
        <v>113581</v>
      </c>
      <c r="BP14" s="121">
        <f>SUM(BQ14:BT14)</f>
        <v>54837</v>
      </c>
      <c r="BQ14" s="121">
        <v>54837</v>
      </c>
      <c r="BR14" s="121">
        <v>0</v>
      </c>
      <c r="BS14" s="121">
        <v>0</v>
      </c>
      <c r="BT14" s="121">
        <v>0</v>
      </c>
      <c r="BU14" s="121">
        <f>SUM(BV14:BX14)</f>
        <v>39857</v>
      </c>
      <c r="BV14" s="121">
        <v>0</v>
      </c>
      <c r="BW14" s="121">
        <v>39857</v>
      </c>
      <c r="BX14" s="121">
        <v>0</v>
      </c>
      <c r="BY14" s="121">
        <v>0</v>
      </c>
      <c r="BZ14" s="121">
        <f>SUM(CA14:CD14)</f>
        <v>18887</v>
      </c>
      <c r="CA14" s="121">
        <v>0</v>
      </c>
      <c r="CB14" s="121">
        <v>14038</v>
      </c>
      <c r="CC14" s="121">
        <v>4849</v>
      </c>
      <c r="CD14" s="121">
        <v>0</v>
      </c>
      <c r="CE14" s="122" t="s">
        <v>446</v>
      </c>
      <c r="CF14" s="121">
        <v>0</v>
      </c>
      <c r="CG14" s="121">
        <v>3307</v>
      </c>
      <c r="CH14" s="121">
        <f>SUM(BG14,+BO14,+CG14)</f>
        <v>116888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446</v>
      </c>
      <c r="CQ14" s="121">
        <f>SUM(AM14,+BO14)</f>
        <v>318312</v>
      </c>
      <c r="CR14" s="121">
        <f>SUM(AN14,+BP14)</f>
        <v>130448</v>
      </c>
      <c r="CS14" s="121">
        <f>SUM(AO14,+BQ14)</f>
        <v>130448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134331</v>
      </c>
      <c r="CX14" s="121">
        <f>SUM(AT14,+BV14)</f>
        <v>0</v>
      </c>
      <c r="CY14" s="121">
        <f>SUM(AU14,+BW14)</f>
        <v>124525</v>
      </c>
      <c r="CZ14" s="121">
        <f>SUM(AV14,+BX14)</f>
        <v>9806</v>
      </c>
      <c r="DA14" s="121">
        <f>SUM(AW14,+BY14)</f>
        <v>0</v>
      </c>
      <c r="DB14" s="121">
        <f>SUM(AX14,+BZ14)</f>
        <v>53533</v>
      </c>
      <c r="DC14" s="121">
        <f>SUM(AY14,+CA14)</f>
        <v>0</v>
      </c>
      <c r="DD14" s="121">
        <f>SUM(AZ14,+CB14)</f>
        <v>44570</v>
      </c>
      <c r="DE14" s="121">
        <f>SUM(BA14,+CC14)</f>
        <v>8963</v>
      </c>
      <c r="DF14" s="121">
        <f>SUM(BB14,+CD14)</f>
        <v>0</v>
      </c>
      <c r="DG14" s="122" t="s">
        <v>446</v>
      </c>
      <c r="DH14" s="121">
        <f>SUM(BD14,+CF14)</f>
        <v>0</v>
      </c>
      <c r="DI14" s="121">
        <f>SUM(BE14,+CG14)</f>
        <v>11138</v>
      </c>
      <c r="DJ14" s="121">
        <f>SUM(BF14,+CH14)</f>
        <v>329450</v>
      </c>
    </row>
    <row r="15" spans="1:114" s="136" customFormat="1" ht="13.5" customHeight="1" x14ac:dyDescent="0.15">
      <c r="A15" s="119" t="s">
        <v>48</v>
      </c>
      <c r="B15" s="120" t="s">
        <v>371</v>
      </c>
      <c r="C15" s="119" t="s">
        <v>372</v>
      </c>
      <c r="D15" s="121">
        <f>SUM(E15,+L15)</f>
        <v>381789</v>
      </c>
      <c r="E15" s="121">
        <f>SUM(F15:I15)+K15</f>
        <v>345765</v>
      </c>
      <c r="F15" s="121">
        <v>0</v>
      </c>
      <c r="G15" s="121">
        <v>0</v>
      </c>
      <c r="H15" s="121">
        <v>127800</v>
      </c>
      <c r="I15" s="121">
        <v>144311</v>
      </c>
      <c r="J15" s="121">
        <v>794617</v>
      </c>
      <c r="K15" s="121">
        <v>73654</v>
      </c>
      <c r="L15" s="121">
        <v>36024</v>
      </c>
      <c r="M15" s="121">
        <f>SUM(N15,+U15)</f>
        <v>13761</v>
      </c>
      <c r="N15" s="121">
        <f>SUM(O15:R15,T15)</f>
        <v>8481</v>
      </c>
      <c r="O15" s="121">
        <v>0</v>
      </c>
      <c r="P15" s="121">
        <v>0</v>
      </c>
      <c r="Q15" s="121">
        <v>0</v>
      </c>
      <c r="R15" s="121">
        <v>126</v>
      </c>
      <c r="S15" s="121">
        <v>320316</v>
      </c>
      <c r="T15" s="121">
        <v>8355</v>
      </c>
      <c r="U15" s="121">
        <v>5280</v>
      </c>
      <c r="V15" s="121">
        <f>+SUM(D15,M15)</f>
        <v>395550</v>
      </c>
      <c r="W15" s="121">
        <f>+SUM(E15,N15)</f>
        <v>354246</v>
      </c>
      <c r="X15" s="121">
        <f>+SUM(F15,O15)</f>
        <v>0</v>
      </c>
      <c r="Y15" s="121">
        <f>+SUM(G15,P15)</f>
        <v>0</v>
      </c>
      <c r="Z15" s="121">
        <f>+SUM(H15,Q15)</f>
        <v>127800</v>
      </c>
      <c r="AA15" s="121">
        <f>+SUM(I15,R15)</f>
        <v>144437</v>
      </c>
      <c r="AB15" s="121">
        <f>+SUM(J15,S15)</f>
        <v>1114933</v>
      </c>
      <c r="AC15" s="121">
        <f>+SUM(K15,T15)</f>
        <v>82009</v>
      </c>
      <c r="AD15" s="121">
        <f>+SUM(L15,U15)</f>
        <v>41304</v>
      </c>
      <c r="AE15" s="121">
        <f>SUM(AF15,+AK15)</f>
        <v>170532</v>
      </c>
      <c r="AF15" s="121">
        <f>SUM(AG15:AJ15)</f>
        <v>170532</v>
      </c>
      <c r="AG15" s="121">
        <v>0</v>
      </c>
      <c r="AH15" s="121">
        <v>170532</v>
      </c>
      <c r="AI15" s="121">
        <v>0</v>
      </c>
      <c r="AJ15" s="121">
        <v>0</v>
      </c>
      <c r="AK15" s="121">
        <v>0</v>
      </c>
      <c r="AL15" s="122" t="s">
        <v>446</v>
      </c>
      <c r="AM15" s="121">
        <f>SUM(AN15,AS15,AW15,AX15,BD15)</f>
        <v>899247</v>
      </c>
      <c r="AN15" s="121">
        <f>SUM(AO15:AR15)</f>
        <v>50823</v>
      </c>
      <c r="AO15" s="121">
        <v>40516</v>
      </c>
      <c r="AP15" s="121">
        <v>0</v>
      </c>
      <c r="AQ15" s="121">
        <v>10307</v>
      </c>
      <c r="AR15" s="121">
        <v>0</v>
      </c>
      <c r="AS15" s="121">
        <f>SUM(AT15:AV15)</f>
        <v>82467</v>
      </c>
      <c r="AT15" s="121">
        <v>11631</v>
      </c>
      <c r="AU15" s="121">
        <v>64826</v>
      </c>
      <c r="AV15" s="121">
        <v>6010</v>
      </c>
      <c r="AW15" s="121">
        <v>0</v>
      </c>
      <c r="AX15" s="121">
        <f>SUM(AY15:BB15)</f>
        <v>762070</v>
      </c>
      <c r="AY15" s="121">
        <v>129928</v>
      </c>
      <c r="AZ15" s="121">
        <v>631590</v>
      </c>
      <c r="BA15" s="121">
        <v>438</v>
      </c>
      <c r="BB15" s="121">
        <v>114</v>
      </c>
      <c r="BC15" s="122" t="s">
        <v>446</v>
      </c>
      <c r="BD15" s="121">
        <v>3887</v>
      </c>
      <c r="BE15" s="121">
        <v>106627</v>
      </c>
      <c r="BF15" s="121">
        <f>SUM(AE15,+AM15,+BE15)</f>
        <v>1176406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446</v>
      </c>
      <c r="BO15" s="121">
        <f>SUM(BP15,BU15,BY15,BZ15,CF15)</f>
        <v>323651</v>
      </c>
      <c r="BP15" s="121">
        <f>SUM(BQ15:BT15)</f>
        <v>40156</v>
      </c>
      <c r="BQ15" s="121">
        <v>34855</v>
      </c>
      <c r="BR15" s="121">
        <v>0</v>
      </c>
      <c r="BS15" s="121">
        <v>5301</v>
      </c>
      <c r="BT15" s="121">
        <v>0</v>
      </c>
      <c r="BU15" s="121">
        <f>SUM(BV15:BX15)</f>
        <v>85178</v>
      </c>
      <c r="BV15" s="121">
        <v>0</v>
      </c>
      <c r="BW15" s="121">
        <v>85178</v>
      </c>
      <c r="BX15" s="121">
        <v>0</v>
      </c>
      <c r="BY15" s="121">
        <v>0</v>
      </c>
      <c r="BZ15" s="121">
        <f>SUM(CA15:CD15)</f>
        <v>195966</v>
      </c>
      <c r="CA15" s="121">
        <v>0</v>
      </c>
      <c r="CB15" s="121">
        <v>195905</v>
      </c>
      <c r="CC15" s="121">
        <v>0</v>
      </c>
      <c r="CD15" s="121">
        <v>61</v>
      </c>
      <c r="CE15" s="122" t="s">
        <v>446</v>
      </c>
      <c r="CF15" s="121">
        <v>2351</v>
      </c>
      <c r="CG15" s="121">
        <v>10426</v>
      </c>
      <c r="CH15" s="121">
        <f>SUM(BG15,+BO15,+CG15)</f>
        <v>334077</v>
      </c>
      <c r="CI15" s="121">
        <f>SUM(AE15,+BG15)</f>
        <v>170532</v>
      </c>
      <c r="CJ15" s="121">
        <f>SUM(AF15,+BH15)</f>
        <v>170532</v>
      </c>
      <c r="CK15" s="121">
        <f>SUM(AG15,+BI15)</f>
        <v>0</v>
      </c>
      <c r="CL15" s="121">
        <f>SUM(AH15,+BJ15)</f>
        <v>170532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446</v>
      </c>
      <c r="CQ15" s="121">
        <f>SUM(AM15,+BO15)</f>
        <v>1222898</v>
      </c>
      <c r="CR15" s="121">
        <f>SUM(AN15,+BP15)</f>
        <v>90979</v>
      </c>
      <c r="CS15" s="121">
        <f>SUM(AO15,+BQ15)</f>
        <v>75371</v>
      </c>
      <c r="CT15" s="121">
        <f>SUM(AP15,+BR15)</f>
        <v>0</v>
      </c>
      <c r="CU15" s="121">
        <f>SUM(AQ15,+BS15)</f>
        <v>15608</v>
      </c>
      <c r="CV15" s="121">
        <f>SUM(AR15,+BT15)</f>
        <v>0</v>
      </c>
      <c r="CW15" s="121">
        <f>SUM(AS15,+BU15)</f>
        <v>167645</v>
      </c>
      <c r="CX15" s="121">
        <f>SUM(AT15,+BV15)</f>
        <v>11631</v>
      </c>
      <c r="CY15" s="121">
        <f>SUM(AU15,+BW15)</f>
        <v>150004</v>
      </c>
      <c r="CZ15" s="121">
        <f>SUM(AV15,+BX15)</f>
        <v>6010</v>
      </c>
      <c r="DA15" s="121">
        <f>SUM(AW15,+BY15)</f>
        <v>0</v>
      </c>
      <c r="DB15" s="121">
        <f>SUM(AX15,+BZ15)</f>
        <v>958036</v>
      </c>
      <c r="DC15" s="121">
        <f>SUM(AY15,+CA15)</f>
        <v>129928</v>
      </c>
      <c r="DD15" s="121">
        <f>SUM(AZ15,+CB15)</f>
        <v>827495</v>
      </c>
      <c r="DE15" s="121">
        <f>SUM(BA15,+CC15)</f>
        <v>438</v>
      </c>
      <c r="DF15" s="121">
        <f>SUM(BB15,+CD15)</f>
        <v>175</v>
      </c>
      <c r="DG15" s="122" t="s">
        <v>446</v>
      </c>
      <c r="DH15" s="121">
        <f>SUM(BD15,+CF15)</f>
        <v>6238</v>
      </c>
      <c r="DI15" s="121">
        <f>SUM(BE15,+CG15)</f>
        <v>117053</v>
      </c>
      <c r="DJ15" s="121">
        <f>SUM(BF15,+CH15)</f>
        <v>1510483</v>
      </c>
    </row>
    <row r="16" spans="1:114" s="136" customFormat="1" ht="13.5" customHeight="1" x14ac:dyDescent="0.15">
      <c r="A16" s="119" t="s">
        <v>48</v>
      </c>
      <c r="B16" s="120" t="s">
        <v>335</v>
      </c>
      <c r="C16" s="119" t="s">
        <v>336</v>
      </c>
      <c r="D16" s="121">
        <f>SUM(E16,+L16)</f>
        <v>230976</v>
      </c>
      <c r="E16" s="121">
        <f>SUM(F16:I16)+K16</f>
        <v>108849</v>
      </c>
      <c r="F16" s="121">
        <v>0</v>
      </c>
      <c r="G16" s="121">
        <v>0</v>
      </c>
      <c r="H16" s="121">
        <v>0</v>
      </c>
      <c r="I16" s="121">
        <v>82769</v>
      </c>
      <c r="J16" s="121">
        <v>834446</v>
      </c>
      <c r="K16" s="121">
        <v>26080</v>
      </c>
      <c r="L16" s="121">
        <v>122127</v>
      </c>
      <c r="M16" s="121">
        <f>SUM(N16,+U16)</f>
        <v>29884</v>
      </c>
      <c r="N16" s="121">
        <f>SUM(O16:R16,T16)</f>
        <v>612</v>
      </c>
      <c r="O16" s="121">
        <v>0</v>
      </c>
      <c r="P16" s="121">
        <v>0</v>
      </c>
      <c r="Q16" s="121">
        <v>0</v>
      </c>
      <c r="R16" s="121">
        <v>612</v>
      </c>
      <c r="S16" s="121">
        <v>226883</v>
      </c>
      <c r="T16" s="121">
        <v>0</v>
      </c>
      <c r="U16" s="121">
        <v>29272</v>
      </c>
      <c r="V16" s="121">
        <f>+SUM(D16,M16)</f>
        <v>260860</v>
      </c>
      <c r="W16" s="121">
        <f>+SUM(E16,N16)</f>
        <v>109461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83381</v>
      </c>
      <c r="AB16" s="121">
        <f>+SUM(J16,S16)</f>
        <v>1061329</v>
      </c>
      <c r="AC16" s="121">
        <f>+SUM(K16,T16)</f>
        <v>26080</v>
      </c>
      <c r="AD16" s="121">
        <f>+SUM(L16,U16)</f>
        <v>151399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446</v>
      </c>
      <c r="AM16" s="121">
        <f>SUM(AN16,AS16,AW16,AX16,BD16)</f>
        <v>952729</v>
      </c>
      <c r="AN16" s="121">
        <f>SUM(AO16:AR16)</f>
        <v>54526</v>
      </c>
      <c r="AO16" s="121">
        <v>52599</v>
      </c>
      <c r="AP16" s="121">
        <v>0</v>
      </c>
      <c r="AQ16" s="121">
        <v>0</v>
      </c>
      <c r="AR16" s="121">
        <v>1927</v>
      </c>
      <c r="AS16" s="121">
        <f>SUM(AT16:AV16)</f>
        <v>344026</v>
      </c>
      <c r="AT16" s="121">
        <v>0</v>
      </c>
      <c r="AU16" s="121">
        <v>337218</v>
      </c>
      <c r="AV16" s="121">
        <v>6808</v>
      </c>
      <c r="AW16" s="121">
        <v>0</v>
      </c>
      <c r="AX16" s="121">
        <f>SUM(AY16:BB16)</f>
        <v>554177</v>
      </c>
      <c r="AY16" s="121">
        <v>0</v>
      </c>
      <c r="AZ16" s="121">
        <v>467437</v>
      </c>
      <c r="BA16" s="121">
        <v>79032</v>
      </c>
      <c r="BB16" s="121">
        <v>7708</v>
      </c>
      <c r="BC16" s="122" t="s">
        <v>446</v>
      </c>
      <c r="BD16" s="121">
        <v>0</v>
      </c>
      <c r="BE16" s="121">
        <v>112693</v>
      </c>
      <c r="BF16" s="121">
        <f>SUM(AE16,+AM16,+BE16)</f>
        <v>1065422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446</v>
      </c>
      <c r="BO16" s="121">
        <f>SUM(BP16,BU16,BY16,BZ16,CF16)</f>
        <v>228153</v>
      </c>
      <c r="BP16" s="121">
        <f>SUM(BQ16:BT16)</f>
        <v>8972</v>
      </c>
      <c r="BQ16" s="121">
        <v>8972</v>
      </c>
      <c r="BR16" s="121">
        <v>0</v>
      </c>
      <c r="BS16" s="121">
        <v>0</v>
      </c>
      <c r="BT16" s="121">
        <v>0</v>
      </c>
      <c r="BU16" s="121">
        <f>SUM(BV16:BX16)</f>
        <v>93588</v>
      </c>
      <c r="BV16" s="121">
        <v>0</v>
      </c>
      <c r="BW16" s="121">
        <v>93588</v>
      </c>
      <c r="BX16" s="121">
        <v>0</v>
      </c>
      <c r="BY16" s="121">
        <v>0</v>
      </c>
      <c r="BZ16" s="121">
        <f>SUM(CA16:CD16)</f>
        <v>125593</v>
      </c>
      <c r="CA16" s="121">
        <v>0</v>
      </c>
      <c r="CB16" s="121">
        <v>122929</v>
      </c>
      <c r="CC16" s="121">
        <v>106</v>
      </c>
      <c r="CD16" s="121">
        <v>2558</v>
      </c>
      <c r="CE16" s="122" t="s">
        <v>446</v>
      </c>
      <c r="CF16" s="121">
        <v>0</v>
      </c>
      <c r="CG16" s="121">
        <v>28614</v>
      </c>
      <c r="CH16" s="121">
        <f>SUM(BG16,+BO16,+CG16)</f>
        <v>256767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446</v>
      </c>
      <c r="CQ16" s="121">
        <f>SUM(AM16,+BO16)</f>
        <v>1180882</v>
      </c>
      <c r="CR16" s="121">
        <f>SUM(AN16,+BP16)</f>
        <v>63498</v>
      </c>
      <c r="CS16" s="121">
        <f>SUM(AO16,+BQ16)</f>
        <v>61571</v>
      </c>
      <c r="CT16" s="121">
        <f>SUM(AP16,+BR16)</f>
        <v>0</v>
      </c>
      <c r="CU16" s="121">
        <f>SUM(AQ16,+BS16)</f>
        <v>0</v>
      </c>
      <c r="CV16" s="121">
        <f>SUM(AR16,+BT16)</f>
        <v>1927</v>
      </c>
      <c r="CW16" s="121">
        <f>SUM(AS16,+BU16)</f>
        <v>437614</v>
      </c>
      <c r="CX16" s="121">
        <f>SUM(AT16,+BV16)</f>
        <v>0</v>
      </c>
      <c r="CY16" s="121">
        <f>SUM(AU16,+BW16)</f>
        <v>430806</v>
      </c>
      <c r="CZ16" s="121">
        <f>SUM(AV16,+BX16)</f>
        <v>6808</v>
      </c>
      <c r="DA16" s="121">
        <f>SUM(AW16,+BY16)</f>
        <v>0</v>
      </c>
      <c r="DB16" s="121">
        <f>SUM(AX16,+BZ16)</f>
        <v>679770</v>
      </c>
      <c r="DC16" s="121">
        <f>SUM(AY16,+CA16)</f>
        <v>0</v>
      </c>
      <c r="DD16" s="121">
        <f>SUM(AZ16,+CB16)</f>
        <v>590366</v>
      </c>
      <c r="DE16" s="121">
        <f>SUM(BA16,+CC16)</f>
        <v>79138</v>
      </c>
      <c r="DF16" s="121">
        <f>SUM(BB16,+CD16)</f>
        <v>10266</v>
      </c>
      <c r="DG16" s="122" t="s">
        <v>446</v>
      </c>
      <c r="DH16" s="121">
        <f>SUM(BD16,+CF16)</f>
        <v>0</v>
      </c>
      <c r="DI16" s="121">
        <f>SUM(BE16,+CG16)</f>
        <v>141307</v>
      </c>
      <c r="DJ16" s="121">
        <f>SUM(BF16,+CH16)</f>
        <v>1322189</v>
      </c>
    </row>
    <row r="17" spans="1:114" s="136" customFormat="1" ht="13.5" customHeight="1" x14ac:dyDescent="0.15">
      <c r="A17" s="119" t="s">
        <v>48</v>
      </c>
      <c r="B17" s="120" t="s">
        <v>347</v>
      </c>
      <c r="C17" s="119" t="s">
        <v>348</v>
      </c>
      <c r="D17" s="121">
        <f>SUM(E17,+L17)</f>
        <v>187542</v>
      </c>
      <c r="E17" s="121">
        <f>SUM(F17:I17)+K17</f>
        <v>112182</v>
      </c>
      <c r="F17" s="121">
        <v>0</v>
      </c>
      <c r="G17" s="121">
        <v>0</v>
      </c>
      <c r="H17" s="121">
        <v>0</v>
      </c>
      <c r="I17" s="121">
        <v>102993</v>
      </c>
      <c r="J17" s="121">
        <v>921548</v>
      </c>
      <c r="K17" s="121">
        <v>9189</v>
      </c>
      <c r="L17" s="121">
        <v>75360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173764</v>
      </c>
      <c r="T17" s="121">
        <v>0</v>
      </c>
      <c r="U17" s="121">
        <v>0</v>
      </c>
      <c r="V17" s="121">
        <f>+SUM(D17,M17)</f>
        <v>187542</v>
      </c>
      <c r="W17" s="121">
        <f>+SUM(E17,N17)</f>
        <v>112182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102993</v>
      </c>
      <c r="AB17" s="121">
        <f>+SUM(J17,S17)</f>
        <v>1095312</v>
      </c>
      <c r="AC17" s="121">
        <f>+SUM(K17,T17)</f>
        <v>9189</v>
      </c>
      <c r="AD17" s="121">
        <f>+SUM(L17,U17)</f>
        <v>75360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446</v>
      </c>
      <c r="AM17" s="121">
        <f>SUM(AN17,AS17,AW17,AX17,BD17)</f>
        <v>1101485</v>
      </c>
      <c r="AN17" s="121">
        <f>SUM(AO17:AR17)</f>
        <v>74996</v>
      </c>
      <c r="AO17" s="121">
        <v>63098</v>
      </c>
      <c r="AP17" s="121">
        <v>0</v>
      </c>
      <c r="AQ17" s="121">
        <v>11898</v>
      </c>
      <c r="AR17" s="121">
        <v>0</v>
      </c>
      <c r="AS17" s="121">
        <f>SUM(AT17:AV17)</f>
        <v>636084</v>
      </c>
      <c r="AT17" s="121">
        <v>0</v>
      </c>
      <c r="AU17" s="121">
        <v>497763</v>
      </c>
      <c r="AV17" s="121">
        <v>138321</v>
      </c>
      <c r="AW17" s="121">
        <v>0</v>
      </c>
      <c r="AX17" s="121">
        <f>SUM(AY17:BB17)</f>
        <v>390405</v>
      </c>
      <c r="AY17" s="121">
        <v>0</v>
      </c>
      <c r="AZ17" s="121">
        <v>343895</v>
      </c>
      <c r="BA17" s="121">
        <v>27147</v>
      </c>
      <c r="BB17" s="121">
        <v>19363</v>
      </c>
      <c r="BC17" s="122" t="s">
        <v>446</v>
      </c>
      <c r="BD17" s="121">
        <v>0</v>
      </c>
      <c r="BE17" s="121">
        <v>7605</v>
      </c>
      <c r="BF17" s="121">
        <f>SUM(AE17,+AM17,+BE17)</f>
        <v>1109090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446</v>
      </c>
      <c r="BO17" s="121">
        <f>SUM(BP17,BU17,BY17,BZ17,CF17)</f>
        <v>138247</v>
      </c>
      <c r="BP17" s="121">
        <f>SUM(BQ17:BT17)</f>
        <v>25403</v>
      </c>
      <c r="BQ17" s="121">
        <v>25403</v>
      </c>
      <c r="BR17" s="121">
        <v>0</v>
      </c>
      <c r="BS17" s="121">
        <v>0</v>
      </c>
      <c r="BT17" s="121">
        <v>0</v>
      </c>
      <c r="BU17" s="121">
        <f>SUM(BV17:BX17)</f>
        <v>52759</v>
      </c>
      <c r="BV17" s="121">
        <v>0</v>
      </c>
      <c r="BW17" s="121">
        <v>52759</v>
      </c>
      <c r="BX17" s="121">
        <v>0</v>
      </c>
      <c r="BY17" s="121">
        <v>0</v>
      </c>
      <c r="BZ17" s="121">
        <f>SUM(CA17:CD17)</f>
        <v>60085</v>
      </c>
      <c r="CA17" s="121">
        <v>0</v>
      </c>
      <c r="CB17" s="121">
        <v>60085</v>
      </c>
      <c r="CC17" s="121">
        <v>0</v>
      </c>
      <c r="CD17" s="121">
        <v>0</v>
      </c>
      <c r="CE17" s="122" t="s">
        <v>446</v>
      </c>
      <c r="CF17" s="121">
        <v>0</v>
      </c>
      <c r="CG17" s="121">
        <v>35517</v>
      </c>
      <c r="CH17" s="121">
        <f>SUM(BG17,+BO17,+CG17)</f>
        <v>173764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446</v>
      </c>
      <c r="CQ17" s="121">
        <f>SUM(AM17,+BO17)</f>
        <v>1239732</v>
      </c>
      <c r="CR17" s="121">
        <f>SUM(AN17,+BP17)</f>
        <v>100399</v>
      </c>
      <c r="CS17" s="121">
        <f>SUM(AO17,+BQ17)</f>
        <v>88501</v>
      </c>
      <c r="CT17" s="121">
        <f>SUM(AP17,+BR17)</f>
        <v>0</v>
      </c>
      <c r="CU17" s="121">
        <f>SUM(AQ17,+BS17)</f>
        <v>11898</v>
      </c>
      <c r="CV17" s="121">
        <f>SUM(AR17,+BT17)</f>
        <v>0</v>
      </c>
      <c r="CW17" s="121">
        <f>SUM(AS17,+BU17)</f>
        <v>688843</v>
      </c>
      <c r="CX17" s="121">
        <f>SUM(AT17,+BV17)</f>
        <v>0</v>
      </c>
      <c r="CY17" s="121">
        <f>SUM(AU17,+BW17)</f>
        <v>550522</v>
      </c>
      <c r="CZ17" s="121">
        <f>SUM(AV17,+BX17)</f>
        <v>138321</v>
      </c>
      <c r="DA17" s="121">
        <f>SUM(AW17,+BY17)</f>
        <v>0</v>
      </c>
      <c r="DB17" s="121">
        <f>SUM(AX17,+BZ17)</f>
        <v>450490</v>
      </c>
      <c r="DC17" s="121">
        <f>SUM(AY17,+CA17)</f>
        <v>0</v>
      </c>
      <c r="DD17" s="121">
        <f>SUM(AZ17,+CB17)</f>
        <v>403980</v>
      </c>
      <c r="DE17" s="121">
        <f>SUM(BA17,+CC17)</f>
        <v>27147</v>
      </c>
      <c r="DF17" s="121">
        <f>SUM(BB17,+CD17)</f>
        <v>19363</v>
      </c>
      <c r="DG17" s="122" t="s">
        <v>446</v>
      </c>
      <c r="DH17" s="121">
        <f>SUM(BD17,+CF17)</f>
        <v>0</v>
      </c>
      <c r="DI17" s="121">
        <f>SUM(BE17,+CG17)</f>
        <v>43122</v>
      </c>
      <c r="DJ17" s="121">
        <f>SUM(BF17,+CH17)</f>
        <v>1282854</v>
      </c>
    </row>
    <row r="18" spans="1:114" s="136" customFormat="1" ht="13.5" customHeight="1" x14ac:dyDescent="0.15">
      <c r="A18" s="119" t="s">
        <v>48</v>
      </c>
      <c r="B18" s="120" t="s">
        <v>343</v>
      </c>
      <c r="C18" s="119" t="s">
        <v>344</v>
      </c>
      <c r="D18" s="121">
        <f>SUM(E18,+L18)</f>
        <v>36349</v>
      </c>
      <c r="E18" s="121">
        <f>SUM(F18:I18)+K18</f>
        <v>36349</v>
      </c>
      <c r="F18" s="121">
        <v>0</v>
      </c>
      <c r="G18" s="121">
        <v>0</v>
      </c>
      <c r="H18" s="121">
        <v>0</v>
      </c>
      <c r="I18" s="121">
        <v>16689</v>
      </c>
      <c r="J18" s="121">
        <v>557793</v>
      </c>
      <c r="K18" s="121">
        <v>19660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323745</v>
      </c>
      <c r="T18" s="121">
        <v>0</v>
      </c>
      <c r="U18" s="121">
        <v>0</v>
      </c>
      <c r="V18" s="121">
        <f>+SUM(D18,M18)</f>
        <v>36349</v>
      </c>
      <c r="W18" s="121">
        <f>+SUM(E18,N18)</f>
        <v>36349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16689</v>
      </c>
      <c r="AB18" s="121">
        <f>+SUM(J18,S18)</f>
        <v>881538</v>
      </c>
      <c r="AC18" s="121">
        <f>+SUM(K18,T18)</f>
        <v>19660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446</v>
      </c>
      <c r="AM18" s="121">
        <f>SUM(AN18,AS18,AW18,AX18,BD18)</f>
        <v>594142</v>
      </c>
      <c r="AN18" s="121">
        <f>SUM(AO18:AR18)</f>
        <v>3944</v>
      </c>
      <c r="AO18" s="121">
        <v>3944</v>
      </c>
      <c r="AP18" s="121">
        <v>0</v>
      </c>
      <c r="AQ18" s="121">
        <v>0</v>
      </c>
      <c r="AR18" s="121">
        <v>0</v>
      </c>
      <c r="AS18" s="121">
        <f>SUM(AT18:AV18)</f>
        <v>438050</v>
      </c>
      <c r="AT18" s="121">
        <v>0</v>
      </c>
      <c r="AU18" s="121">
        <v>438050</v>
      </c>
      <c r="AV18" s="121">
        <v>0</v>
      </c>
      <c r="AW18" s="121">
        <v>0</v>
      </c>
      <c r="AX18" s="121">
        <f>SUM(AY18:BB18)</f>
        <v>152148</v>
      </c>
      <c r="AY18" s="121">
        <v>0</v>
      </c>
      <c r="AZ18" s="121">
        <v>152148</v>
      </c>
      <c r="BA18" s="121">
        <v>0</v>
      </c>
      <c r="BB18" s="121">
        <v>0</v>
      </c>
      <c r="BC18" s="122" t="s">
        <v>446</v>
      </c>
      <c r="BD18" s="121">
        <v>0</v>
      </c>
      <c r="BE18" s="121">
        <v>0</v>
      </c>
      <c r="BF18" s="121">
        <f>SUM(AE18,+AM18,+BE18)</f>
        <v>594142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446</v>
      </c>
      <c r="BO18" s="121">
        <f>SUM(BP18,BU18,BY18,BZ18,CF18)</f>
        <v>323730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323730</v>
      </c>
      <c r="BV18" s="121">
        <v>0</v>
      </c>
      <c r="BW18" s="121">
        <v>323730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446</v>
      </c>
      <c r="CF18" s="121">
        <v>0</v>
      </c>
      <c r="CG18" s="121">
        <v>15</v>
      </c>
      <c r="CH18" s="121">
        <f>SUM(BG18,+BO18,+CG18)</f>
        <v>323745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446</v>
      </c>
      <c r="CQ18" s="121">
        <f>SUM(AM18,+BO18)</f>
        <v>917872</v>
      </c>
      <c r="CR18" s="121">
        <f>SUM(AN18,+BP18)</f>
        <v>3944</v>
      </c>
      <c r="CS18" s="121">
        <f>SUM(AO18,+BQ18)</f>
        <v>3944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761780</v>
      </c>
      <c r="CX18" s="121">
        <f>SUM(AT18,+BV18)</f>
        <v>0</v>
      </c>
      <c r="CY18" s="121">
        <f>SUM(AU18,+BW18)</f>
        <v>761780</v>
      </c>
      <c r="CZ18" s="121">
        <f>SUM(AV18,+BX18)</f>
        <v>0</v>
      </c>
      <c r="DA18" s="121">
        <f>SUM(AW18,+BY18)</f>
        <v>0</v>
      </c>
      <c r="DB18" s="121">
        <f>SUM(AX18,+BZ18)</f>
        <v>152148</v>
      </c>
      <c r="DC18" s="121">
        <f>SUM(AY18,+CA18)</f>
        <v>0</v>
      </c>
      <c r="DD18" s="121">
        <f>SUM(AZ18,+CB18)</f>
        <v>152148</v>
      </c>
      <c r="DE18" s="121">
        <f>SUM(BA18,+CC18)</f>
        <v>0</v>
      </c>
      <c r="DF18" s="121">
        <f>SUM(BB18,+CD18)</f>
        <v>0</v>
      </c>
      <c r="DG18" s="122" t="s">
        <v>446</v>
      </c>
      <c r="DH18" s="121">
        <f>SUM(BD18,+CF18)</f>
        <v>0</v>
      </c>
      <c r="DI18" s="121">
        <f>SUM(BE18,+CG18)</f>
        <v>15</v>
      </c>
      <c r="DJ18" s="121">
        <f>SUM(BF18,+CH18)</f>
        <v>917887</v>
      </c>
    </row>
    <row r="19" spans="1:114" s="136" customFormat="1" ht="13.5" customHeight="1" x14ac:dyDescent="0.15">
      <c r="A19" s="119" t="s">
        <v>48</v>
      </c>
      <c r="B19" s="120" t="s">
        <v>359</v>
      </c>
      <c r="C19" s="119" t="s">
        <v>360</v>
      </c>
      <c r="D19" s="121">
        <f>SUM(E19,+L19)</f>
        <v>138361</v>
      </c>
      <c r="E19" s="121">
        <f>SUM(F19:I19)+K19</f>
        <v>273392</v>
      </c>
      <c r="F19" s="121">
        <v>1431</v>
      </c>
      <c r="G19" s="121">
        <v>0</v>
      </c>
      <c r="H19" s="121">
        <v>76100</v>
      </c>
      <c r="I19" s="121">
        <v>143719</v>
      </c>
      <c r="J19" s="121">
        <v>500475</v>
      </c>
      <c r="K19" s="121">
        <v>52142</v>
      </c>
      <c r="L19" s="121">
        <v>-135031</v>
      </c>
      <c r="M19" s="121">
        <f>SUM(N19,+U19)</f>
        <v>792838</v>
      </c>
      <c r="N19" s="121">
        <f>SUM(O19:R19,T19)</f>
        <v>908651</v>
      </c>
      <c r="O19" s="121">
        <v>603350</v>
      </c>
      <c r="P19" s="121">
        <v>0</v>
      </c>
      <c r="Q19" s="121">
        <v>305200</v>
      </c>
      <c r="R19" s="121">
        <v>54</v>
      </c>
      <c r="S19" s="121">
        <v>320214</v>
      </c>
      <c r="T19" s="121">
        <v>47</v>
      </c>
      <c r="U19" s="121">
        <v>-115813</v>
      </c>
      <c r="V19" s="121">
        <f>+SUM(D19,M19)</f>
        <v>931199</v>
      </c>
      <c r="W19" s="121">
        <f>+SUM(E19,N19)</f>
        <v>1182043</v>
      </c>
      <c r="X19" s="121">
        <f>+SUM(F19,O19)</f>
        <v>604781</v>
      </c>
      <c r="Y19" s="121">
        <f>+SUM(G19,P19)</f>
        <v>0</v>
      </c>
      <c r="Z19" s="121">
        <f>+SUM(H19,Q19)</f>
        <v>381300</v>
      </c>
      <c r="AA19" s="121">
        <f>+SUM(I19,R19)</f>
        <v>143773</v>
      </c>
      <c r="AB19" s="121">
        <f>+SUM(J19,S19)</f>
        <v>820689</v>
      </c>
      <c r="AC19" s="121">
        <f>+SUM(K19,T19)</f>
        <v>52189</v>
      </c>
      <c r="AD19" s="121">
        <f>+SUM(L19,U19)</f>
        <v>-250844</v>
      </c>
      <c r="AE19" s="121">
        <f>SUM(AF19,+AK19)</f>
        <v>114654</v>
      </c>
      <c r="AF19" s="121">
        <f>SUM(AG19:AJ19)</f>
        <v>98495</v>
      </c>
      <c r="AG19" s="121">
        <v>0</v>
      </c>
      <c r="AH19" s="121">
        <v>94472</v>
      </c>
      <c r="AI19" s="121">
        <v>0</v>
      </c>
      <c r="AJ19" s="121">
        <v>4023</v>
      </c>
      <c r="AK19" s="121">
        <v>16159</v>
      </c>
      <c r="AL19" s="122" t="s">
        <v>446</v>
      </c>
      <c r="AM19" s="121">
        <f>SUM(AN19,AS19,AW19,AX19,BD19)</f>
        <v>504537</v>
      </c>
      <c r="AN19" s="121">
        <f>SUM(AO19:AR19)</f>
        <v>90124</v>
      </c>
      <c r="AO19" s="121">
        <v>7807</v>
      </c>
      <c r="AP19" s="121">
        <v>0</v>
      </c>
      <c r="AQ19" s="121">
        <v>82317</v>
      </c>
      <c r="AR19" s="121">
        <v>0</v>
      </c>
      <c r="AS19" s="121">
        <f>SUM(AT19:AV19)</f>
        <v>236293</v>
      </c>
      <c r="AT19" s="121">
        <v>0</v>
      </c>
      <c r="AU19" s="121">
        <v>187994</v>
      </c>
      <c r="AV19" s="121">
        <v>48299</v>
      </c>
      <c r="AW19" s="121">
        <v>0</v>
      </c>
      <c r="AX19" s="121">
        <f>SUM(AY19:BB19)</f>
        <v>172645</v>
      </c>
      <c r="AY19" s="121">
        <v>0</v>
      </c>
      <c r="AZ19" s="121">
        <v>60927</v>
      </c>
      <c r="BA19" s="121">
        <v>81711</v>
      </c>
      <c r="BB19" s="121">
        <v>30007</v>
      </c>
      <c r="BC19" s="122" t="s">
        <v>446</v>
      </c>
      <c r="BD19" s="121">
        <v>5475</v>
      </c>
      <c r="BE19" s="121">
        <v>19645</v>
      </c>
      <c r="BF19" s="121">
        <f>SUM(AE19,+AM19,+BE19)</f>
        <v>638836</v>
      </c>
      <c r="BG19" s="121">
        <f>SUM(BH19,+BM19)</f>
        <v>965639</v>
      </c>
      <c r="BH19" s="121">
        <f>SUM(BI19:BL19)</f>
        <v>964264</v>
      </c>
      <c r="BI19" s="121">
        <v>0</v>
      </c>
      <c r="BJ19" s="121">
        <v>0</v>
      </c>
      <c r="BK19" s="121">
        <v>0</v>
      </c>
      <c r="BL19" s="121">
        <v>964264</v>
      </c>
      <c r="BM19" s="121">
        <v>1375</v>
      </c>
      <c r="BN19" s="122" t="s">
        <v>446</v>
      </c>
      <c r="BO19" s="121">
        <f>SUM(BP19,BU19,BY19,BZ19,CF19)</f>
        <v>141359</v>
      </c>
      <c r="BP19" s="121">
        <f>SUM(BQ19:BT19)</f>
        <v>21092</v>
      </c>
      <c r="BQ19" s="121">
        <v>21092</v>
      </c>
      <c r="BR19" s="121">
        <v>0</v>
      </c>
      <c r="BS19" s="121">
        <v>0</v>
      </c>
      <c r="BT19" s="121">
        <v>0</v>
      </c>
      <c r="BU19" s="121">
        <f>SUM(BV19:BX19)</f>
        <v>80021</v>
      </c>
      <c r="BV19" s="121">
        <v>8384</v>
      </c>
      <c r="BW19" s="121">
        <v>71637</v>
      </c>
      <c r="BX19" s="121">
        <v>0</v>
      </c>
      <c r="BY19" s="121">
        <v>0</v>
      </c>
      <c r="BZ19" s="121">
        <f>SUM(CA19:CD19)</f>
        <v>39634</v>
      </c>
      <c r="CA19" s="121">
        <v>0</v>
      </c>
      <c r="CB19" s="121">
        <v>38346</v>
      </c>
      <c r="CC19" s="121">
        <v>0</v>
      </c>
      <c r="CD19" s="121">
        <v>1288</v>
      </c>
      <c r="CE19" s="122" t="s">
        <v>446</v>
      </c>
      <c r="CF19" s="121">
        <v>612</v>
      </c>
      <c r="CG19" s="121">
        <v>6054</v>
      </c>
      <c r="CH19" s="121">
        <f>SUM(BG19,+BO19,+CG19)</f>
        <v>1113052</v>
      </c>
      <c r="CI19" s="121">
        <f>SUM(AE19,+BG19)</f>
        <v>1080293</v>
      </c>
      <c r="CJ19" s="121">
        <f>SUM(AF19,+BH19)</f>
        <v>1062759</v>
      </c>
      <c r="CK19" s="121">
        <f>SUM(AG19,+BI19)</f>
        <v>0</v>
      </c>
      <c r="CL19" s="121">
        <f>SUM(AH19,+BJ19)</f>
        <v>94472</v>
      </c>
      <c r="CM19" s="121">
        <f>SUM(AI19,+BK19)</f>
        <v>0</v>
      </c>
      <c r="CN19" s="121">
        <f>SUM(AJ19,+BL19)</f>
        <v>968287</v>
      </c>
      <c r="CO19" s="121">
        <f>SUM(AK19,+BM19)</f>
        <v>17534</v>
      </c>
      <c r="CP19" s="122" t="s">
        <v>446</v>
      </c>
      <c r="CQ19" s="121">
        <f>SUM(AM19,+BO19)</f>
        <v>645896</v>
      </c>
      <c r="CR19" s="121">
        <f>SUM(AN19,+BP19)</f>
        <v>111216</v>
      </c>
      <c r="CS19" s="121">
        <f>SUM(AO19,+BQ19)</f>
        <v>28899</v>
      </c>
      <c r="CT19" s="121">
        <f>SUM(AP19,+BR19)</f>
        <v>0</v>
      </c>
      <c r="CU19" s="121">
        <f>SUM(AQ19,+BS19)</f>
        <v>82317</v>
      </c>
      <c r="CV19" s="121">
        <f>SUM(AR19,+BT19)</f>
        <v>0</v>
      </c>
      <c r="CW19" s="121">
        <f>SUM(AS19,+BU19)</f>
        <v>316314</v>
      </c>
      <c r="CX19" s="121">
        <f>SUM(AT19,+BV19)</f>
        <v>8384</v>
      </c>
      <c r="CY19" s="121">
        <f>SUM(AU19,+BW19)</f>
        <v>259631</v>
      </c>
      <c r="CZ19" s="121">
        <f>SUM(AV19,+BX19)</f>
        <v>48299</v>
      </c>
      <c r="DA19" s="121">
        <f>SUM(AW19,+BY19)</f>
        <v>0</v>
      </c>
      <c r="DB19" s="121">
        <f>SUM(AX19,+BZ19)</f>
        <v>212279</v>
      </c>
      <c r="DC19" s="121">
        <f>SUM(AY19,+CA19)</f>
        <v>0</v>
      </c>
      <c r="DD19" s="121">
        <f>SUM(AZ19,+CB19)</f>
        <v>99273</v>
      </c>
      <c r="DE19" s="121">
        <f>SUM(BA19,+CC19)</f>
        <v>81711</v>
      </c>
      <c r="DF19" s="121">
        <f>SUM(BB19,+CD19)</f>
        <v>31295</v>
      </c>
      <c r="DG19" s="122" t="s">
        <v>446</v>
      </c>
      <c r="DH19" s="121">
        <f>SUM(BD19,+CF19)</f>
        <v>6087</v>
      </c>
      <c r="DI19" s="121">
        <f>SUM(BE19,+CG19)</f>
        <v>25699</v>
      </c>
      <c r="DJ19" s="121">
        <f>SUM(BF19,+CH19)</f>
        <v>1751888</v>
      </c>
    </row>
    <row r="20" spans="1:114" s="136" customFormat="1" ht="13.5" customHeight="1" x14ac:dyDescent="0.15">
      <c r="A20" s="119" t="s">
        <v>48</v>
      </c>
      <c r="B20" s="120" t="s">
        <v>355</v>
      </c>
      <c r="C20" s="119" t="s">
        <v>356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2020</v>
      </c>
      <c r="N20" s="121">
        <f>SUM(O20:R20,T20)</f>
        <v>2020</v>
      </c>
      <c r="O20" s="121">
        <v>0</v>
      </c>
      <c r="P20" s="121">
        <v>0</v>
      </c>
      <c r="Q20" s="121">
        <v>0</v>
      </c>
      <c r="R20" s="121">
        <v>0</v>
      </c>
      <c r="S20" s="121">
        <v>211911</v>
      </c>
      <c r="T20" s="121">
        <v>2020</v>
      </c>
      <c r="U20" s="121">
        <v>0</v>
      </c>
      <c r="V20" s="121">
        <f>+SUM(D20,M20)</f>
        <v>2020</v>
      </c>
      <c r="W20" s="121">
        <f>+SUM(E20,N20)</f>
        <v>2020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211911</v>
      </c>
      <c r="AC20" s="121">
        <f>+SUM(K20,T20)</f>
        <v>2020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446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446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53383</v>
      </c>
      <c r="BH20" s="121">
        <f>SUM(BI20:BL20)</f>
        <v>53383</v>
      </c>
      <c r="BI20" s="121">
        <v>0</v>
      </c>
      <c r="BJ20" s="121">
        <v>53383</v>
      </c>
      <c r="BK20" s="121">
        <v>0</v>
      </c>
      <c r="BL20" s="121">
        <v>0</v>
      </c>
      <c r="BM20" s="121">
        <v>0</v>
      </c>
      <c r="BN20" s="122" t="s">
        <v>446</v>
      </c>
      <c r="BO20" s="121">
        <f>SUM(BP20,BU20,BY20,BZ20,CF20)</f>
        <v>160548</v>
      </c>
      <c r="BP20" s="121">
        <f>SUM(BQ20:BT20)</f>
        <v>26418</v>
      </c>
      <c r="BQ20" s="121">
        <v>26418</v>
      </c>
      <c r="BR20" s="121">
        <v>0</v>
      </c>
      <c r="BS20" s="121">
        <v>0</v>
      </c>
      <c r="BT20" s="121">
        <v>0</v>
      </c>
      <c r="BU20" s="121">
        <f>SUM(BV20:BX20)</f>
        <v>69380</v>
      </c>
      <c r="BV20" s="121">
        <v>0</v>
      </c>
      <c r="BW20" s="121">
        <v>69380</v>
      </c>
      <c r="BX20" s="121">
        <v>0</v>
      </c>
      <c r="BY20" s="121">
        <v>0</v>
      </c>
      <c r="BZ20" s="121">
        <f>SUM(CA20:CD20)</f>
        <v>64750</v>
      </c>
      <c r="CA20" s="121">
        <v>0</v>
      </c>
      <c r="CB20" s="121">
        <v>64750</v>
      </c>
      <c r="CC20" s="121">
        <v>0</v>
      </c>
      <c r="CD20" s="121">
        <v>0</v>
      </c>
      <c r="CE20" s="122" t="s">
        <v>446</v>
      </c>
      <c r="CF20" s="121">
        <v>0</v>
      </c>
      <c r="CG20" s="121">
        <v>0</v>
      </c>
      <c r="CH20" s="121">
        <f>SUM(BG20,+BO20,+CG20)</f>
        <v>213931</v>
      </c>
      <c r="CI20" s="121">
        <f>SUM(AE20,+BG20)</f>
        <v>53383</v>
      </c>
      <c r="CJ20" s="121">
        <f>SUM(AF20,+BH20)</f>
        <v>53383</v>
      </c>
      <c r="CK20" s="121">
        <f>SUM(AG20,+BI20)</f>
        <v>0</v>
      </c>
      <c r="CL20" s="121">
        <f>SUM(AH20,+BJ20)</f>
        <v>53383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446</v>
      </c>
      <c r="CQ20" s="121">
        <f>SUM(AM20,+BO20)</f>
        <v>160548</v>
      </c>
      <c r="CR20" s="121">
        <f>SUM(AN20,+BP20)</f>
        <v>26418</v>
      </c>
      <c r="CS20" s="121">
        <f>SUM(AO20,+BQ20)</f>
        <v>26418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69380</v>
      </c>
      <c r="CX20" s="121">
        <f>SUM(AT20,+BV20)</f>
        <v>0</v>
      </c>
      <c r="CY20" s="121">
        <f>SUM(AU20,+BW20)</f>
        <v>69380</v>
      </c>
      <c r="CZ20" s="121">
        <f>SUM(AV20,+BX20)</f>
        <v>0</v>
      </c>
      <c r="DA20" s="121">
        <f>SUM(AW20,+BY20)</f>
        <v>0</v>
      </c>
      <c r="DB20" s="121">
        <f>SUM(AX20,+BZ20)</f>
        <v>64750</v>
      </c>
      <c r="DC20" s="121">
        <f>SUM(AY20,+CA20)</f>
        <v>0</v>
      </c>
      <c r="DD20" s="121">
        <f>SUM(AZ20,+CB20)</f>
        <v>64750</v>
      </c>
      <c r="DE20" s="121">
        <f>SUM(BA20,+CC20)</f>
        <v>0</v>
      </c>
      <c r="DF20" s="121">
        <f>SUM(BB20,+CD20)</f>
        <v>0</v>
      </c>
      <c r="DG20" s="122" t="s">
        <v>446</v>
      </c>
      <c r="DH20" s="121">
        <f>SUM(BD20,+CF20)</f>
        <v>0</v>
      </c>
      <c r="DI20" s="121">
        <f>SUM(BE20,+CG20)</f>
        <v>0</v>
      </c>
      <c r="DJ20" s="121">
        <f>SUM(BF20,+CH20)</f>
        <v>213931</v>
      </c>
    </row>
    <row r="21" spans="1:114" s="136" customFormat="1" ht="13.5" customHeight="1" x14ac:dyDescent="0.15">
      <c r="A21" s="119" t="s">
        <v>48</v>
      </c>
      <c r="B21" s="120" t="s">
        <v>363</v>
      </c>
      <c r="C21" s="119" t="s">
        <v>364</v>
      </c>
      <c r="D21" s="121">
        <f>SUM(E21,+L21)</f>
        <v>0</v>
      </c>
      <c r="E21" s="121">
        <f>SUM(F21:I21)+K21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983767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0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983767</v>
      </c>
      <c r="AC21" s="121">
        <f>+SUM(K21,T21)</f>
        <v>0</v>
      </c>
      <c r="AD21" s="121">
        <f>+SUM(L21,U21)</f>
        <v>0</v>
      </c>
      <c r="AE21" s="121">
        <f>SUM(AF21,+AK21)</f>
        <v>299240</v>
      </c>
      <c r="AF21" s="121">
        <f>SUM(AG21:AJ21)</f>
        <v>299240</v>
      </c>
      <c r="AG21" s="121">
        <v>0</v>
      </c>
      <c r="AH21" s="121">
        <v>264700</v>
      </c>
      <c r="AI21" s="121">
        <v>34540</v>
      </c>
      <c r="AJ21" s="121">
        <v>0</v>
      </c>
      <c r="AK21" s="121">
        <v>0</v>
      </c>
      <c r="AL21" s="122" t="s">
        <v>446</v>
      </c>
      <c r="AM21" s="121">
        <f>SUM(AN21,AS21,AW21,AX21,BD21)</f>
        <v>684527</v>
      </c>
      <c r="AN21" s="121">
        <f>SUM(AO21:AR21)</f>
        <v>24464</v>
      </c>
      <c r="AO21" s="121">
        <v>24464</v>
      </c>
      <c r="AP21" s="121">
        <v>0</v>
      </c>
      <c r="AQ21" s="121">
        <v>0</v>
      </c>
      <c r="AR21" s="121">
        <v>0</v>
      </c>
      <c r="AS21" s="121">
        <f>SUM(AT21:AV21)</f>
        <v>302656</v>
      </c>
      <c r="AT21" s="121">
        <v>0</v>
      </c>
      <c r="AU21" s="121">
        <v>283322</v>
      </c>
      <c r="AV21" s="121">
        <v>19334</v>
      </c>
      <c r="AW21" s="121">
        <v>0</v>
      </c>
      <c r="AX21" s="121">
        <f>SUM(AY21:BB21)</f>
        <v>357407</v>
      </c>
      <c r="AY21" s="121">
        <v>0</v>
      </c>
      <c r="AZ21" s="121">
        <v>347545</v>
      </c>
      <c r="BA21" s="121">
        <v>9862</v>
      </c>
      <c r="BB21" s="121">
        <v>0</v>
      </c>
      <c r="BC21" s="122" t="s">
        <v>446</v>
      </c>
      <c r="BD21" s="121">
        <v>0</v>
      </c>
      <c r="BE21" s="121">
        <v>0</v>
      </c>
      <c r="BF21" s="121">
        <f>SUM(AE21,+AM21,+BE21)</f>
        <v>983767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446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446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299240</v>
      </c>
      <c r="CJ21" s="121">
        <f>SUM(AF21,+BH21)</f>
        <v>299240</v>
      </c>
      <c r="CK21" s="121">
        <f>SUM(AG21,+BI21)</f>
        <v>0</v>
      </c>
      <c r="CL21" s="121">
        <f>SUM(AH21,+BJ21)</f>
        <v>264700</v>
      </c>
      <c r="CM21" s="121">
        <f>SUM(AI21,+BK21)</f>
        <v>34540</v>
      </c>
      <c r="CN21" s="121">
        <f>SUM(AJ21,+BL21)</f>
        <v>0</v>
      </c>
      <c r="CO21" s="121">
        <f>SUM(AK21,+BM21)</f>
        <v>0</v>
      </c>
      <c r="CP21" s="122" t="s">
        <v>446</v>
      </c>
      <c r="CQ21" s="121">
        <f>SUM(AM21,+BO21)</f>
        <v>684527</v>
      </c>
      <c r="CR21" s="121">
        <f>SUM(AN21,+BP21)</f>
        <v>24464</v>
      </c>
      <c r="CS21" s="121">
        <f>SUM(AO21,+BQ21)</f>
        <v>24464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302656</v>
      </c>
      <c r="CX21" s="121">
        <f>SUM(AT21,+BV21)</f>
        <v>0</v>
      </c>
      <c r="CY21" s="121">
        <f>SUM(AU21,+BW21)</f>
        <v>283322</v>
      </c>
      <c r="CZ21" s="121">
        <f>SUM(AV21,+BX21)</f>
        <v>19334</v>
      </c>
      <c r="DA21" s="121">
        <f>SUM(AW21,+BY21)</f>
        <v>0</v>
      </c>
      <c r="DB21" s="121">
        <f>SUM(AX21,+BZ21)</f>
        <v>357407</v>
      </c>
      <c r="DC21" s="121">
        <f>SUM(AY21,+CA21)</f>
        <v>0</v>
      </c>
      <c r="DD21" s="121">
        <f>SUM(AZ21,+CB21)</f>
        <v>347545</v>
      </c>
      <c r="DE21" s="121">
        <f>SUM(BA21,+CC21)</f>
        <v>9862</v>
      </c>
      <c r="DF21" s="121">
        <f>SUM(BB21,+CD21)</f>
        <v>0</v>
      </c>
      <c r="DG21" s="122" t="s">
        <v>446</v>
      </c>
      <c r="DH21" s="121">
        <f>SUM(BD21,+CF21)</f>
        <v>0</v>
      </c>
      <c r="DI21" s="121">
        <f>SUM(BE21,+CG21)</f>
        <v>0</v>
      </c>
      <c r="DJ21" s="121">
        <f>SUM(BF21,+CH21)</f>
        <v>983767</v>
      </c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SUM(E7,+L7)</f>
        <v>24698503</v>
      </c>
      <c r="E7" s="140">
        <f>+SUM(F7:I7,K7)</f>
        <v>9784245</v>
      </c>
      <c r="F7" s="140">
        <f t="shared" ref="F7:L7" si="0">SUM(F$8:F$257)</f>
        <v>1669396</v>
      </c>
      <c r="G7" s="140">
        <f t="shared" si="0"/>
        <v>8121</v>
      </c>
      <c r="H7" s="140">
        <f t="shared" si="0"/>
        <v>2317900</v>
      </c>
      <c r="I7" s="140">
        <f t="shared" si="0"/>
        <v>4495118</v>
      </c>
      <c r="J7" s="140">
        <f t="shared" si="0"/>
        <v>7083137</v>
      </c>
      <c r="K7" s="140">
        <f t="shared" si="0"/>
        <v>1293710</v>
      </c>
      <c r="L7" s="140">
        <f t="shared" si="0"/>
        <v>14914258</v>
      </c>
      <c r="M7" s="140">
        <f>SUM(N7,+U7)</f>
        <v>4499794</v>
      </c>
      <c r="N7" s="140">
        <f>+SUM(O7:R7,T7)</f>
        <v>1244197</v>
      </c>
      <c r="O7" s="140">
        <f t="shared" ref="O7:U7" si="1">SUM(O$8:O$257)</f>
        <v>658722</v>
      </c>
      <c r="P7" s="140">
        <f t="shared" si="1"/>
        <v>35777</v>
      </c>
      <c r="Q7" s="140">
        <f t="shared" si="1"/>
        <v>313300</v>
      </c>
      <c r="R7" s="140">
        <f t="shared" si="1"/>
        <v>225731</v>
      </c>
      <c r="S7" s="140">
        <f t="shared" si="1"/>
        <v>2114612</v>
      </c>
      <c r="T7" s="140">
        <f t="shared" si="1"/>
        <v>10667</v>
      </c>
      <c r="U7" s="140">
        <f t="shared" si="1"/>
        <v>3255597</v>
      </c>
      <c r="V7" s="140">
        <f t="shared" ref="V7:AB7" si="2">+SUM(D7,M7)</f>
        <v>29198297</v>
      </c>
      <c r="W7" s="140">
        <f t="shared" si="2"/>
        <v>11028442</v>
      </c>
      <c r="X7" s="140">
        <f t="shared" si="2"/>
        <v>2328118</v>
      </c>
      <c r="Y7" s="140">
        <f t="shared" si="2"/>
        <v>43898</v>
      </c>
      <c r="Z7" s="140">
        <f t="shared" si="2"/>
        <v>2631200</v>
      </c>
      <c r="AA7" s="140">
        <f t="shared" si="2"/>
        <v>4720849</v>
      </c>
      <c r="AB7" s="140">
        <f t="shared" si="2"/>
        <v>9197749</v>
      </c>
      <c r="AC7" s="140">
        <f>+SUM(K7,T7)</f>
        <v>1304377</v>
      </c>
      <c r="AD7" s="140">
        <f>+SUM(L7,U7)</f>
        <v>18169855</v>
      </c>
      <c r="AE7" s="208"/>
      <c r="AF7" s="208"/>
    </row>
    <row r="8" spans="1:32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SUM(E8,+L8)</f>
        <v>6491228</v>
      </c>
      <c r="E8" s="121">
        <f>+SUM(F8:I8,K8)</f>
        <v>3325508</v>
      </c>
      <c r="F8" s="121">
        <v>0</v>
      </c>
      <c r="G8" s="121">
        <v>1007</v>
      </c>
      <c r="H8" s="121">
        <v>53300</v>
      </c>
      <c r="I8" s="121">
        <v>2482330</v>
      </c>
      <c r="J8" s="121"/>
      <c r="K8" s="121">
        <v>788871</v>
      </c>
      <c r="L8" s="121">
        <v>3165720</v>
      </c>
      <c r="M8" s="121">
        <f>SUM(N8,+U8)</f>
        <v>366260</v>
      </c>
      <c r="N8" s="121">
        <f>+SUM(O8:R8,T8)</f>
        <v>76926</v>
      </c>
      <c r="O8" s="121">
        <v>45201</v>
      </c>
      <c r="P8" s="121">
        <v>22418</v>
      </c>
      <c r="Q8" s="121">
        <v>8100</v>
      </c>
      <c r="R8" s="121">
        <v>1207</v>
      </c>
      <c r="S8" s="121"/>
      <c r="T8" s="121">
        <v>0</v>
      </c>
      <c r="U8" s="121">
        <v>289334</v>
      </c>
      <c r="V8" s="121">
        <f>+SUM(D8,M8)</f>
        <v>6857488</v>
      </c>
      <c r="W8" s="121">
        <f>+SUM(E8,N8)</f>
        <v>3402434</v>
      </c>
      <c r="X8" s="121">
        <f>+SUM(F8,O8)</f>
        <v>45201</v>
      </c>
      <c r="Y8" s="121">
        <f>+SUM(G8,P8)</f>
        <v>23425</v>
      </c>
      <c r="Z8" s="121">
        <f>+SUM(H8,Q8)</f>
        <v>61400</v>
      </c>
      <c r="AA8" s="121">
        <f>+SUM(I8,R8)</f>
        <v>2483537</v>
      </c>
      <c r="AB8" s="121">
        <f>+SUM(J8,S8)</f>
        <v>0</v>
      </c>
      <c r="AC8" s="121">
        <f>+SUM(K8,T8)</f>
        <v>788871</v>
      </c>
      <c r="AD8" s="121">
        <f>+SUM(L8,U8)</f>
        <v>3455054</v>
      </c>
      <c r="AE8" s="209" t="s">
        <v>326</v>
      </c>
      <c r="AF8" s="208"/>
    </row>
    <row r="9" spans="1:32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SUM(E9,+L9)</f>
        <v>1184559</v>
      </c>
      <c r="E9" s="121">
        <f>+SUM(F9:I9,K9)</f>
        <v>411572</v>
      </c>
      <c r="F9" s="121">
        <v>0</v>
      </c>
      <c r="G9" s="121">
        <v>0</v>
      </c>
      <c r="H9" s="121">
        <v>0</v>
      </c>
      <c r="I9" s="121">
        <v>368828</v>
      </c>
      <c r="J9" s="121"/>
      <c r="K9" s="121">
        <v>42744</v>
      </c>
      <c r="L9" s="121">
        <v>772987</v>
      </c>
      <c r="M9" s="121">
        <f>SUM(N9,+U9)</f>
        <v>280547</v>
      </c>
      <c r="N9" s="121">
        <f>+SUM(O9:R9,T9)</f>
        <v>183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183</v>
      </c>
      <c r="U9" s="121">
        <v>280364</v>
      </c>
      <c r="V9" s="121">
        <f>+SUM(D9,M9)</f>
        <v>1465106</v>
      </c>
      <c r="W9" s="121">
        <f>+SUM(E9,N9)</f>
        <v>411755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368828</v>
      </c>
      <c r="AB9" s="121">
        <f>+SUM(J9,S9)</f>
        <v>0</v>
      </c>
      <c r="AC9" s="121">
        <f>+SUM(K9,T9)</f>
        <v>42927</v>
      </c>
      <c r="AD9" s="121">
        <f>+SUM(L9,U9)</f>
        <v>1053351</v>
      </c>
      <c r="AE9" s="209" t="s">
        <v>326</v>
      </c>
      <c r="AF9" s="208"/>
    </row>
    <row r="10" spans="1:32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SUM(E10,+L10)</f>
        <v>470032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470032</v>
      </c>
      <c r="M10" s="121">
        <f>SUM(N10,+U10)</f>
        <v>55541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55541</v>
      </c>
      <c r="V10" s="121">
        <f>+SUM(D10,M10)</f>
        <v>525573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525573</v>
      </c>
      <c r="AE10" s="209" t="s">
        <v>326</v>
      </c>
      <c r="AF10" s="208"/>
    </row>
    <row r="11" spans="1:32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SUM(E11,+L11)</f>
        <v>837642</v>
      </c>
      <c r="E11" s="121">
        <f>+SUM(F11:I11,K11)</f>
        <v>162551</v>
      </c>
      <c r="F11" s="121">
        <v>0</v>
      </c>
      <c r="G11" s="121">
        <v>0</v>
      </c>
      <c r="H11" s="121">
        <v>0</v>
      </c>
      <c r="I11" s="121">
        <v>162551</v>
      </c>
      <c r="J11" s="121"/>
      <c r="K11" s="121">
        <v>0</v>
      </c>
      <c r="L11" s="121">
        <v>675091</v>
      </c>
      <c r="M11" s="121">
        <f>SUM(N11,+U11)</f>
        <v>352415</v>
      </c>
      <c r="N11" s="121">
        <f>+SUM(O11:R11,T11)</f>
        <v>127283</v>
      </c>
      <c r="O11" s="121">
        <v>0</v>
      </c>
      <c r="P11" s="121">
        <v>0</v>
      </c>
      <c r="Q11" s="121">
        <v>0</v>
      </c>
      <c r="R11" s="121">
        <v>127283</v>
      </c>
      <c r="S11" s="121"/>
      <c r="T11" s="121">
        <v>0</v>
      </c>
      <c r="U11" s="121">
        <v>225132</v>
      </c>
      <c r="V11" s="121">
        <f>+SUM(D11,M11)</f>
        <v>1190057</v>
      </c>
      <c r="W11" s="121">
        <f>+SUM(E11,N11)</f>
        <v>289834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289834</v>
      </c>
      <c r="AB11" s="121">
        <f>+SUM(J11,S11)</f>
        <v>0</v>
      </c>
      <c r="AC11" s="121">
        <f>+SUM(K11,T11)</f>
        <v>0</v>
      </c>
      <c r="AD11" s="121">
        <f>+SUM(L11,U11)</f>
        <v>900223</v>
      </c>
      <c r="AE11" s="209" t="s">
        <v>326</v>
      </c>
      <c r="AF11" s="208"/>
    </row>
    <row r="12" spans="1:32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SUM(E12,+L12)</f>
        <v>552448</v>
      </c>
      <c r="E12" s="121">
        <f>+SUM(F12:I12,K12)</f>
        <v>66473</v>
      </c>
      <c r="F12" s="121">
        <v>0</v>
      </c>
      <c r="G12" s="121">
        <v>0</v>
      </c>
      <c r="H12" s="121">
        <v>2300</v>
      </c>
      <c r="I12" s="121">
        <v>10014</v>
      </c>
      <c r="J12" s="121"/>
      <c r="K12" s="121">
        <v>54159</v>
      </c>
      <c r="L12" s="121">
        <v>485975</v>
      </c>
      <c r="M12" s="121">
        <f>SUM(N12,+U12)</f>
        <v>160156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160156</v>
      </c>
      <c r="V12" s="121">
        <f>+SUM(D12,M12)</f>
        <v>712604</v>
      </c>
      <c r="W12" s="121">
        <f>+SUM(E12,N12)</f>
        <v>66473</v>
      </c>
      <c r="X12" s="121">
        <f>+SUM(F12,O12)</f>
        <v>0</v>
      </c>
      <c r="Y12" s="121">
        <f>+SUM(G12,P12)</f>
        <v>0</v>
      </c>
      <c r="Z12" s="121">
        <f>+SUM(H12,Q12)</f>
        <v>2300</v>
      </c>
      <c r="AA12" s="121">
        <f>+SUM(I12,R12)</f>
        <v>10014</v>
      </c>
      <c r="AB12" s="121">
        <f>+SUM(J12,S12)</f>
        <v>0</v>
      </c>
      <c r="AC12" s="121">
        <f>+SUM(K12,T12)</f>
        <v>54159</v>
      </c>
      <c r="AD12" s="121">
        <f>+SUM(L12,U12)</f>
        <v>646131</v>
      </c>
      <c r="AE12" s="209" t="s">
        <v>326</v>
      </c>
      <c r="AF12" s="208"/>
    </row>
    <row r="13" spans="1:32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SUM(E13,+L13)</f>
        <v>775754</v>
      </c>
      <c r="E13" s="121">
        <f>+SUM(F13:I13,K13)</f>
        <v>80179</v>
      </c>
      <c r="F13" s="121">
        <v>0</v>
      </c>
      <c r="G13" s="121">
        <v>0</v>
      </c>
      <c r="H13" s="121">
        <v>0</v>
      </c>
      <c r="I13" s="121">
        <v>80179</v>
      </c>
      <c r="J13" s="121"/>
      <c r="K13" s="121">
        <v>0</v>
      </c>
      <c r="L13" s="121">
        <v>695575</v>
      </c>
      <c r="M13" s="121">
        <f>SUM(N13,+U13)</f>
        <v>139028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139028</v>
      </c>
      <c r="V13" s="121">
        <f>+SUM(D13,M13)</f>
        <v>914782</v>
      </c>
      <c r="W13" s="121">
        <f>+SUM(E13,N13)</f>
        <v>80179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80179</v>
      </c>
      <c r="AB13" s="121">
        <f>+SUM(J13,S13)</f>
        <v>0</v>
      </c>
      <c r="AC13" s="121">
        <f>+SUM(K13,T13)</f>
        <v>0</v>
      </c>
      <c r="AD13" s="121">
        <f>+SUM(L13,U13)</f>
        <v>834603</v>
      </c>
      <c r="AE13" s="209" t="s">
        <v>326</v>
      </c>
      <c r="AF13" s="208"/>
    </row>
    <row r="14" spans="1:32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SUM(E14,+L14)</f>
        <v>675274</v>
      </c>
      <c r="E14" s="121">
        <f>+SUM(F14:I14,K14)</f>
        <v>139023</v>
      </c>
      <c r="F14" s="121">
        <v>0</v>
      </c>
      <c r="G14" s="121">
        <v>0</v>
      </c>
      <c r="H14" s="121">
        <v>0</v>
      </c>
      <c r="I14" s="121">
        <v>138907</v>
      </c>
      <c r="J14" s="121"/>
      <c r="K14" s="121">
        <v>116</v>
      </c>
      <c r="L14" s="121">
        <v>536251</v>
      </c>
      <c r="M14" s="121">
        <f>SUM(N14,+U14)</f>
        <v>107788</v>
      </c>
      <c r="N14" s="121">
        <f>+SUM(O14:R14,T14)</f>
        <v>35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35</v>
      </c>
      <c r="U14" s="121">
        <v>107753</v>
      </c>
      <c r="V14" s="121">
        <f>+SUM(D14,M14)</f>
        <v>783062</v>
      </c>
      <c r="W14" s="121">
        <f>+SUM(E14,N14)</f>
        <v>139058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138907</v>
      </c>
      <c r="AB14" s="121">
        <f>+SUM(J14,S14)</f>
        <v>0</v>
      </c>
      <c r="AC14" s="121">
        <f>+SUM(K14,T14)</f>
        <v>151</v>
      </c>
      <c r="AD14" s="121">
        <f>+SUM(L14,U14)</f>
        <v>644004</v>
      </c>
      <c r="AE14" s="209" t="s">
        <v>326</v>
      </c>
      <c r="AF14" s="208"/>
    </row>
    <row r="15" spans="1:32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SUM(E15,+L15)</f>
        <v>938232</v>
      </c>
      <c r="E15" s="121">
        <f>+SUM(F15:I15,K15)</f>
        <v>78744</v>
      </c>
      <c r="F15" s="121">
        <v>0</v>
      </c>
      <c r="G15" s="121">
        <v>0</v>
      </c>
      <c r="H15" s="121">
        <v>0</v>
      </c>
      <c r="I15" s="121">
        <v>76684</v>
      </c>
      <c r="J15" s="121"/>
      <c r="K15" s="121">
        <v>2060</v>
      </c>
      <c r="L15" s="121">
        <v>859488</v>
      </c>
      <c r="M15" s="121">
        <f>SUM(N15,+U15)</f>
        <v>128558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128558</v>
      </c>
      <c r="V15" s="121">
        <f>+SUM(D15,M15)</f>
        <v>1066790</v>
      </c>
      <c r="W15" s="121">
        <f>+SUM(E15,N15)</f>
        <v>78744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76684</v>
      </c>
      <c r="AB15" s="121">
        <f>+SUM(J15,S15)</f>
        <v>0</v>
      </c>
      <c r="AC15" s="121">
        <f>+SUM(K15,T15)</f>
        <v>2060</v>
      </c>
      <c r="AD15" s="121">
        <f>+SUM(L15,U15)</f>
        <v>988046</v>
      </c>
      <c r="AE15" s="209" t="s">
        <v>326</v>
      </c>
      <c r="AF15" s="208"/>
    </row>
    <row r="16" spans="1:32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SUM(E16,+L16)</f>
        <v>193673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193673</v>
      </c>
      <c r="M16" s="121">
        <f>SUM(N16,+U16)</f>
        <v>58067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58067</v>
      </c>
      <c r="V16" s="121">
        <f>+SUM(D16,M16)</f>
        <v>251740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251740</v>
      </c>
      <c r="AE16" s="209" t="s">
        <v>326</v>
      </c>
      <c r="AF16" s="208"/>
    </row>
    <row r="17" spans="1:32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SUM(E17,+L17)</f>
        <v>391588</v>
      </c>
      <c r="E17" s="121">
        <f>+SUM(F17:I17,K17)</f>
        <v>27483</v>
      </c>
      <c r="F17" s="121">
        <v>0</v>
      </c>
      <c r="G17" s="121">
        <v>0</v>
      </c>
      <c r="H17" s="121">
        <v>0</v>
      </c>
      <c r="I17" s="121">
        <v>23584</v>
      </c>
      <c r="J17" s="121"/>
      <c r="K17" s="121">
        <v>3899</v>
      </c>
      <c r="L17" s="121">
        <v>364105</v>
      </c>
      <c r="M17" s="121">
        <f>SUM(N17,+U17)</f>
        <v>148426</v>
      </c>
      <c r="N17" s="121">
        <f>+SUM(O17:R17,T17)</f>
        <v>94902</v>
      </c>
      <c r="O17" s="121">
        <v>10171</v>
      </c>
      <c r="P17" s="121">
        <v>11618</v>
      </c>
      <c r="Q17" s="121">
        <v>0</v>
      </c>
      <c r="R17" s="121">
        <v>73113</v>
      </c>
      <c r="S17" s="121"/>
      <c r="T17" s="121">
        <v>0</v>
      </c>
      <c r="U17" s="121">
        <v>53524</v>
      </c>
      <c r="V17" s="121">
        <f>+SUM(D17,M17)</f>
        <v>540014</v>
      </c>
      <c r="W17" s="121">
        <f>+SUM(E17,N17)</f>
        <v>122385</v>
      </c>
      <c r="X17" s="121">
        <f>+SUM(F17,O17)</f>
        <v>10171</v>
      </c>
      <c r="Y17" s="121">
        <f>+SUM(G17,P17)</f>
        <v>11618</v>
      </c>
      <c r="Z17" s="121">
        <f>+SUM(H17,Q17)</f>
        <v>0</v>
      </c>
      <c r="AA17" s="121">
        <f>+SUM(I17,R17)</f>
        <v>96697</v>
      </c>
      <c r="AB17" s="121">
        <f>+SUM(J17,S17)</f>
        <v>0</v>
      </c>
      <c r="AC17" s="121">
        <f>+SUM(K17,T17)</f>
        <v>3899</v>
      </c>
      <c r="AD17" s="121">
        <f>+SUM(L17,U17)</f>
        <v>417629</v>
      </c>
      <c r="AE17" s="209" t="s">
        <v>326</v>
      </c>
      <c r="AF17" s="208"/>
    </row>
    <row r="18" spans="1:32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SUM(E18,+L18)</f>
        <v>424803</v>
      </c>
      <c r="E18" s="121">
        <f>+SUM(F18:I18,K18)</f>
        <v>72934</v>
      </c>
      <c r="F18" s="121">
        <v>0</v>
      </c>
      <c r="G18" s="121">
        <v>0</v>
      </c>
      <c r="H18" s="121">
        <v>0</v>
      </c>
      <c r="I18" s="121">
        <v>68950</v>
      </c>
      <c r="J18" s="121"/>
      <c r="K18" s="121">
        <v>3984</v>
      </c>
      <c r="L18" s="121">
        <v>351869</v>
      </c>
      <c r="M18" s="121">
        <f>SUM(N18,+U18)</f>
        <v>192996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192996</v>
      </c>
      <c r="V18" s="121">
        <f>+SUM(D18,M18)</f>
        <v>617799</v>
      </c>
      <c r="W18" s="121">
        <f>+SUM(E18,N18)</f>
        <v>72934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68950</v>
      </c>
      <c r="AB18" s="121">
        <f>+SUM(J18,S18)</f>
        <v>0</v>
      </c>
      <c r="AC18" s="121">
        <f>+SUM(K18,T18)</f>
        <v>3984</v>
      </c>
      <c r="AD18" s="121">
        <f>+SUM(L18,U18)</f>
        <v>544865</v>
      </c>
      <c r="AE18" s="209" t="s">
        <v>326</v>
      </c>
      <c r="AF18" s="208"/>
    </row>
    <row r="19" spans="1:32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SUM(E19,+L19)</f>
        <v>369963</v>
      </c>
      <c r="E19" s="121">
        <f>+SUM(F19:I19,K19)</f>
        <v>8039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8039</v>
      </c>
      <c r="L19" s="121">
        <v>361924</v>
      </c>
      <c r="M19" s="121">
        <f>SUM(N19,+U19)</f>
        <v>135092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135092</v>
      </c>
      <c r="V19" s="121">
        <f>+SUM(D19,M19)</f>
        <v>505055</v>
      </c>
      <c r="W19" s="121">
        <f>+SUM(E19,N19)</f>
        <v>8039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8039</v>
      </c>
      <c r="AD19" s="121">
        <f>+SUM(L19,U19)</f>
        <v>497016</v>
      </c>
      <c r="AE19" s="209" t="s">
        <v>326</v>
      </c>
      <c r="AF19" s="208"/>
    </row>
    <row r="20" spans="1:32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SUM(E20,+L20)</f>
        <v>1486544</v>
      </c>
      <c r="E20" s="121">
        <f>+SUM(F20:I20,K20)</f>
        <v>156047</v>
      </c>
      <c r="F20" s="121">
        <v>0</v>
      </c>
      <c r="G20" s="121">
        <v>6284</v>
      </c>
      <c r="H20" s="121">
        <v>0</v>
      </c>
      <c r="I20" s="121">
        <v>133751</v>
      </c>
      <c r="J20" s="121"/>
      <c r="K20" s="121">
        <v>16012</v>
      </c>
      <c r="L20" s="121">
        <v>1330497</v>
      </c>
      <c r="M20" s="121">
        <f>SUM(N20,+U20)</f>
        <v>345342</v>
      </c>
      <c r="N20" s="121">
        <f>+SUM(O20:R20,T20)</f>
        <v>81</v>
      </c>
      <c r="O20" s="121">
        <v>0</v>
      </c>
      <c r="P20" s="121">
        <v>0</v>
      </c>
      <c r="Q20" s="121">
        <v>0</v>
      </c>
      <c r="R20" s="121">
        <v>81</v>
      </c>
      <c r="S20" s="121"/>
      <c r="T20" s="121">
        <v>0</v>
      </c>
      <c r="U20" s="121">
        <v>345261</v>
      </c>
      <c r="V20" s="121">
        <f>+SUM(D20,M20)</f>
        <v>1831886</v>
      </c>
      <c r="W20" s="121">
        <f>+SUM(E20,N20)</f>
        <v>156128</v>
      </c>
      <c r="X20" s="121">
        <f>+SUM(F20,O20)</f>
        <v>0</v>
      </c>
      <c r="Y20" s="121">
        <f>+SUM(G20,P20)</f>
        <v>6284</v>
      </c>
      <c r="Z20" s="121">
        <f>+SUM(H20,Q20)</f>
        <v>0</v>
      </c>
      <c r="AA20" s="121">
        <f>+SUM(I20,R20)</f>
        <v>133832</v>
      </c>
      <c r="AB20" s="121">
        <f>+SUM(J20,S20)</f>
        <v>0</v>
      </c>
      <c r="AC20" s="121">
        <f>+SUM(K20,T20)</f>
        <v>16012</v>
      </c>
      <c r="AD20" s="121">
        <f>+SUM(L20,U20)</f>
        <v>1675758</v>
      </c>
      <c r="AE20" s="209" t="s">
        <v>326</v>
      </c>
      <c r="AF20" s="208"/>
    </row>
    <row r="21" spans="1:32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SUM(E21,+L21)</f>
        <v>669799</v>
      </c>
      <c r="E21" s="121">
        <f>+SUM(F21:I21,K21)</f>
        <v>65113</v>
      </c>
      <c r="F21" s="121">
        <v>0</v>
      </c>
      <c r="G21" s="121">
        <v>0</v>
      </c>
      <c r="H21" s="121">
        <v>0</v>
      </c>
      <c r="I21" s="121">
        <v>65104</v>
      </c>
      <c r="J21" s="121"/>
      <c r="K21" s="121">
        <v>9</v>
      </c>
      <c r="L21" s="121">
        <v>604686</v>
      </c>
      <c r="M21" s="121">
        <f>SUM(N21,+U21)</f>
        <v>25061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25061</v>
      </c>
      <c r="V21" s="121">
        <f>+SUM(D21,M21)</f>
        <v>694860</v>
      </c>
      <c r="W21" s="121">
        <f>+SUM(E21,N21)</f>
        <v>65113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65104</v>
      </c>
      <c r="AB21" s="121">
        <f>+SUM(J21,S21)</f>
        <v>0</v>
      </c>
      <c r="AC21" s="121">
        <f>+SUM(K21,T21)</f>
        <v>9</v>
      </c>
      <c r="AD21" s="121">
        <f>+SUM(L21,U21)</f>
        <v>629747</v>
      </c>
      <c r="AE21" s="209" t="s">
        <v>326</v>
      </c>
      <c r="AF21" s="208"/>
    </row>
    <row r="22" spans="1:32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SUM(E22,+L22)</f>
        <v>108619</v>
      </c>
      <c r="E22" s="121">
        <f>+SUM(F22:I22,K22)</f>
        <v>364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364</v>
      </c>
      <c r="L22" s="121">
        <v>108255</v>
      </c>
      <c r="M22" s="121">
        <f>SUM(N22,+U22)</f>
        <v>73935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73935</v>
      </c>
      <c r="V22" s="121">
        <f>+SUM(D22,M22)</f>
        <v>182554</v>
      </c>
      <c r="W22" s="121">
        <f>+SUM(E22,N22)</f>
        <v>364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364</v>
      </c>
      <c r="AD22" s="121">
        <f>+SUM(L22,U22)</f>
        <v>182190</v>
      </c>
      <c r="AE22" s="209" t="s">
        <v>326</v>
      </c>
      <c r="AF22" s="208"/>
    </row>
    <row r="23" spans="1:32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SUM(E23,+L23)</f>
        <v>55326</v>
      </c>
      <c r="E23" s="121">
        <f>+SUM(F23:I23,K23)</f>
        <v>5979</v>
      </c>
      <c r="F23" s="121">
        <v>0</v>
      </c>
      <c r="G23" s="121">
        <v>0</v>
      </c>
      <c r="H23" s="121">
        <v>0</v>
      </c>
      <c r="I23" s="121">
        <v>5979</v>
      </c>
      <c r="J23" s="121"/>
      <c r="K23" s="121">
        <v>0</v>
      </c>
      <c r="L23" s="121">
        <v>49347</v>
      </c>
      <c r="M23" s="121">
        <f>SUM(N23,+U23)</f>
        <v>21830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21830</v>
      </c>
      <c r="V23" s="121">
        <f>+SUM(D23,M23)</f>
        <v>77156</v>
      </c>
      <c r="W23" s="121">
        <f>+SUM(E23,N23)</f>
        <v>5979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5979</v>
      </c>
      <c r="AB23" s="121">
        <f>+SUM(J23,S23)</f>
        <v>0</v>
      </c>
      <c r="AC23" s="121">
        <f>+SUM(K23,T23)</f>
        <v>0</v>
      </c>
      <c r="AD23" s="121">
        <f>+SUM(L23,U23)</f>
        <v>71177</v>
      </c>
      <c r="AE23" s="209" t="s">
        <v>326</v>
      </c>
      <c r="AF23" s="208"/>
    </row>
    <row r="24" spans="1:32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SUM(E24,+L24)</f>
        <v>87447</v>
      </c>
      <c r="E24" s="121">
        <f>+SUM(F24:I24,K24)</f>
        <v>9484</v>
      </c>
      <c r="F24" s="121">
        <v>0</v>
      </c>
      <c r="G24" s="121">
        <v>0</v>
      </c>
      <c r="H24" s="121">
        <v>0</v>
      </c>
      <c r="I24" s="121">
        <v>9484</v>
      </c>
      <c r="J24" s="121"/>
      <c r="K24" s="121">
        <v>0</v>
      </c>
      <c r="L24" s="121">
        <v>77963</v>
      </c>
      <c r="M24" s="121">
        <f>SUM(N24,+U24)</f>
        <v>37683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37683</v>
      </c>
      <c r="V24" s="121">
        <f>+SUM(D24,M24)</f>
        <v>125130</v>
      </c>
      <c r="W24" s="121">
        <f>+SUM(E24,N24)</f>
        <v>9484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9484</v>
      </c>
      <c r="AB24" s="121">
        <f>+SUM(J24,S24)</f>
        <v>0</v>
      </c>
      <c r="AC24" s="121">
        <f>+SUM(K24,T24)</f>
        <v>0</v>
      </c>
      <c r="AD24" s="121">
        <f>+SUM(L24,U24)</f>
        <v>115646</v>
      </c>
      <c r="AE24" s="209" t="s">
        <v>326</v>
      </c>
      <c r="AF24" s="208"/>
    </row>
    <row r="25" spans="1:32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SUM(E25,+L25)</f>
        <v>181363</v>
      </c>
      <c r="E25" s="121">
        <f>+SUM(F25:I25,K25)</f>
        <v>20677</v>
      </c>
      <c r="F25" s="121">
        <v>0</v>
      </c>
      <c r="G25" s="121">
        <v>0</v>
      </c>
      <c r="H25" s="121">
        <v>0</v>
      </c>
      <c r="I25" s="121">
        <v>20612</v>
      </c>
      <c r="J25" s="121"/>
      <c r="K25" s="121">
        <v>65</v>
      </c>
      <c r="L25" s="121">
        <v>160686</v>
      </c>
      <c r="M25" s="121">
        <f>SUM(N25,+U25)</f>
        <v>37780</v>
      </c>
      <c r="N25" s="121">
        <f>+SUM(O25:R25,T25)</f>
        <v>19385</v>
      </c>
      <c r="O25" s="121">
        <v>0</v>
      </c>
      <c r="P25" s="121">
        <v>0</v>
      </c>
      <c r="Q25" s="121">
        <v>0</v>
      </c>
      <c r="R25" s="121">
        <v>19385</v>
      </c>
      <c r="S25" s="121"/>
      <c r="T25" s="121">
        <v>0</v>
      </c>
      <c r="U25" s="121">
        <v>18395</v>
      </c>
      <c r="V25" s="121">
        <f>+SUM(D25,M25)</f>
        <v>219143</v>
      </c>
      <c r="W25" s="121">
        <f>+SUM(E25,N25)</f>
        <v>40062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39997</v>
      </c>
      <c r="AB25" s="121">
        <f>+SUM(J25,S25)</f>
        <v>0</v>
      </c>
      <c r="AC25" s="121">
        <f>+SUM(K25,T25)</f>
        <v>65</v>
      </c>
      <c r="AD25" s="121">
        <f>+SUM(L25,U25)</f>
        <v>179081</v>
      </c>
      <c r="AE25" s="209" t="s">
        <v>326</v>
      </c>
      <c r="AF25" s="208"/>
    </row>
    <row r="26" spans="1:32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SUM(E26,+L26)</f>
        <v>121955</v>
      </c>
      <c r="E26" s="121">
        <f>+SUM(F26:I26,K26)</f>
        <v>9017</v>
      </c>
      <c r="F26" s="121">
        <v>0</v>
      </c>
      <c r="G26" s="121">
        <v>0</v>
      </c>
      <c r="H26" s="121">
        <v>0</v>
      </c>
      <c r="I26" s="121">
        <v>9017</v>
      </c>
      <c r="J26" s="121"/>
      <c r="K26" s="121">
        <v>0</v>
      </c>
      <c r="L26" s="121">
        <v>112938</v>
      </c>
      <c r="M26" s="121">
        <f>SUM(N26,+U26)</f>
        <v>37971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37971</v>
      </c>
      <c r="V26" s="121">
        <f>+SUM(D26,M26)</f>
        <v>159926</v>
      </c>
      <c r="W26" s="121">
        <f>+SUM(E26,N26)</f>
        <v>9017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9017</v>
      </c>
      <c r="AB26" s="121">
        <f>+SUM(J26,S26)</f>
        <v>0</v>
      </c>
      <c r="AC26" s="121">
        <f>+SUM(K26,T26)</f>
        <v>0</v>
      </c>
      <c r="AD26" s="121">
        <f>+SUM(L26,U26)</f>
        <v>150909</v>
      </c>
      <c r="AE26" s="209" t="s">
        <v>326</v>
      </c>
      <c r="AF26" s="208"/>
    </row>
    <row r="27" spans="1:32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SUM(E27,+L27)</f>
        <v>306648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306648</v>
      </c>
      <c r="M27" s="121">
        <f>SUM(N27,+U27)</f>
        <v>45855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45855</v>
      </c>
      <c r="V27" s="121">
        <f>+SUM(D27,M27)</f>
        <v>352503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352503</v>
      </c>
      <c r="AE27" s="209" t="s">
        <v>326</v>
      </c>
      <c r="AF27" s="208"/>
    </row>
    <row r="28" spans="1:32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SUM(E28,+L28)</f>
        <v>485263</v>
      </c>
      <c r="E28" s="121">
        <f>+SUM(F28:I28,K28)</f>
        <v>62311</v>
      </c>
      <c r="F28" s="121">
        <v>0</v>
      </c>
      <c r="G28" s="121">
        <v>0</v>
      </c>
      <c r="H28" s="121">
        <v>0</v>
      </c>
      <c r="I28" s="121">
        <v>62173</v>
      </c>
      <c r="J28" s="121"/>
      <c r="K28" s="121">
        <v>138</v>
      </c>
      <c r="L28" s="121">
        <v>422952</v>
      </c>
      <c r="M28" s="121">
        <f>SUM(N28,+U28)</f>
        <v>21667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21667</v>
      </c>
      <c r="V28" s="121">
        <f>+SUM(D28,M28)</f>
        <v>506930</v>
      </c>
      <c r="W28" s="121">
        <f>+SUM(E28,N28)</f>
        <v>62311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62173</v>
      </c>
      <c r="AB28" s="121">
        <f>+SUM(J28,S28)</f>
        <v>0</v>
      </c>
      <c r="AC28" s="121">
        <f>+SUM(K28,T28)</f>
        <v>138</v>
      </c>
      <c r="AD28" s="121">
        <f>+SUM(L28,U28)</f>
        <v>444619</v>
      </c>
      <c r="AE28" s="209" t="s">
        <v>326</v>
      </c>
      <c r="AF28" s="208"/>
    </row>
    <row r="29" spans="1:32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SUM(E29,+L29)</f>
        <v>74543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74543</v>
      </c>
      <c r="M29" s="121">
        <f>SUM(N29,+U29)</f>
        <v>30731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30731</v>
      </c>
      <c r="V29" s="121">
        <f>+SUM(D29,M29)</f>
        <v>105274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105274</v>
      </c>
      <c r="AE29" s="209" t="s">
        <v>326</v>
      </c>
      <c r="AF29" s="208"/>
    </row>
    <row r="30" spans="1:32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SUM(E30,+L30)</f>
        <v>119744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119744</v>
      </c>
      <c r="M30" s="121">
        <f>SUM(N30,+U30)</f>
        <v>45356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45356</v>
      </c>
      <c r="V30" s="121">
        <f>+SUM(D30,M30)</f>
        <v>165100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165100</v>
      </c>
      <c r="AE30" s="209" t="s">
        <v>326</v>
      </c>
      <c r="AF30" s="208"/>
    </row>
    <row r="31" spans="1:32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SUM(E31,+L31)</f>
        <v>29750</v>
      </c>
      <c r="E31" s="121">
        <f>+SUM(F31:I31,K31)</f>
        <v>978</v>
      </c>
      <c r="F31" s="121">
        <v>0</v>
      </c>
      <c r="G31" s="121">
        <v>0</v>
      </c>
      <c r="H31" s="121">
        <v>0</v>
      </c>
      <c r="I31" s="121">
        <v>978</v>
      </c>
      <c r="J31" s="121"/>
      <c r="K31" s="121">
        <v>0</v>
      </c>
      <c r="L31" s="121">
        <v>28772</v>
      </c>
      <c r="M31" s="121">
        <f>SUM(N31,+U31)</f>
        <v>6262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6262</v>
      </c>
      <c r="V31" s="121">
        <f>+SUM(D31,M31)</f>
        <v>36012</v>
      </c>
      <c r="W31" s="121">
        <f>+SUM(E31,N31)</f>
        <v>978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978</v>
      </c>
      <c r="AB31" s="121">
        <f>+SUM(J31,S31)</f>
        <v>0</v>
      </c>
      <c r="AC31" s="121">
        <f>+SUM(K31,T31)</f>
        <v>0</v>
      </c>
      <c r="AD31" s="121">
        <f>+SUM(L31,U31)</f>
        <v>35034</v>
      </c>
      <c r="AE31" s="209" t="s">
        <v>326</v>
      </c>
      <c r="AF31" s="208"/>
    </row>
    <row r="32" spans="1:32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SUM(E32,+L32)</f>
        <v>98129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98129</v>
      </c>
      <c r="M32" s="121">
        <f>SUM(N32,+U32)</f>
        <v>28369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28369</v>
      </c>
      <c r="V32" s="121">
        <f>+SUM(D32,M32)</f>
        <v>126498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126498</v>
      </c>
      <c r="AE32" s="209" t="s">
        <v>326</v>
      </c>
      <c r="AF32" s="208"/>
    </row>
    <row r="33" spans="1:32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SUM(E33,+L33)</f>
        <v>122359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122359</v>
      </c>
      <c r="M33" s="121">
        <f>SUM(N33,+U33)</f>
        <v>26235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26235</v>
      </c>
      <c r="V33" s="121">
        <f>+SUM(D33,M33)</f>
        <v>148594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148594</v>
      </c>
      <c r="AE33" s="209" t="s">
        <v>326</v>
      </c>
      <c r="AF33" s="208"/>
    </row>
    <row r="34" spans="1:32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SUM(E34,+L34)</f>
        <v>160057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160057</v>
      </c>
      <c r="M34" s="121">
        <f>SUM(N34,+U34)</f>
        <v>52353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52353</v>
      </c>
      <c r="V34" s="121">
        <f>+SUM(D34,M34)</f>
        <v>212410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212410</v>
      </c>
      <c r="AE34" s="209" t="s">
        <v>326</v>
      </c>
      <c r="AF34" s="208"/>
    </row>
    <row r="35" spans="1:32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SUM(E35,+L35)</f>
        <v>258629</v>
      </c>
      <c r="E35" s="121">
        <f>+SUM(F35:I35,K35)</f>
        <v>110505</v>
      </c>
      <c r="F35" s="121">
        <v>0</v>
      </c>
      <c r="G35" s="121">
        <v>0</v>
      </c>
      <c r="H35" s="121">
        <v>0</v>
      </c>
      <c r="I35" s="121">
        <v>18217</v>
      </c>
      <c r="J35" s="121"/>
      <c r="K35" s="121">
        <v>92288</v>
      </c>
      <c r="L35" s="121">
        <v>148124</v>
      </c>
      <c r="M35" s="121">
        <f>SUM(N35,+U35)</f>
        <v>48712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48712</v>
      </c>
      <c r="V35" s="121">
        <f>+SUM(D35,M35)</f>
        <v>307341</v>
      </c>
      <c r="W35" s="121">
        <f>+SUM(E35,N35)</f>
        <v>110505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18217</v>
      </c>
      <c r="AB35" s="121">
        <f>+SUM(J35,S35)</f>
        <v>0</v>
      </c>
      <c r="AC35" s="121">
        <f>+SUM(K35,T35)</f>
        <v>92288</v>
      </c>
      <c r="AD35" s="121">
        <f>+SUM(L35,U35)</f>
        <v>196836</v>
      </c>
      <c r="AE35" s="209" t="s">
        <v>326</v>
      </c>
      <c r="AF35" s="208"/>
    </row>
    <row r="36" spans="1:32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SUM(E36,+L36)</f>
        <v>149457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149457</v>
      </c>
      <c r="M36" s="121">
        <f>SUM(N36,+U36)</f>
        <v>24732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24732</v>
      </c>
      <c r="V36" s="121">
        <f>+SUM(D36,M36)</f>
        <v>174189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174189</v>
      </c>
      <c r="AE36" s="209" t="s">
        <v>326</v>
      </c>
      <c r="AF36" s="208"/>
    </row>
    <row r="37" spans="1:32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SUM(E37,+L37)</f>
        <v>301751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301751</v>
      </c>
      <c r="M37" s="121">
        <f>SUM(N37,+U37)</f>
        <v>36026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36026</v>
      </c>
      <c r="V37" s="121">
        <f>+SUM(D37,M37)</f>
        <v>337777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337777</v>
      </c>
      <c r="AE37" s="209" t="s">
        <v>326</v>
      </c>
      <c r="AF37" s="208"/>
    </row>
    <row r="38" spans="1:32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SUM(E38,+L38)</f>
        <v>75546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75546</v>
      </c>
      <c r="M38" s="121">
        <f>SUM(N38,+U38)</f>
        <v>43210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43210</v>
      </c>
      <c r="V38" s="121">
        <f>+SUM(D38,M38)</f>
        <v>118756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118756</v>
      </c>
      <c r="AE38" s="209" t="s">
        <v>326</v>
      </c>
      <c r="AF38" s="208"/>
    </row>
    <row r="39" spans="1:32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SUM(E39,+L39)</f>
        <v>237683</v>
      </c>
      <c r="E39" s="121">
        <f>+SUM(F39:I39,K39)</f>
        <v>32542</v>
      </c>
      <c r="F39" s="121">
        <v>0</v>
      </c>
      <c r="G39" s="121">
        <v>0</v>
      </c>
      <c r="H39" s="121">
        <v>0</v>
      </c>
      <c r="I39" s="121">
        <v>11107</v>
      </c>
      <c r="J39" s="121"/>
      <c r="K39" s="121">
        <v>21435</v>
      </c>
      <c r="L39" s="121">
        <v>205141</v>
      </c>
      <c r="M39" s="121">
        <f>SUM(N39,+U39)</f>
        <v>85453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85453</v>
      </c>
      <c r="V39" s="121">
        <f>+SUM(D39,M39)</f>
        <v>323136</v>
      </c>
      <c r="W39" s="121">
        <f>+SUM(E39,N39)</f>
        <v>32542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11107</v>
      </c>
      <c r="AB39" s="121">
        <f>+SUM(J39,S39)</f>
        <v>0</v>
      </c>
      <c r="AC39" s="121">
        <f>+SUM(K39,T39)</f>
        <v>21435</v>
      </c>
      <c r="AD39" s="121">
        <f>+SUM(L39,U39)</f>
        <v>290594</v>
      </c>
      <c r="AE39" s="209" t="s">
        <v>326</v>
      </c>
      <c r="AF39" s="208"/>
    </row>
    <row r="40" spans="1:32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SUM(E40,+L40)</f>
        <v>172841</v>
      </c>
      <c r="E40" s="121">
        <f>+SUM(F40:I40,K40)</f>
        <v>8629</v>
      </c>
      <c r="F40" s="121">
        <v>0</v>
      </c>
      <c r="G40" s="121">
        <v>0</v>
      </c>
      <c r="H40" s="121">
        <v>0</v>
      </c>
      <c r="I40" s="121">
        <v>8629</v>
      </c>
      <c r="J40" s="121"/>
      <c r="K40" s="121">
        <v>0</v>
      </c>
      <c r="L40" s="121">
        <v>164212</v>
      </c>
      <c r="M40" s="121">
        <f>SUM(N40,+U40)</f>
        <v>25687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25687</v>
      </c>
      <c r="V40" s="121">
        <f>+SUM(D40,M40)</f>
        <v>198528</v>
      </c>
      <c r="W40" s="121">
        <f>+SUM(E40,N40)</f>
        <v>8629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8629</v>
      </c>
      <c r="AB40" s="121">
        <f>+SUM(J40,S40)</f>
        <v>0</v>
      </c>
      <c r="AC40" s="121">
        <f>+SUM(K40,T40)</f>
        <v>0</v>
      </c>
      <c r="AD40" s="121">
        <f>+SUM(L40,U40)</f>
        <v>189899</v>
      </c>
      <c r="AE40" s="209" t="s">
        <v>326</v>
      </c>
      <c r="AF40" s="208"/>
    </row>
    <row r="41" spans="1:32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SUM(E41,+L41)</f>
        <v>357763</v>
      </c>
      <c r="E41" s="121">
        <f>+SUM(F41:I41,K41)</f>
        <v>20803</v>
      </c>
      <c r="F41" s="121">
        <v>0</v>
      </c>
      <c r="G41" s="121">
        <v>0</v>
      </c>
      <c r="H41" s="121">
        <v>0</v>
      </c>
      <c r="I41" s="121">
        <v>8423</v>
      </c>
      <c r="J41" s="121"/>
      <c r="K41" s="121">
        <v>12380</v>
      </c>
      <c r="L41" s="121">
        <v>336960</v>
      </c>
      <c r="M41" s="121">
        <f>SUM(N41,+U41)</f>
        <v>154495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154495</v>
      </c>
      <c r="V41" s="121">
        <f>+SUM(D41,M41)</f>
        <v>512258</v>
      </c>
      <c r="W41" s="121">
        <f>+SUM(E41,N41)</f>
        <v>20803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8423</v>
      </c>
      <c r="AB41" s="121">
        <f>+SUM(J41,S41)</f>
        <v>0</v>
      </c>
      <c r="AC41" s="121">
        <f>+SUM(K41,T41)</f>
        <v>12380</v>
      </c>
      <c r="AD41" s="121">
        <f>+SUM(L41,U41)</f>
        <v>491455</v>
      </c>
      <c r="AE41" s="209" t="s">
        <v>326</v>
      </c>
      <c r="AF41" s="208"/>
    </row>
    <row r="42" spans="1:32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SUM(E42,+L42)</f>
        <v>57920</v>
      </c>
      <c r="E42" s="121">
        <f>+SUM(F42:I42,K42)</f>
        <v>7000</v>
      </c>
      <c r="F42" s="121">
        <v>0</v>
      </c>
      <c r="G42" s="121">
        <v>830</v>
      </c>
      <c r="H42" s="121">
        <v>0</v>
      </c>
      <c r="I42" s="121">
        <v>480</v>
      </c>
      <c r="J42" s="121"/>
      <c r="K42" s="121">
        <v>5690</v>
      </c>
      <c r="L42" s="121">
        <v>50920</v>
      </c>
      <c r="M42" s="121">
        <f>SUM(N42,+U42)</f>
        <v>45493</v>
      </c>
      <c r="N42" s="121">
        <f>+SUM(O42:R42,T42)</f>
        <v>1741</v>
      </c>
      <c r="O42" s="121">
        <v>0</v>
      </c>
      <c r="P42" s="121">
        <v>1741</v>
      </c>
      <c r="Q42" s="121">
        <v>0</v>
      </c>
      <c r="R42" s="121">
        <v>0</v>
      </c>
      <c r="S42" s="121"/>
      <c r="T42" s="121">
        <v>0</v>
      </c>
      <c r="U42" s="121">
        <v>43752</v>
      </c>
      <c r="V42" s="121">
        <f>+SUM(D42,M42)</f>
        <v>103413</v>
      </c>
      <c r="W42" s="121">
        <f>+SUM(E42,N42)</f>
        <v>8741</v>
      </c>
      <c r="X42" s="121">
        <f>+SUM(F42,O42)</f>
        <v>0</v>
      </c>
      <c r="Y42" s="121">
        <f>+SUM(G42,P42)</f>
        <v>2571</v>
      </c>
      <c r="Z42" s="121">
        <f>+SUM(H42,Q42)</f>
        <v>0</v>
      </c>
      <c r="AA42" s="121">
        <f>+SUM(I42,R42)</f>
        <v>480</v>
      </c>
      <c r="AB42" s="121">
        <f>+SUM(J42,S42)</f>
        <v>0</v>
      </c>
      <c r="AC42" s="121">
        <f>+SUM(K42,T42)</f>
        <v>5690</v>
      </c>
      <c r="AD42" s="121">
        <f>+SUM(L42,U42)</f>
        <v>94672</v>
      </c>
      <c r="AE42" s="209" t="s">
        <v>326</v>
      </c>
      <c r="AF42" s="208"/>
    </row>
    <row r="43" spans="1:32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SUM(E43,+L43)</f>
        <v>103466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103466</v>
      </c>
      <c r="M43" s="121">
        <f>SUM(N43,+U43)</f>
        <v>43993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43993</v>
      </c>
      <c r="V43" s="121">
        <f>+SUM(D43,M43)</f>
        <v>147459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147459</v>
      </c>
      <c r="AE43" s="209" t="s">
        <v>326</v>
      </c>
      <c r="AF43" s="208"/>
    </row>
    <row r="44" spans="1:32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SUM(E44,+L44)</f>
        <v>99114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99114</v>
      </c>
      <c r="M44" s="121">
        <f>SUM(N44,+U44)</f>
        <v>27027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27027</v>
      </c>
      <c r="V44" s="121">
        <f>+SUM(D44,M44)</f>
        <v>126141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126141</v>
      </c>
      <c r="AE44" s="209" t="s">
        <v>326</v>
      </c>
      <c r="AF44" s="208"/>
    </row>
    <row r="45" spans="1:32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SUM(E45,+L45)</f>
        <v>35718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35718</v>
      </c>
      <c r="M45" s="121">
        <f>SUM(N45,+U45)</f>
        <v>9260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9260</v>
      </c>
      <c r="V45" s="121">
        <f>+SUM(D45,M45)</f>
        <v>44978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44978</v>
      </c>
      <c r="AE45" s="209" t="s">
        <v>326</v>
      </c>
      <c r="AF45" s="208"/>
    </row>
    <row r="46" spans="1:32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SUM(E46,+L46)</f>
        <v>25870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25870</v>
      </c>
      <c r="M46" s="121">
        <f>SUM(N46,+U46)</f>
        <v>7551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7551</v>
      </c>
      <c r="V46" s="121">
        <f>+SUM(D46,M46)</f>
        <v>33421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33421</v>
      </c>
      <c r="AE46" s="209" t="s">
        <v>326</v>
      </c>
      <c r="AF46" s="208"/>
    </row>
    <row r="47" spans="1:32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SUM(E47,+L47)</f>
        <v>48118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48118</v>
      </c>
      <c r="M47" s="121">
        <f>SUM(N47,+U47)</f>
        <v>22138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22138</v>
      </c>
      <c r="V47" s="121">
        <f>+SUM(D47,M47)</f>
        <v>70256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70256</v>
      </c>
      <c r="AE47" s="209" t="s">
        <v>326</v>
      </c>
      <c r="AF47" s="208"/>
    </row>
    <row r="48" spans="1:32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SUM(E48,+L48)</f>
        <v>22277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22277</v>
      </c>
      <c r="M48" s="121">
        <f>SUM(N48,+U48)</f>
        <v>8299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8299</v>
      </c>
      <c r="V48" s="121">
        <f>+SUM(D48,M48)</f>
        <v>30576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30576</v>
      </c>
      <c r="AE48" s="209" t="s">
        <v>326</v>
      </c>
      <c r="AF48" s="208"/>
    </row>
    <row r="49" spans="1:32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SUM(E49,+L49)</f>
        <v>36800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36800</v>
      </c>
      <c r="M49" s="121">
        <f>SUM(N49,+U49)</f>
        <v>9247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9247</v>
      </c>
      <c r="V49" s="121">
        <f>+SUM(D49,M49)</f>
        <v>46047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46047</v>
      </c>
      <c r="AE49" s="209" t="s">
        <v>326</v>
      </c>
      <c r="AF49" s="208"/>
    </row>
    <row r="50" spans="1:32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SUM(E50,+L50)</f>
        <v>46897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46897</v>
      </c>
      <c r="M50" s="121">
        <f>SUM(N50,+U50)</f>
        <v>18741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18741</v>
      </c>
      <c r="V50" s="121">
        <f>+SUM(D50,M50)</f>
        <v>65638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65638</v>
      </c>
      <c r="AE50" s="209" t="s">
        <v>326</v>
      </c>
      <c r="AF50" s="208"/>
    </row>
    <row r="51" spans="1:32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SUM(E51,+L51)</f>
        <v>124656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124656</v>
      </c>
      <c r="M51" s="121">
        <f>SUM(N51,+U51)</f>
        <v>26086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26086</v>
      </c>
      <c r="V51" s="121">
        <f>+SUM(D51,M51)</f>
        <v>150742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150742</v>
      </c>
      <c r="AE51" s="209" t="s">
        <v>326</v>
      </c>
      <c r="AF51" s="208"/>
    </row>
    <row r="52" spans="1:32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SUM(E52,+L52)</f>
        <v>74256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74256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0</v>
      </c>
      <c r="V52" s="121">
        <f>+SUM(D52,M52)</f>
        <v>74256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74256</v>
      </c>
      <c r="AE52" s="209" t="s">
        <v>326</v>
      </c>
      <c r="AF52" s="208"/>
    </row>
    <row r="53" spans="1:32" s="136" customFormat="1" ht="13.5" customHeight="1" x14ac:dyDescent="0.15">
      <c r="A53" s="119" t="s">
        <v>48</v>
      </c>
      <c r="B53" s="120" t="s">
        <v>353</v>
      </c>
      <c r="C53" s="119" t="s">
        <v>354</v>
      </c>
      <c r="D53" s="121">
        <f>SUM(E53,+L53)</f>
        <v>3930190</v>
      </c>
      <c r="E53" s="121">
        <f>+SUM(F53:I53,K53)</f>
        <v>3930190</v>
      </c>
      <c r="F53" s="121">
        <v>1667965</v>
      </c>
      <c r="G53" s="121">
        <v>0</v>
      </c>
      <c r="H53" s="121">
        <v>2054900</v>
      </c>
      <c r="I53" s="121">
        <v>207325</v>
      </c>
      <c r="J53" s="121">
        <v>1407909</v>
      </c>
      <c r="K53" s="121">
        <v>0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3930190</v>
      </c>
      <c r="W53" s="121">
        <f>+SUM(E53,N53)</f>
        <v>3930190</v>
      </c>
      <c r="X53" s="121">
        <f>+SUM(F53,O53)</f>
        <v>1667965</v>
      </c>
      <c r="Y53" s="121">
        <f>+SUM(G53,P53)</f>
        <v>0</v>
      </c>
      <c r="Z53" s="121">
        <f>+SUM(H53,Q53)</f>
        <v>2054900</v>
      </c>
      <c r="AA53" s="121">
        <f>+SUM(I53,R53)</f>
        <v>207325</v>
      </c>
      <c r="AB53" s="121">
        <f>+SUM(J53,S53)</f>
        <v>1407909</v>
      </c>
      <c r="AC53" s="121">
        <f>+SUM(K53,T53)</f>
        <v>0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48</v>
      </c>
      <c r="B54" s="120" t="s">
        <v>409</v>
      </c>
      <c r="C54" s="119" t="s">
        <v>410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30877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152680</v>
      </c>
      <c r="T54" s="121">
        <v>0</v>
      </c>
      <c r="U54" s="121">
        <v>30877</v>
      </c>
      <c r="V54" s="121">
        <f>+SUM(D54,M54)</f>
        <v>30877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152680</v>
      </c>
      <c r="AC54" s="121">
        <f>+SUM(K54,T54)</f>
        <v>0</v>
      </c>
      <c r="AD54" s="121">
        <f>+SUM(L54,U54)</f>
        <v>30877</v>
      </c>
      <c r="AE54" s="209" t="s">
        <v>326</v>
      </c>
      <c r="AF54" s="208"/>
    </row>
    <row r="55" spans="1:32" s="136" customFormat="1" ht="13.5" customHeight="1" x14ac:dyDescent="0.15">
      <c r="A55" s="119" t="s">
        <v>48</v>
      </c>
      <c r="B55" s="120" t="s">
        <v>365</v>
      </c>
      <c r="C55" s="119" t="s">
        <v>366</v>
      </c>
      <c r="D55" s="121">
        <f>SUM(E55,+L55)</f>
        <v>41</v>
      </c>
      <c r="E55" s="121">
        <f>+SUM(F55:I55,K55)</f>
        <v>8</v>
      </c>
      <c r="F55" s="121">
        <v>0</v>
      </c>
      <c r="G55" s="121">
        <v>0</v>
      </c>
      <c r="H55" s="121">
        <v>0</v>
      </c>
      <c r="I55" s="121">
        <v>8</v>
      </c>
      <c r="J55" s="121">
        <v>163</v>
      </c>
      <c r="K55" s="121">
        <v>0</v>
      </c>
      <c r="L55" s="121">
        <v>33</v>
      </c>
      <c r="M55" s="121">
        <f>SUM(N55,+U55)</f>
        <v>20325</v>
      </c>
      <c r="N55" s="121">
        <f>+SUM(O55:R55,T55)</f>
        <v>3870</v>
      </c>
      <c r="O55" s="121">
        <v>0</v>
      </c>
      <c r="P55" s="121">
        <v>0</v>
      </c>
      <c r="Q55" s="121">
        <v>0</v>
      </c>
      <c r="R55" s="121">
        <v>3870</v>
      </c>
      <c r="S55" s="121">
        <v>149327</v>
      </c>
      <c r="T55" s="121">
        <v>0</v>
      </c>
      <c r="U55" s="121">
        <v>16455</v>
      </c>
      <c r="V55" s="121">
        <f>+SUM(D55,M55)</f>
        <v>20366</v>
      </c>
      <c r="W55" s="121">
        <f>+SUM(E55,N55)</f>
        <v>3878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3878</v>
      </c>
      <c r="AB55" s="121">
        <f>+SUM(J55,S55)</f>
        <v>149490</v>
      </c>
      <c r="AC55" s="121">
        <f>+SUM(K55,T55)</f>
        <v>0</v>
      </c>
      <c r="AD55" s="121">
        <f>+SUM(L55,U55)</f>
        <v>16488</v>
      </c>
      <c r="AE55" s="209" t="s">
        <v>326</v>
      </c>
      <c r="AF55" s="208"/>
    </row>
    <row r="56" spans="1:32" s="136" customFormat="1" ht="13.5" customHeight="1" x14ac:dyDescent="0.15">
      <c r="A56" s="119" t="s">
        <v>48</v>
      </c>
      <c r="B56" s="120" t="s">
        <v>407</v>
      </c>
      <c r="C56" s="119" t="s">
        <v>408</v>
      </c>
      <c r="D56" s="121">
        <f>SUM(E56,+L56)</f>
        <v>78055</v>
      </c>
      <c r="E56" s="121">
        <f>+SUM(F56:I56,K56)</f>
        <v>78055</v>
      </c>
      <c r="F56" s="121">
        <v>0</v>
      </c>
      <c r="G56" s="121">
        <v>0</v>
      </c>
      <c r="H56" s="121">
        <v>0</v>
      </c>
      <c r="I56" s="121">
        <v>18217</v>
      </c>
      <c r="J56" s="121">
        <v>180574</v>
      </c>
      <c r="K56" s="121">
        <v>59838</v>
      </c>
      <c r="L56" s="121">
        <v>0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78055</v>
      </c>
      <c r="W56" s="121">
        <f>+SUM(E56,N56)</f>
        <v>78055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18217</v>
      </c>
      <c r="AB56" s="121">
        <f>+SUM(J56,S56)</f>
        <v>180574</v>
      </c>
      <c r="AC56" s="121">
        <f>+SUM(K56,T56)</f>
        <v>59838</v>
      </c>
      <c r="AD56" s="121">
        <f>+SUM(L56,U56)</f>
        <v>0</v>
      </c>
      <c r="AE56" s="209" t="s">
        <v>326</v>
      </c>
      <c r="AF56" s="208"/>
    </row>
    <row r="57" spans="1:32" s="136" customFormat="1" ht="13.5" customHeight="1" x14ac:dyDescent="0.15">
      <c r="A57" s="119" t="s">
        <v>48</v>
      </c>
      <c r="B57" s="120" t="s">
        <v>401</v>
      </c>
      <c r="C57" s="119" t="s">
        <v>413</v>
      </c>
      <c r="D57" s="121">
        <f>SUM(E57,+L57)</f>
        <v>0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529480</v>
      </c>
      <c r="K57" s="121">
        <v>0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0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529480</v>
      </c>
      <c r="AC57" s="121">
        <f>+SUM(K57,T57)</f>
        <v>0</v>
      </c>
      <c r="AD57" s="121">
        <f>+SUM(L57,U57)</f>
        <v>0</v>
      </c>
      <c r="AE57" s="209" t="s">
        <v>326</v>
      </c>
      <c r="AF57" s="208"/>
    </row>
    <row r="58" spans="1:32" s="136" customFormat="1" ht="13.5" customHeight="1" x14ac:dyDescent="0.15">
      <c r="A58" s="119" t="s">
        <v>48</v>
      </c>
      <c r="B58" s="120" t="s">
        <v>327</v>
      </c>
      <c r="C58" s="119" t="s">
        <v>328</v>
      </c>
      <c r="D58" s="121">
        <f>SUM(E58,+L58)</f>
        <v>60623</v>
      </c>
      <c r="E58" s="121">
        <f>+SUM(F58:I58,K58)</f>
        <v>4427</v>
      </c>
      <c r="F58" s="121">
        <v>0</v>
      </c>
      <c r="G58" s="121">
        <v>0</v>
      </c>
      <c r="H58" s="121">
        <v>3500</v>
      </c>
      <c r="I58" s="121">
        <v>33</v>
      </c>
      <c r="J58" s="121">
        <v>172876</v>
      </c>
      <c r="K58" s="121">
        <v>894</v>
      </c>
      <c r="L58" s="121">
        <v>56196</v>
      </c>
      <c r="M58" s="121">
        <f>SUM(N58,+U58)</f>
        <v>12635</v>
      </c>
      <c r="N58" s="121">
        <f>+SUM(O58:R58,T58)</f>
        <v>27</v>
      </c>
      <c r="O58" s="121">
        <v>0</v>
      </c>
      <c r="P58" s="121">
        <v>0</v>
      </c>
      <c r="Q58" s="121">
        <v>0</v>
      </c>
      <c r="R58" s="121">
        <v>0</v>
      </c>
      <c r="S58" s="121">
        <v>118884</v>
      </c>
      <c r="T58" s="121">
        <v>27</v>
      </c>
      <c r="U58" s="121">
        <v>12608</v>
      </c>
      <c r="V58" s="121">
        <f>+SUM(D58,M58)</f>
        <v>73258</v>
      </c>
      <c r="W58" s="121">
        <f>+SUM(E58,N58)</f>
        <v>4454</v>
      </c>
      <c r="X58" s="121">
        <f>+SUM(F58,O58)</f>
        <v>0</v>
      </c>
      <c r="Y58" s="121">
        <f>+SUM(G58,P58)</f>
        <v>0</v>
      </c>
      <c r="Z58" s="121">
        <f>+SUM(H58,Q58)</f>
        <v>3500</v>
      </c>
      <c r="AA58" s="121">
        <f>+SUM(I58,R58)</f>
        <v>33</v>
      </c>
      <c r="AB58" s="121">
        <f>+SUM(J58,S58)</f>
        <v>291760</v>
      </c>
      <c r="AC58" s="121">
        <f>+SUM(K58,T58)</f>
        <v>921</v>
      </c>
      <c r="AD58" s="121">
        <f>+SUM(L58,U58)</f>
        <v>68804</v>
      </c>
      <c r="AE58" s="209" t="s">
        <v>326</v>
      </c>
      <c r="AF58" s="208"/>
    </row>
    <row r="59" spans="1:32" s="136" customFormat="1" ht="13.5" customHeight="1" x14ac:dyDescent="0.15">
      <c r="A59" s="119" t="s">
        <v>48</v>
      </c>
      <c r="B59" s="120" t="s">
        <v>331</v>
      </c>
      <c r="C59" s="119" t="s">
        <v>332</v>
      </c>
      <c r="D59" s="121">
        <f>SUM(E59,+L59)</f>
        <v>13073</v>
      </c>
      <c r="E59" s="121">
        <f>+SUM(F59:I59,K59)</f>
        <v>13073</v>
      </c>
      <c r="F59" s="121">
        <v>0</v>
      </c>
      <c r="G59" s="121">
        <v>0</v>
      </c>
      <c r="H59" s="121">
        <v>0</v>
      </c>
      <c r="I59" s="121">
        <v>13073</v>
      </c>
      <c r="J59" s="121">
        <v>199489</v>
      </c>
      <c r="K59" s="121">
        <v>0</v>
      </c>
      <c r="L59" s="121">
        <v>0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116888</v>
      </c>
      <c r="T59" s="121">
        <v>0</v>
      </c>
      <c r="U59" s="121">
        <v>0</v>
      </c>
      <c r="V59" s="121">
        <f>+SUM(D59,M59)</f>
        <v>13073</v>
      </c>
      <c r="W59" s="121">
        <f>+SUM(E59,N59)</f>
        <v>13073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13073</v>
      </c>
      <c r="AB59" s="121">
        <f>+SUM(J59,S59)</f>
        <v>316377</v>
      </c>
      <c r="AC59" s="121">
        <f>+SUM(K59,T59)</f>
        <v>0</v>
      </c>
      <c r="AD59" s="121">
        <f>+SUM(L59,U59)</f>
        <v>0</v>
      </c>
      <c r="AE59" s="209" t="s">
        <v>326</v>
      </c>
      <c r="AF59" s="208"/>
    </row>
    <row r="60" spans="1:32" s="136" customFormat="1" ht="13.5" customHeight="1" x14ac:dyDescent="0.15">
      <c r="A60" s="119" t="s">
        <v>48</v>
      </c>
      <c r="B60" s="120" t="s">
        <v>371</v>
      </c>
      <c r="C60" s="119" t="s">
        <v>372</v>
      </c>
      <c r="D60" s="121">
        <f>SUM(E60,+L60)</f>
        <v>381789</v>
      </c>
      <c r="E60" s="121">
        <f>+SUM(F60:I60,K60)</f>
        <v>345765</v>
      </c>
      <c r="F60" s="121">
        <v>0</v>
      </c>
      <c r="G60" s="121">
        <v>0</v>
      </c>
      <c r="H60" s="121">
        <v>127800</v>
      </c>
      <c r="I60" s="121">
        <v>144311</v>
      </c>
      <c r="J60" s="121">
        <v>794617</v>
      </c>
      <c r="K60" s="121">
        <v>73654</v>
      </c>
      <c r="L60" s="121">
        <v>36024</v>
      </c>
      <c r="M60" s="121">
        <f>SUM(N60,+U60)</f>
        <v>13761</v>
      </c>
      <c r="N60" s="121">
        <f>+SUM(O60:R60,T60)</f>
        <v>8481</v>
      </c>
      <c r="O60" s="121">
        <v>0</v>
      </c>
      <c r="P60" s="121">
        <v>0</v>
      </c>
      <c r="Q60" s="121">
        <v>0</v>
      </c>
      <c r="R60" s="121">
        <v>126</v>
      </c>
      <c r="S60" s="121">
        <v>320316</v>
      </c>
      <c r="T60" s="121">
        <v>8355</v>
      </c>
      <c r="U60" s="121">
        <v>5280</v>
      </c>
      <c r="V60" s="121">
        <f>+SUM(D60,M60)</f>
        <v>395550</v>
      </c>
      <c r="W60" s="121">
        <f>+SUM(E60,N60)</f>
        <v>354246</v>
      </c>
      <c r="X60" s="121">
        <f>+SUM(F60,O60)</f>
        <v>0</v>
      </c>
      <c r="Y60" s="121">
        <f>+SUM(G60,P60)</f>
        <v>0</v>
      </c>
      <c r="Z60" s="121">
        <f>+SUM(H60,Q60)</f>
        <v>127800</v>
      </c>
      <c r="AA60" s="121">
        <f>+SUM(I60,R60)</f>
        <v>144437</v>
      </c>
      <c r="AB60" s="121">
        <f>+SUM(J60,S60)</f>
        <v>1114933</v>
      </c>
      <c r="AC60" s="121">
        <f>+SUM(K60,T60)</f>
        <v>82009</v>
      </c>
      <c r="AD60" s="121">
        <f>+SUM(L60,U60)</f>
        <v>41304</v>
      </c>
      <c r="AE60" s="209" t="s">
        <v>326</v>
      </c>
      <c r="AF60" s="208"/>
    </row>
    <row r="61" spans="1:32" s="136" customFormat="1" ht="13.5" customHeight="1" x14ac:dyDescent="0.15">
      <c r="A61" s="119" t="s">
        <v>48</v>
      </c>
      <c r="B61" s="120" t="s">
        <v>335</v>
      </c>
      <c r="C61" s="119" t="s">
        <v>336</v>
      </c>
      <c r="D61" s="121">
        <f>SUM(E61,+L61)</f>
        <v>230976</v>
      </c>
      <c r="E61" s="121">
        <f>+SUM(F61:I61,K61)</f>
        <v>108849</v>
      </c>
      <c r="F61" s="121">
        <v>0</v>
      </c>
      <c r="G61" s="121">
        <v>0</v>
      </c>
      <c r="H61" s="121">
        <v>0</v>
      </c>
      <c r="I61" s="121">
        <v>82769</v>
      </c>
      <c r="J61" s="121">
        <v>834446</v>
      </c>
      <c r="K61" s="121">
        <v>26080</v>
      </c>
      <c r="L61" s="121">
        <v>122127</v>
      </c>
      <c r="M61" s="121">
        <f>SUM(N61,+U61)</f>
        <v>29884</v>
      </c>
      <c r="N61" s="121">
        <f>+SUM(O61:R61,T61)</f>
        <v>612</v>
      </c>
      <c r="O61" s="121">
        <v>0</v>
      </c>
      <c r="P61" s="121">
        <v>0</v>
      </c>
      <c r="Q61" s="121">
        <v>0</v>
      </c>
      <c r="R61" s="121">
        <v>612</v>
      </c>
      <c r="S61" s="121">
        <v>226883</v>
      </c>
      <c r="T61" s="121">
        <v>0</v>
      </c>
      <c r="U61" s="121">
        <v>29272</v>
      </c>
      <c r="V61" s="121">
        <f>+SUM(D61,M61)</f>
        <v>260860</v>
      </c>
      <c r="W61" s="121">
        <f>+SUM(E61,N61)</f>
        <v>109461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83381</v>
      </c>
      <c r="AB61" s="121">
        <f>+SUM(J61,S61)</f>
        <v>1061329</v>
      </c>
      <c r="AC61" s="121">
        <f>+SUM(K61,T61)</f>
        <v>26080</v>
      </c>
      <c r="AD61" s="121">
        <f>+SUM(L61,U61)</f>
        <v>151399</v>
      </c>
      <c r="AE61" s="209" t="s">
        <v>326</v>
      </c>
      <c r="AF61" s="208"/>
    </row>
    <row r="62" spans="1:32" s="136" customFormat="1" ht="13.5" customHeight="1" x14ac:dyDescent="0.15">
      <c r="A62" s="119" t="s">
        <v>48</v>
      </c>
      <c r="B62" s="120" t="s">
        <v>347</v>
      </c>
      <c r="C62" s="119" t="s">
        <v>348</v>
      </c>
      <c r="D62" s="121">
        <f>SUM(E62,+L62)</f>
        <v>187542</v>
      </c>
      <c r="E62" s="121">
        <f>+SUM(F62:I62,K62)</f>
        <v>112182</v>
      </c>
      <c r="F62" s="121">
        <v>0</v>
      </c>
      <c r="G62" s="121">
        <v>0</v>
      </c>
      <c r="H62" s="121">
        <v>0</v>
      </c>
      <c r="I62" s="121">
        <v>102993</v>
      </c>
      <c r="J62" s="121">
        <v>921548</v>
      </c>
      <c r="K62" s="121">
        <v>9189</v>
      </c>
      <c r="L62" s="121">
        <v>75360</v>
      </c>
      <c r="M62" s="121">
        <f>SUM(N62,+U62)</f>
        <v>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173764</v>
      </c>
      <c r="T62" s="121">
        <v>0</v>
      </c>
      <c r="U62" s="121">
        <v>0</v>
      </c>
      <c r="V62" s="121">
        <f>+SUM(D62,M62)</f>
        <v>187542</v>
      </c>
      <c r="W62" s="121">
        <f>+SUM(E62,N62)</f>
        <v>112182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102993</v>
      </c>
      <c r="AB62" s="121">
        <f>+SUM(J62,S62)</f>
        <v>1095312</v>
      </c>
      <c r="AC62" s="121">
        <f>+SUM(K62,T62)</f>
        <v>9189</v>
      </c>
      <c r="AD62" s="121">
        <f>+SUM(L62,U62)</f>
        <v>75360</v>
      </c>
      <c r="AE62" s="209" t="s">
        <v>326</v>
      </c>
      <c r="AF62" s="208"/>
    </row>
    <row r="63" spans="1:32" s="136" customFormat="1" ht="13.5" customHeight="1" x14ac:dyDescent="0.15">
      <c r="A63" s="119" t="s">
        <v>48</v>
      </c>
      <c r="B63" s="120" t="s">
        <v>343</v>
      </c>
      <c r="C63" s="119" t="s">
        <v>344</v>
      </c>
      <c r="D63" s="121">
        <f>SUM(E63,+L63)</f>
        <v>36349</v>
      </c>
      <c r="E63" s="121">
        <f>+SUM(F63:I63,K63)</f>
        <v>36349</v>
      </c>
      <c r="F63" s="121">
        <v>0</v>
      </c>
      <c r="G63" s="121">
        <v>0</v>
      </c>
      <c r="H63" s="121">
        <v>0</v>
      </c>
      <c r="I63" s="121">
        <v>16689</v>
      </c>
      <c r="J63" s="121">
        <v>557793</v>
      </c>
      <c r="K63" s="121">
        <v>19660</v>
      </c>
      <c r="L63" s="121">
        <v>0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323745</v>
      </c>
      <c r="T63" s="121">
        <v>0</v>
      </c>
      <c r="U63" s="121">
        <v>0</v>
      </c>
      <c r="V63" s="121">
        <f>+SUM(D63,M63)</f>
        <v>36349</v>
      </c>
      <c r="W63" s="121">
        <f>+SUM(E63,N63)</f>
        <v>36349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16689</v>
      </c>
      <c r="AB63" s="121">
        <f>+SUM(J63,S63)</f>
        <v>881538</v>
      </c>
      <c r="AC63" s="121">
        <f>+SUM(K63,T63)</f>
        <v>19660</v>
      </c>
      <c r="AD63" s="121">
        <f>+SUM(L63,U63)</f>
        <v>0</v>
      </c>
      <c r="AE63" s="209" t="s">
        <v>326</v>
      </c>
      <c r="AF63" s="208"/>
    </row>
    <row r="64" spans="1:32" s="136" customFormat="1" ht="13.5" customHeight="1" x14ac:dyDescent="0.15">
      <c r="A64" s="119" t="s">
        <v>48</v>
      </c>
      <c r="B64" s="120" t="s">
        <v>359</v>
      </c>
      <c r="C64" s="119" t="s">
        <v>360</v>
      </c>
      <c r="D64" s="121">
        <f>SUM(E64,+L64)</f>
        <v>138361</v>
      </c>
      <c r="E64" s="121">
        <f>+SUM(F64:I64,K64)</f>
        <v>273392</v>
      </c>
      <c r="F64" s="121">
        <v>1431</v>
      </c>
      <c r="G64" s="121">
        <v>0</v>
      </c>
      <c r="H64" s="121">
        <v>76100</v>
      </c>
      <c r="I64" s="121">
        <v>143719</v>
      </c>
      <c r="J64" s="121">
        <v>500475</v>
      </c>
      <c r="K64" s="121">
        <v>52142</v>
      </c>
      <c r="L64" s="121">
        <v>-135031</v>
      </c>
      <c r="M64" s="121">
        <f>SUM(N64,+U64)</f>
        <v>792838</v>
      </c>
      <c r="N64" s="121">
        <f>+SUM(O64:R64,T64)</f>
        <v>908651</v>
      </c>
      <c r="O64" s="121">
        <v>603350</v>
      </c>
      <c r="P64" s="121">
        <v>0</v>
      </c>
      <c r="Q64" s="121">
        <v>305200</v>
      </c>
      <c r="R64" s="121">
        <v>54</v>
      </c>
      <c r="S64" s="121">
        <v>320214</v>
      </c>
      <c r="T64" s="121">
        <v>47</v>
      </c>
      <c r="U64" s="121">
        <v>-115813</v>
      </c>
      <c r="V64" s="121">
        <f>+SUM(D64,M64)</f>
        <v>931199</v>
      </c>
      <c r="W64" s="121">
        <f>+SUM(E64,N64)</f>
        <v>1182043</v>
      </c>
      <c r="X64" s="121">
        <f>+SUM(F64,O64)</f>
        <v>604781</v>
      </c>
      <c r="Y64" s="121">
        <f>+SUM(G64,P64)</f>
        <v>0</v>
      </c>
      <c r="Z64" s="121">
        <f>+SUM(H64,Q64)</f>
        <v>381300</v>
      </c>
      <c r="AA64" s="121">
        <f>+SUM(I64,R64)</f>
        <v>143773</v>
      </c>
      <c r="AB64" s="121">
        <f>+SUM(J64,S64)</f>
        <v>820689</v>
      </c>
      <c r="AC64" s="121">
        <f>+SUM(K64,T64)</f>
        <v>52189</v>
      </c>
      <c r="AD64" s="121">
        <f>+SUM(L64,U64)</f>
        <v>-250844</v>
      </c>
      <c r="AE64" s="209" t="s">
        <v>326</v>
      </c>
      <c r="AF64" s="208"/>
    </row>
    <row r="65" spans="1:32" s="136" customFormat="1" ht="13.5" customHeight="1" x14ac:dyDescent="0.15">
      <c r="A65" s="119" t="s">
        <v>48</v>
      </c>
      <c r="B65" s="120" t="s">
        <v>355</v>
      </c>
      <c r="C65" s="119" t="s">
        <v>356</v>
      </c>
      <c r="D65" s="121">
        <f>SUM(E65,+L65)</f>
        <v>0</v>
      </c>
      <c r="E65" s="121">
        <f>+SUM(F65:I65,K65)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f>SUM(N65,+U65)</f>
        <v>2020</v>
      </c>
      <c r="N65" s="121">
        <f>+SUM(O65:R65,T65)</f>
        <v>2020</v>
      </c>
      <c r="O65" s="121">
        <v>0</v>
      </c>
      <c r="P65" s="121">
        <v>0</v>
      </c>
      <c r="Q65" s="121">
        <v>0</v>
      </c>
      <c r="R65" s="121">
        <v>0</v>
      </c>
      <c r="S65" s="121">
        <v>211911</v>
      </c>
      <c r="T65" s="121">
        <v>2020</v>
      </c>
      <c r="U65" s="121">
        <v>0</v>
      </c>
      <c r="V65" s="121">
        <f>+SUM(D65,M65)</f>
        <v>2020</v>
      </c>
      <c r="W65" s="121">
        <f>+SUM(E65,N65)</f>
        <v>2020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1">
        <f>+SUM(J65,S65)</f>
        <v>211911</v>
      </c>
      <c r="AC65" s="121">
        <f>+SUM(K65,T65)</f>
        <v>2020</v>
      </c>
      <c r="AD65" s="121">
        <f>+SUM(L65,U65)</f>
        <v>0</v>
      </c>
      <c r="AE65" s="209" t="s">
        <v>326</v>
      </c>
      <c r="AF65" s="208"/>
    </row>
    <row r="66" spans="1:32" s="136" customFormat="1" ht="13.5" customHeight="1" x14ac:dyDescent="0.15">
      <c r="A66" s="119" t="s">
        <v>48</v>
      </c>
      <c r="B66" s="120" t="s">
        <v>363</v>
      </c>
      <c r="C66" s="119" t="s">
        <v>364</v>
      </c>
      <c r="D66" s="121">
        <f>SUM(E66,+L66)</f>
        <v>0</v>
      </c>
      <c r="E66" s="121">
        <f>+SUM(F66:I66,K66)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983767</v>
      </c>
      <c r="K66" s="121">
        <v>0</v>
      </c>
      <c r="L66" s="121">
        <v>0</v>
      </c>
      <c r="M66" s="121">
        <f>SUM(N66,+U66)</f>
        <v>0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1">
        <f>+SUM(D66,M66)</f>
        <v>0</v>
      </c>
      <c r="W66" s="121">
        <f>+SUM(E66,N66)</f>
        <v>0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0</v>
      </c>
      <c r="AB66" s="121">
        <f>+SUM(J66,S66)</f>
        <v>983767</v>
      </c>
      <c r="AC66" s="121">
        <f>+SUM(K66,T66)</f>
        <v>0</v>
      </c>
      <c r="AD66" s="121">
        <f>+SUM(L66,U66)</f>
        <v>0</v>
      </c>
      <c r="AE66" s="209" t="s">
        <v>326</v>
      </c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6">
    <sortCondition ref="A8:A66"/>
    <sortCondition ref="B8:B66"/>
    <sortCondition ref="C8:C6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65" man="1"/>
    <brk id="21" min="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275</v>
      </c>
      <c r="D7" s="140">
        <f>+SUM(E7,J7)</f>
        <v>5283710</v>
      </c>
      <c r="E7" s="140">
        <f>+SUM(F7:I7)</f>
        <v>5171646</v>
      </c>
      <c r="F7" s="140">
        <f t="shared" ref="F7:K7" si="0">SUM(F$8:F$257)</f>
        <v>0</v>
      </c>
      <c r="G7" s="140">
        <f t="shared" si="0"/>
        <v>2540980</v>
      </c>
      <c r="H7" s="140">
        <f t="shared" si="0"/>
        <v>1289010</v>
      </c>
      <c r="I7" s="140">
        <f t="shared" si="0"/>
        <v>1341656</v>
      </c>
      <c r="J7" s="140">
        <f t="shared" si="0"/>
        <v>112064</v>
      </c>
      <c r="K7" s="140">
        <f t="shared" si="0"/>
        <v>1289622</v>
      </c>
      <c r="L7" s="140">
        <f>+SUM(M7,R7,V7,W7,AC7)</f>
        <v>18057265</v>
      </c>
      <c r="M7" s="140">
        <f>+SUM(N7:Q7)</f>
        <v>3491405</v>
      </c>
      <c r="N7" s="140">
        <f>SUM(N$8:N$257)</f>
        <v>1313569</v>
      </c>
      <c r="O7" s="140">
        <f>SUM(O$8:O$257)</f>
        <v>1418025</v>
      </c>
      <c r="P7" s="140">
        <f>SUM(P$8:P$257)</f>
        <v>650019</v>
      </c>
      <c r="Q7" s="140">
        <f>SUM(Q$8:Q$257)</f>
        <v>109792</v>
      </c>
      <c r="R7" s="140">
        <f>+SUM(S7:U7)</f>
        <v>4432189</v>
      </c>
      <c r="S7" s="140">
        <f>SUM(S$8:S$257)</f>
        <v>265211</v>
      </c>
      <c r="T7" s="140">
        <f>SUM(T$8:T$257)</f>
        <v>3469977</v>
      </c>
      <c r="U7" s="140">
        <f>SUM(U$8:U$257)</f>
        <v>697001</v>
      </c>
      <c r="V7" s="140">
        <f>SUM(V$8:V$257)</f>
        <v>85275</v>
      </c>
      <c r="W7" s="140">
        <f>+SUM(X7:AA7)</f>
        <v>10022262</v>
      </c>
      <c r="X7" s="140">
        <f t="shared" ref="X7:AD7" si="1">SUM(X$8:X$257)</f>
        <v>4120994</v>
      </c>
      <c r="Y7" s="140">
        <f t="shared" si="1"/>
        <v>4531856</v>
      </c>
      <c r="Z7" s="140">
        <f t="shared" si="1"/>
        <v>502275</v>
      </c>
      <c r="AA7" s="140">
        <f t="shared" si="1"/>
        <v>867137</v>
      </c>
      <c r="AB7" s="140">
        <f t="shared" si="1"/>
        <v>6045085</v>
      </c>
      <c r="AC7" s="140">
        <f t="shared" si="1"/>
        <v>26134</v>
      </c>
      <c r="AD7" s="140">
        <f t="shared" si="1"/>
        <v>1105958</v>
      </c>
      <c r="AE7" s="140">
        <f>+SUM(D7,L7,AD7)</f>
        <v>24446933</v>
      </c>
      <c r="AF7" s="140">
        <f>+SUM(AG7,AL7)</f>
        <v>1078629</v>
      </c>
      <c r="AG7" s="140">
        <f>+SUM(AH7:AK7)</f>
        <v>1076768</v>
      </c>
      <c r="AH7" s="140">
        <f t="shared" ref="AH7:AM7" si="2">SUM(AH$8:AH$257)</f>
        <v>0</v>
      </c>
      <c r="AI7" s="140">
        <f t="shared" si="2"/>
        <v>104404</v>
      </c>
      <c r="AJ7" s="140">
        <f t="shared" si="2"/>
        <v>0</v>
      </c>
      <c r="AK7" s="140">
        <f t="shared" si="2"/>
        <v>972364</v>
      </c>
      <c r="AL7" s="140">
        <f t="shared" si="2"/>
        <v>1861</v>
      </c>
      <c r="AM7" s="140">
        <f t="shared" si="2"/>
        <v>399362</v>
      </c>
      <c r="AN7" s="140">
        <f>+SUM(AO7,AT7,AX7,AY7,BE7)</f>
        <v>2968105</v>
      </c>
      <c r="AO7" s="140">
        <f>+SUM(AP7:AS7)</f>
        <v>566361</v>
      </c>
      <c r="AP7" s="140">
        <f>SUM(AP$8:AP$257)</f>
        <v>410970</v>
      </c>
      <c r="AQ7" s="140">
        <f>SUM(AQ$8:AQ$257)</f>
        <v>0</v>
      </c>
      <c r="AR7" s="140">
        <f>SUM(AR$8:AR$257)</f>
        <v>155391</v>
      </c>
      <c r="AS7" s="140">
        <f>SUM(AS$8:AS$257)</f>
        <v>0</v>
      </c>
      <c r="AT7" s="140">
        <f>+SUM(AU7:AW7)</f>
        <v>1278367</v>
      </c>
      <c r="AU7" s="140">
        <f>SUM(AU$8:AU$257)</f>
        <v>9365</v>
      </c>
      <c r="AV7" s="140">
        <f>SUM(AV$8:AV$257)</f>
        <v>1269002</v>
      </c>
      <c r="AW7" s="140">
        <f>SUM(AW$8:AW$257)</f>
        <v>0</v>
      </c>
      <c r="AX7" s="140">
        <f>SUM(AX$8:AX$257)</f>
        <v>0</v>
      </c>
      <c r="AY7" s="140">
        <f>+SUM(AZ7:BC7)</f>
        <v>1118619</v>
      </c>
      <c r="AZ7" s="140">
        <f t="shared" ref="AZ7:BF7" si="3">SUM(AZ$8:AZ$257)</f>
        <v>273393</v>
      </c>
      <c r="BA7" s="140">
        <f t="shared" si="3"/>
        <v>782369</v>
      </c>
      <c r="BB7" s="140">
        <f t="shared" si="3"/>
        <v>5687</v>
      </c>
      <c r="BC7" s="140">
        <f t="shared" si="3"/>
        <v>57170</v>
      </c>
      <c r="BD7" s="140">
        <f t="shared" si="3"/>
        <v>1715250</v>
      </c>
      <c r="BE7" s="140">
        <f t="shared" si="3"/>
        <v>4758</v>
      </c>
      <c r="BF7" s="140">
        <f t="shared" si="3"/>
        <v>453060</v>
      </c>
      <c r="BG7" s="140">
        <f>+SUM(BF7,AN7,AF7)</f>
        <v>4499794</v>
      </c>
      <c r="BH7" s="140">
        <f t="shared" ref="BH7:CI7" si="4">SUM(D7,AF7)</f>
        <v>6362339</v>
      </c>
      <c r="BI7" s="140">
        <f t="shared" si="4"/>
        <v>6248414</v>
      </c>
      <c r="BJ7" s="140">
        <f t="shared" si="4"/>
        <v>0</v>
      </c>
      <c r="BK7" s="140">
        <f t="shared" si="4"/>
        <v>2645384</v>
      </c>
      <c r="BL7" s="140">
        <f t="shared" si="4"/>
        <v>1289010</v>
      </c>
      <c r="BM7" s="140">
        <f t="shared" si="4"/>
        <v>2314020</v>
      </c>
      <c r="BN7" s="140">
        <f t="shared" si="4"/>
        <v>113925</v>
      </c>
      <c r="BO7" s="140">
        <f t="shared" si="4"/>
        <v>1688984</v>
      </c>
      <c r="BP7" s="140">
        <f t="shared" si="4"/>
        <v>21025370</v>
      </c>
      <c r="BQ7" s="140">
        <f t="shared" si="4"/>
        <v>4057766</v>
      </c>
      <c r="BR7" s="140">
        <f t="shared" si="4"/>
        <v>1724539</v>
      </c>
      <c r="BS7" s="140">
        <f t="shared" si="4"/>
        <v>1418025</v>
      </c>
      <c r="BT7" s="140">
        <f t="shared" si="4"/>
        <v>805410</v>
      </c>
      <c r="BU7" s="140">
        <f t="shared" si="4"/>
        <v>109792</v>
      </c>
      <c r="BV7" s="140">
        <f t="shared" si="4"/>
        <v>5710556</v>
      </c>
      <c r="BW7" s="140">
        <f t="shared" si="4"/>
        <v>274576</v>
      </c>
      <c r="BX7" s="140">
        <f t="shared" si="4"/>
        <v>4738979</v>
      </c>
      <c r="BY7" s="140">
        <f t="shared" si="4"/>
        <v>697001</v>
      </c>
      <c r="BZ7" s="140">
        <f t="shared" si="4"/>
        <v>85275</v>
      </c>
      <c r="CA7" s="140">
        <f t="shared" si="4"/>
        <v>11140881</v>
      </c>
      <c r="CB7" s="140">
        <f t="shared" si="4"/>
        <v>4394387</v>
      </c>
      <c r="CC7" s="140">
        <f t="shared" si="4"/>
        <v>5314225</v>
      </c>
      <c r="CD7" s="140">
        <f t="shared" si="4"/>
        <v>507962</v>
      </c>
      <c r="CE7" s="140">
        <f t="shared" si="4"/>
        <v>924307</v>
      </c>
      <c r="CF7" s="140">
        <f t="shared" si="4"/>
        <v>7760335</v>
      </c>
      <c r="CG7" s="140">
        <f t="shared" si="4"/>
        <v>30892</v>
      </c>
      <c r="CH7" s="140">
        <f t="shared" si="4"/>
        <v>1559018</v>
      </c>
      <c r="CI7" s="140">
        <f t="shared" si="4"/>
        <v>28946727</v>
      </c>
    </row>
    <row r="8" spans="1:87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+SUM(E8,J8)</f>
        <v>160592</v>
      </c>
      <c r="E8" s="121">
        <f>+SUM(F8:I8)</f>
        <v>160592</v>
      </c>
      <c r="F8" s="121">
        <v>0</v>
      </c>
      <c r="G8" s="121">
        <v>117188</v>
      </c>
      <c r="H8" s="121">
        <v>5852</v>
      </c>
      <c r="I8" s="121">
        <v>37552</v>
      </c>
      <c r="J8" s="121">
        <v>0</v>
      </c>
      <c r="K8" s="121">
        <v>15452</v>
      </c>
      <c r="L8" s="121">
        <f>+SUM(M8,R8,V8,W8,AC8)</f>
        <v>5663575</v>
      </c>
      <c r="M8" s="121">
        <f>+SUM(N8:Q8)</f>
        <v>2188180</v>
      </c>
      <c r="N8" s="121">
        <v>365064</v>
      </c>
      <c r="O8" s="121">
        <v>1346205</v>
      </c>
      <c r="P8" s="121">
        <v>390921</v>
      </c>
      <c r="Q8" s="121">
        <v>85990</v>
      </c>
      <c r="R8" s="121">
        <f>+SUM(S8:U8)</f>
        <v>980933</v>
      </c>
      <c r="S8" s="121">
        <v>95465</v>
      </c>
      <c r="T8" s="121">
        <v>443968</v>
      </c>
      <c r="U8" s="121">
        <v>441500</v>
      </c>
      <c r="V8" s="121">
        <v>85275</v>
      </c>
      <c r="W8" s="121">
        <f>+SUM(X8:AA8)</f>
        <v>2408329</v>
      </c>
      <c r="X8" s="121">
        <v>1146428</v>
      </c>
      <c r="Y8" s="121">
        <v>541988</v>
      </c>
      <c r="Z8" s="121">
        <v>410</v>
      </c>
      <c r="AA8" s="121">
        <v>719503</v>
      </c>
      <c r="AB8" s="121">
        <v>60855</v>
      </c>
      <c r="AC8" s="121">
        <v>858</v>
      </c>
      <c r="AD8" s="121">
        <v>590754</v>
      </c>
      <c r="AE8" s="121">
        <f>+SUM(D8,L8,AD8)</f>
        <v>6414921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20088</v>
      </c>
      <c r="AN8" s="121">
        <f>+SUM(AO8,AT8,AX8,AY8,BE8)</f>
        <v>72880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72880</v>
      </c>
      <c r="AU8" s="121">
        <v>0</v>
      </c>
      <c r="AV8" s="121">
        <v>72880</v>
      </c>
      <c r="AW8" s="121">
        <v>0</v>
      </c>
      <c r="AX8" s="121">
        <v>0</v>
      </c>
      <c r="AY8" s="121">
        <f>+SUM(AZ8:BC8)</f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62340</v>
      </c>
      <c r="BE8" s="121">
        <v>0</v>
      </c>
      <c r="BF8" s="121">
        <v>210952</v>
      </c>
      <c r="BG8" s="121">
        <f>+SUM(BF8,AN8,AF8)</f>
        <v>283832</v>
      </c>
      <c r="BH8" s="121">
        <f>SUM(D8,AF8)</f>
        <v>160592</v>
      </c>
      <c r="BI8" s="121">
        <f>SUM(E8,AG8)</f>
        <v>160592</v>
      </c>
      <c r="BJ8" s="121">
        <f>SUM(F8,AH8)</f>
        <v>0</v>
      </c>
      <c r="BK8" s="121">
        <f>SUM(G8,AI8)</f>
        <v>117188</v>
      </c>
      <c r="BL8" s="121">
        <f>SUM(H8,AJ8)</f>
        <v>5852</v>
      </c>
      <c r="BM8" s="121">
        <f>SUM(I8,AK8)</f>
        <v>37552</v>
      </c>
      <c r="BN8" s="121">
        <f>SUM(J8,AL8)</f>
        <v>0</v>
      </c>
      <c r="BO8" s="121">
        <f>SUM(K8,AM8)</f>
        <v>35540</v>
      </c>
      <c r="BP8" s="121">
        <f>SUM(L8,AN8)</f>
        <v>5736455</v>
      </c>
      <c r="BQ8" s="121">
        <f>SUM(M8,AO8)</f>
        <v>2188180</v>
      </c>
      <c r="BR8" s="121">
        <f>SUM(N8,AP8)</f>
        <v>365064</v>
      </c>
      <c r="BS8" s="121">
        <f>SUM(O8,AQ8)</f>
        <v>1346205</v>
      </c>
      <c r="BT8" s="121">
        <f>SUM(P8,AR8)</f>
        <v>390921</v>
      </c>
      <c r="BU8" s="121">
        <f>SUM(Q8,AS8)</f>
        <v>85990</v>
      </c>
      <c r="BV8" s="121">
        <f>SUM(R8,AT8)</f>
        <v>1053813</v>
      </c>
      <c r="BW8" s="121">
        <f>SUM(S8,AU8)</f>
        <v>95465</v>
      </c>
      <c r="BX8" s="121">
        <f>SUM(T8,AV8)</f>
        <v>516848</v>
      </c>
      <c r="BY8" s="121">
        <f>SUM(U8,AW8)</f>
        <v>441500</v>
      </c>
      <c r="BZ8" s="121">
        <f>SUM(V8,AX8)</f>
        <v>85275</v>
      </c>
      <c r="CA8" s="121">
        <f>SUM(W8,AY8)</f>
        <v>2408329</v>
      </c>
      <c r="CB8" s="121">
        <f>SUM(X8,AZ8)</f>
        <v>1146428</v>
      </c>
      <c r="CC8" s="121">
        <f>SUM(Y8,BA8)</f>
        <v>541988</v>
      </c>
      <c r="CD8" s="121">
        <f>SUM(Z8,BB8)</f>
        <v>410</v>
      </c>
      <c r="CE8" s="121">
        <f>SUM(AA8,BC8)</f>
        <v>719503</v>
      </c>
      <c r="CF8" s="121">
        <f>SUM(AB8,BD8)</f>
        <v>123195</v>
      </c>
      <c r="CG8" s="121">
        <f>SUM(AC8,BE8)</f>
        <v>858</v>
      </c>
      <c r="CH8" s="121">
        <f>SUM(AD8,BF8)</f>
        <v>801706</v>
      </c>
      <c r="CI8" s="121">
        <f>SUM(AE8,BG8)</f>
        <v>6698753</v>
      </c>
    </row>
    <row r="9" spans="1:87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+SUM(E9,J9)</f>
        <v>7162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7162</v>
      </c>
      <c r="K9" s="121">
        <v>0</v>
      </c>
      <c r="L9" s="121">
        <f>+SUM(M9,R9,V9,W9,AC9)</f>
        <v>1056700</v>
      </c>
      <c r="M9" s="121">
        <f>+SUM(N9:Q9)</f>
        <v>69157</v>
      </c>
      <c r="N9" s="121">
        <v>69157</v>
      </c>
      <c r="O9" s="121">
        <v>0</v>
      </c>
      <c r="P9" s="121">
        <v>0</v>
      </c>
      <c r="Q9" s="121">
        <v>0</v>
      </c>
      <c r="R9" s="121">
        <f>+SUM(S9:U9)</f>
        <v>41429</v>
      </c>
      <c r="S9" s="121">
        <v>14086</v>
      </c>
      <c r="T9" s="121">
        <v>27343</v>
      </c>
      <c r="U9" s="121">
        <v>0</v>
      </c>
      <c r="V9" s="121">
        <v>0</v>
      </c>
      <c r="W9" s="121">
        <f>+SUM(X9:AA9)</f>
        <v>946114</v>
      </c>
      <c r="X9" s="121">
        <v>408718</v>
      </c>
      <c r="Y9" s="121">
        <v>506317</v>
      </c>
      <c r="Z9" s="121">
        <v>11804</v>
      </c>
      <c r="AA9" s="121">
        <v>19275</v>
      </c>
      <c r="AB9" s="121">
        <v>48490</v>
      </c>
      <c r="AC9" s="121">
        <v>0</v>
      </c>
      <c r="AD9" s="121">
        <v>72207</v>
      </c>
      <c r="AE9" s="121">
        <f>+SUM(D9,L9,AD9)</f>
        <v>1136069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189112</v>
      </c>
      <c r="AO9" s="121">
        <f>+SUM(AP9:AS9)</f>
        <v>19418</v>
      </c>
      <c r="AP9" s="121">
        <v>19418</v>
      </c>
      <c r="AQ9" s="121">
        <v>0</v>
      </c>
      <c r="AR9" s="121">
        <v>0</v>
      </c>
      <c r="AS9" s="121">
        <v>0</v>
      </c>
      <c r="AT9" s="121">
        <f>+SUM(AU9:AW9)</f>
        <v>38239</v>
      </c>
      <c r="AU9" s="121">
        <v>0</v>
      </c>
      <c r="AV9" s="121">
        <v>38239</v>
      </c>
      <c r="AW9" s="121">
        <v>0</v>
      </c>
      <c r="AX9" s="121">
        <v>0</v>
      </c>
      <c r="AY9" s="121">
        <f>+SUM(AZ9:BC9)</f>
        <v>131455</v>
      </c>
      <c r="AZ9" s="121">
        <v>21232</v>
      </c>
      <c r="BA9" s="121">
        <v>79736</v>
      </c>
      <c r="BB9" s="121">
        <v>0</v>
      </c>
      <c r="BC9" s="121">
        <v>30487</v>
      </c>
      <c r="BD9" s="121">
        <v>91201</v>
      </c>
      <c r="BE9" s="121">
        <v>0</v>
      </c>
      <c r="BF9" s="121">
        <v>234</v>
      </c>
      <c r="BG9" s="121">
        <f>+SUM(BF9,AN9,AF9)</f>
        <v>189346</v>
      </c>
      <c r="BH9" s="121">
        <f>SUM(D9,AF9)</f>
        <v>7162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7162</v>
      </c>
      <c r="BO9" s="121">
        <f>SUM(K9,AM9)</f>
        <v>0</v>
      </c>
      <c r="BP9" s="121">
        <f>SUM(L9,AN9)</f>
        <v>1245812</v>
      </c>
      <c r="BQ9" s="121">
        <f>SUM(M9,AO9)</f>
        <v>88575</v>
      </c>
      <c r="BR9" s="121">
        <f>SUM(N9,AP9)</f>
        <v>88575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79668</v>
      </c>
      <c r="BW9" s="121">
        <f>SUM(S9,AU9)</f>
        <v>14086</v>
      </c>
      <c r="BX9" s="121">
        <f>SUM(T9,AV9)</f>
        <v>65582</v>
      </c>
      <c r="BY9" s="121">
        <f>SUM(U9,AW9)</f>
        <v>0</v>
      </c>
      <c r="BZ9" s="121">
        <f>SUM(V9,AX9)</f>
        <v>0</v>
      </c>
      <c r="CA9" s="121">
        <f>SUM(W9,AY9)</f>
        <v>1077569</v>
      </c>
      <c r="CB9" s="121">
        <f>SUM(X9,AZ9)</f>
        <v>429950</v>
      </c>
      <c r="CC9" s="121">
        <f>SUM(Y9,BA9)</f>
        <v>586053</v>
      </c>
      <c r="CD9" s="121">
        <f>SUM(Z9,BB9)</f>
        <v>11804</v>
      </c>
      <c r="CE9" s="121">
        <f>SUM(AA9,BC9)</f>
        <v>49762</v>
      </c>
      <c r="CF9" s="121">
        <f>SUM(AB9,BD9)</f>
        <v>139691</v>
      </c>
      <c r="CG9" s="121">
        <f>SUM(AC9,BE9)</f>
        <v>0</v>
      </c>
      <c r="CH9" s="121">
        <f>SUM(AD9,BF9)</f>
        <v>72441</v>
      </c>
      <c r="CI9" s="121">
        <f>SUM(AE9,BG9)</f>
        <v>1325415</v>
      </c>
    </row>
    <row r="10" spans="1:87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107522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107522</v>
      </c>
      <c r="X10" s="121">
        <v>101370</v>
      </c>
      <c r="Y10" s="121">
        <v>6152</v>
      </c>
      <c r="Z10" s="121">
        <v>0</v>
      </c>
      <c r="AA10" s="121">
        <v>0</v>
      </c>
      <c r="AB10" s="121">
        <v>360321</v>
      </c>
      <c r="AC10" s="121">
        <v>0</v>
      </c>
      <c r="AD10" s="121">
        <v>2189</v>
      </c>
      <c r="AE10" s="121">
        <f>+SUM(D10,L10,AD10)</f>
        <v>109711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55541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107522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107522</v>
      </c>
      <c r="CB10" s="121">
        <f>SUM(X10,AZ10)</f>
        <v>101370</v>
      </c>
      <c r="CC10" s="121">
        <f>SUM(Y10,BA10)</f>
        <v>6152</v>
      </c>
      <c r="CD10" s="121">
        <f>SUM(Z10,BB10)</f>
        <v>0</v>
      </c>
      <c r="CE10" s="121">
        <f>SUM(AA10,BC10)</f>
        <v>0</v>
      </c>
      <c r="CF10" s="121">
        <f>SUM(AB10,BD10)</f>
        <v>415862</v>
      </c>
      <c r="CG10" s="121">
        <f>SUM(AC10,BE10)</f>
        <v>0</v>
      </c>
      <c r="CH10" s="121">
        <f>SUM(AD10,BF10)</f>
        <v>2189</v>
      </c>
      <c r="CI10" s="121">
        <f>SUM(AE10,BG10)</f>
        <v>109711</v>
      </c>
    </row>
    <row r="11" spans="1:87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574974</v>
      </c>
      <c r="M11" s="121">
        <f>+SUM(N11:Q11)</f>
        <v>124651</v>
      </c>
      <c r="N11" s="121">
        <v>49760</v>
      </c>
      <c r="O11" s="121">
        <v>61675</v>
      </c>
      <c r="P11" s="121">
        <v>0</v>
      </c>
      <c r="Q11" s="121">
        <v>13216</v>
      </c>
      <c r="R11" s="121">
        <f>+SUM(S11:U11)</f>
        <v>31017</v>
      </c>
      <c r="S11" s="121">
        <v>25747</v>
      </c>
      <c r="T11" s="121">
        <v>0</v>
      </c>
      <c r="U11" s="121">
        <v>5270</v>
      </c>
      <c r="V11" s="121">
        <v>0</v>
      </c>
      <c r="W11" s="121">
        <f>+SUM(X11:AA11)</f>
        <v>417320</v>
      </c>
      <c r="X11" s="121">
        <v>411414</v>
      </c>
      <c r="Y11" s="121">
        <v>3613</v>
      </c>
      <c r="Z11" s="121">
        <v>2293</v>
      </c>
      <c r="AA11" s="121">
        <v>0</v>
      </c>
      <c r="AB11" s="121">
        <v>251570</v>
      </c>
      <c r="AC11" s="121">
        <v>1986</v>
      </c>
      <c r="AD11" s="121">
        <v>11098</v>
      </c>
      <c r="AE11" s="121">
        <f>+SUM(D11,L11,AD11)</f>
        <v>586072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343444</v>
      </c>
      <c r="AO11" s="121">
        <f>+SUM(AP11:AS11)</f>
        <v>81575</v>
      </c>
      <c r="AP11" s="121">
        <v>24880</v>
      </c>
      <c r="AQ11" s="121">
        <v>0</v>
      </c>
      <c r="AR11" s="121">
        <v>56695</v>
      </c>
      <c r="AS11" s="121">
        <v>0</v>
      </c>
      <c r="AT11" s="121">
        <f>+SUM(AU11:AW11)</f>
        <v>146001</v>
      </c>
      <c r="AU11" s="121">
        <v>981</v>
      </c>
      <c r="AV11" s="121">
        <v>145020</v>
      </c>
      <c r="AW11" s="121">
        <v>0</v>
      </c>
      <c r="AX11" s="121">
        <v>0</v>
      </c>
      <c r="AY11" s="121">
        <f>+SUM(AZ11:BC11)</f>
        <v>115868</v>
      </c>
      <c r="AZ11" s="121">
        <v>114502</v>
      </c>
      <c r="BA11" s="121">
        <v>1366</v>
      </c>
      <c r="BB11" s="121">
        <v>0</v>
      </c>
      <c r="BC11" s="121">
        <v>0</v>
      </c>
      <c r="BD11" s="121">
        <v>0</v>
      </c>
      <c r="BE11" s="121">
        <v>0</v>
      </c>
      <c r="BF11" s="121">
        <v>8971</v>
      </c>
      <c r="BG11" s="121">
        <f>+SUM(BF11,AN11,AF11)</f>
        <v>352415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918418</v>
      </c>
      <c r="BQ11" s="121">
        <f>SUM(M11,AO11)</f>
        <v>206226</v>
      </c>
      <c r="BR11" s="121">
        <f>SUM(N11,AP11)</f>
        <v>74640</v>
      </c>
      <c r="BS11" s="121">
        <f>SUM(O11,AQ11)</f>
        <v>61675</v>
      </c>
      <c r="BT11" s="121">
        <f>SUM(P11,AR11)</f>
        <v>56695</v>
      </c>
      <c r="BU11" s="121">
        <f>SUM(Q11,AS11)</f>
        <v>13216</v>
      </c>
      <c r="BV11" s="121">
        <f>SUM(R11,AT11)</f>
        <v>177018</v>
      </c>
      <c r="BW11" s="121">
        <f>SUM(S11,AU11)</f>
        <v>26728</v>
      </c>
      <c r="BX11" s="121">
        <f>SUM(T11,AV11)</f>
        <v>145020</v>
      </c>
      <c r="BY11" s="121">
        <f>SUM(U11,AW11)</f>
        <v>5270</v>
      </c>
      <c r="BZ11" s="121">
        <f>SUM(V11,AX11)</f>
        <v>0</v>
      </c>
      <c r="CA11" s="121">
        <f>SUM(W11,AY11)</f>
        <v>533188</v>
      </c>
      <c r="CB11" s="121">
        <f>SUM(X11,AZ11)</f>
        <v>525916</v>
      </c>
      <c r="CC11" s="121">
        <f>SUM(Y11,BA11)</f>
        <v>4979</v>
      </c>
      <c r="CD11" s="121">
        <f>SUM(Z11,BB11)</f>
        <v>2293</v>
      </c>
      <c r="CE11" s="121">
        <f>SUM(AA11,BC11)</f>
        <v>0</v>
      </c>
      <c r="CF11" s="121">
        <f>SUM(AB11,BD11)</f>
        <v>251570</v>
      </c>
      <c r="CG11" s="121">
        <f>SUM(AC11,BE11)</f>
        <v>1986</v>
      </c>
      <c r="CH11" s="121">
        <f>SUM(AD11,BF11)</f>
        <v>20069</v>
      </c>
      <c r="CI11" s="121">
        <f>SUM(AE11,BG11)</f>
        <v>938487</v>
      </c>
    </row>
    <row r="12" spans="1:87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+SUM(E12,J12)</f>
        <v>2365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2365</v>
      </c>
      <c r="K12" s="121">
        <v>0</v>
      </c>
      <c r="L12" s="121">
        <f>+SUM(M12,R12,V12,W12,AC12)</f>
        <v>230690</v>
      </c>
      <c r="M12" s="121">
        <f>+SUM(N12:Q12)</f>
        <v>25048</v>
      </c>
      <c r="N12" s="121">
        <v>25048</v>
      </c>
      <c r="O12" s="121">
        <v>0</v>
      </c>
      <c r="P12" s="121">
        <v>0</v>
      </c>
      <c r="Q12" s="121">
        <v>0</v>
      </c>
      <c r="R12" s="121">
        <f>+SUM(S12:U12)</f>
        <v>34761</v>
      </c>
      <c r="S12" s="121">
        <v>1202</v>
      </c>
      <c r="T12" s="121">
        <v>25583</v>
      </c>
      <c r="U12" s="121">
        <v>7976</v>
      </c>
      <c r="V12" s="121">
        <v>0</v>
      </c>
      <c r="W12" s="121">
        <f>+SUM(X12:AA12)</f>
        <v>170881</v>
      </c>
      <c r="X12" s="121">
        <v>82036</v>
      </c>
      <c r="Y12" s="121">
        <v>71991</v>
      </c>
      <c r="Z12" s="121">
        <v>8631</v>
      </c>
      <c r="AA12" s="121">
        <v>8223</v>
      </c>
      <c r="AB12" s="121">
        <v>306719</v>
      </c>
      <c r="AC12" s="121">
        <v>0</v>
      </c>
      <c r="AD12" s="121">
        <v>12674</v>
      </c>
      <c r="AE12" s="121">
        <f>+SUM(D12,L12,AD12)</f>
        <v>245729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160156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2365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2365</v>
      </c>
      <c r="BO12" s="121">
        <f>SUM(K12,AM12)</f>
        <v>0</v>
      </c>
      <c r="BP12" s="121">
        <f>SUM(L12,AN12)</f>
        <v>230690</v>
      </c>
      <c r="BQ12" s="121">
        <f>SUM(M12,AO12)</f>
        <v>25048</v>
      </c>
      <c r="BR12" s="121">
        <f>SUM(N12,AP12)</f>
        <v>25048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34761</v>
      </c>
      <c r="BW12" s="121">
        <f>SUM(S12,AU12)</f>
        <v>1202</v>
      </c>
      <c r="BX12" s="121">
        <f>SUM(T12,AV12)</f>
        <v>25583</v>
      </c>
      <c r="BY12" s="121">
        <f>SUM(U12,AW12)</f>
        <v>7976</v>
      </c>
      <c r="BZ12" s="121">
        <f>SUM(V12,AX12)</f>
        <v>0</v>
      </c>
      <c r="CA12" s="121">
        <f>SUM(W12,AY12)</f>
        <v>170881</v>
      </c>
      <c r="CB12" s="121">
        <f>SUM(X12,AZ12)</f>
        <v>82036</v>
      </c>
      <c r="CC12" s="121">
        <f>SUM(Y12,BA12)</f>
        <v>71991</v>
      </c>
      <c r="CD12" s="121">
        <f>SUM(Z12,BB12)</f>
        <v>8631</v>
      </c>
      <c r="CE12" s="121">
        <f>SUM(AA12,BC12)</f>
        <v>8223</v>
      </c>
      <c r="CF12" s="121">
        <f>SUM(AB12,BD12)</f>
        <v>466875</v>
      </c>
      <c r="CG12" s="121">
        <f>SUM(AC12,BE12)</f>
        <v>0</v>
      </c>
      <c r="CH12" s="121">
        <f>SUM(AD12,BF12)</f>
        <v>12674</v>
      </c>
      <c r="CI12" s="121">
        <f>SUM(AE12,BG12)</f>
        <v>245729</v>
      </c>
    </row>
    <row r="13" spans="1:87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211274</v>
      </c>
      <c r="M13" s="121">
        <f>+SUM(N13:Q13)</f>
        <v>8147</v>
      </c>
      <c r="N13" s="121">
        <v>8147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203127</v>
      </c>
      <c r="X13" s="121">
        <v>151715</v>
      </c>
      <c r="Y13" s="121">
        <v>0</v>
      </c>
      <c r="Z13" s="121">
        <v>0</v>
      </c>
      <c r="AA13" s="121">
        <v>51412</v>
      </c>
      <c r="AB13" s="121">
        <v>564480</v>
      </c>
      <c r="AC13" s="121">
        <v>0</v>
      </c>
      <c r="AD13" s="121">
        <v>0</v>
      </c>
      <c r="AE13" s="121">
        <f>+SUM(D13,L13,AD13)</f>
        <v>211274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22073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22073</v>
      </c>
      <c r="AZ13" s="121">
        <v>0</v>
      </c>
      <c r="BA13" s="121">
        <v>0</v>
      </c>
      <c r="BB13" s="121">
        <v>0</v>
      </c>
      <c r="BC13" s="121">
        <v>22073</v>
      </c>
      <c r="BD13" s="121">
        <v>62685</v>
      </c>
      <c r="BE13" s="121">
        <v>0</v>
      </c>
      <c r="BF13" s="121">
        <v>54270</v>
      </c>
      <c r="BG13" s="121">
        <f>+SUM(BF13,AN13,AF13)</f>
        <v>76343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233347</v>
      </c>
      <c r="BQ13" s="121">
        <f>SUM(M13,AO13)</f>
        <v>8147</v>
      </c>
      <c r="BR13" s="121">
        <f>SUM(N13,AP13)</f>
        <v>8147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225200</v>
      </c>
      <c r="CB13" s="121">
        <f>SUM(X13,AZ13)</f>
        <v>151715</v>
      </c>
      <c r="CC13" s="121">
        <f>SUM(Y13,BA13)</f>
        <v>0</v>
      </c>
      <c r="CD13" s="121">
        <f>SUM(Z13,BB13)</f>
        <v>0</v>
      </c>
      <c r="CE13" s="121">
        <f>SUM(AA13,BC13)</f>
        <v>73485</v>
      </c>
      <c r="CF13" s="121">
        <f>SUM(AB13,BD13)</f>
        <v>627165</v>
      </c>
      <c r="CG13" s="121">
        <f>SUM(AC13,BE13)</f>
        <v>0</v>
      </c>
      <c r="CH13" s="121">
        <f>SUM(AD13,BF13)</f>
        <v>54270</v>
      </c>
      <c r="CI13" s="121">
        <f>SUM(AE13,BG13)</f>
        <v>287617</v>
      </c>
    </row>
    <row r="14" spans="1:87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19555</v>
      </c>
      <c r="L14" s="121">
        <f>+SUM(M14,R14,V14,W14,AC14)</f>
        <v>537771</v>
      </c>
      <c r="M14" s="121">
        <f>+SUM(N14:Q14)</f>
        <v>30036</v>
      </c>
      <c r="N14" s="121">
        <v>30036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507735</v>
      </c>
      <c r="X14" s="121">
        <v>252736</v>
      </c>
      <c r="Y14" s="121">
        <v>252819</v>
      </c>
      <c r="Z14" s="121">
        <v>0</v>
      </c>
      <c r="AA14" s="121">
        <v>2180</v>
      </c>
      <c r="AB14" s="121">
        <v>77014</v>
      </c>
      <c r="AC14" s="121">
        <v>0</v>
      </c>
      <c r="AD14" s="121">
        <v>40934</v>
      </c>
      <c r="AE14" s="121">
        <f>+SUM(D14,L14,AD14)</f>
        <v>578705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8884</v>
      </c>
      <c r="AN14" s="121">
        <f>+SUM(AO14,AT14,AX14,AY14,BE14)</f>
        <v>71332</v>
      </c>
      <c r="AO14" s="121">
        <f>+SUM(AP14:AS14)</f>
        <v>71332</v>
      </c>
      <c r="AP14" s="121">
        <v>0</v>
      </c>
      <c r="AQ14" s="121">
        <v>0</v>
      </c>
      <c r="AR14" s="121">
        <v>71332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27572</v>
      </c>
      <c r="BE14" s="121">
        <v>0</v>
      </c>
      <c r="BF14" s="121">
        <v>0</v>
      </c>
      <c r="BG14" s="121">
        <f>+SUM(BF14,AN14,AF14)</f>
        <v>71332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28439</v>
      </c>
      <c r="BP14" s="121">
        <f>SUM(L14,AN14)</f>
        <v>609103</v>
      </c>
      <c r="BQ14" s="121">
        <f>SUM(M14,AO14)</f>
        <v>101368</v>
      </c>
      <c r="BR14" s="121">
        <f>SUM(N14,AP14)</f>
        <v>30036</v>
      </c>
      <c r="BS14" s="121">
        <f>SUM(O14,AQ14)</f>
        <v>0</v>
      </c>
      <c r="BT14" s="121">
        <f>SUM(P14,AR14)</f>
        <v>71332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507735</v>
      </c>
      <c r="CB14" s="121">
        <f>SUM(X14,AZ14)</f>
        <v>252736</v>
      </c>
      <c r="CC14" s="121">
        <f>SUM(Y14,BA14)</f>
        <v>252819</v>
      </c>
      <c r="CD14" s="121">
        <f>SUM(Z14,BB14)</f>
        <v>0</v>
      </c>
      <c r="CE14" s="121">
        <f>SUM(AA14,BC14)</f>
        <v>2180</v>
      </c>
      <c r="CF14" s="121">
        <f>SUM(AB14,BD14)</f>
        <v>104586</v>
      </c>
      <c r="CG14" s="121">
        <f>SUM(AC14,BE14)</f>
        <v>0</v>
      </c>
      <c r="CH14" s="121">
        <f>SUM(AD14,BF14)</f>
        <v>40934</v>
      </c>
      <c r="CI14" s="121">
        <f>SUM(AE14,BG14)</f>
        <v>650037</v>
      </c>
    </row>
    <row r="15" spans="1:87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194230</v>
      </c>
      <c r="L15" s="121">
        <f>+SUM(M15,R15,V15,W15,AC15)</f>
        <v>669329</v>
      </c>
      <c r="M15" s="121">
        <f>+SUM(N15:Q15)</f>
        <v>50515</v>
      </c>
      <c r="N15" s="121">
        <v>43183</v>
      </c>
      <c r="O15" s="121">
        <v>0</v>
      </c>
      <c r="P15" s="121">
        <v>4888</v>
      </c>
      <c r="Q15" s="121">
        <v>2444</v>
      </c>
      <c r="R15" s="121">
        <f>+SUM(S15:U15)</f>
        <v>366872</v>
      </c>
      <c r="S15" s="121">
        <v>0</v>
      </c>
      <c r="T15" s="121">
        <v>364045</v>
      </c>
      <c r="U15" s="121">
        <v>2827</v>
      </c>
      <c r="V15" s="121">
        <v>0</v>
      </c>
      <c r="W15" s="121">
        <f>+SUM(X15:AA15)</f>
        <v>245065</v>
      </c>
      <c r="X15" s="121">
        <v>142893</v>
      </c>
      <c r="Y15" s="121">
        <v>35306</v>
      </c>
      <c r="Z15" s="121">
        <v>66866</v>
      </c>
      <c r="AA15" s="121">
        <v>0</v>
      </c>
      <c r="AB15" s="121">
        <v>74673</v>
      </c>
      <c r="AC15" s="121">
        <v>6877</v>
      </c>
      <c r="AD15" s="121">
        <v>0</v>
      </c>
      <c r="AE15" s="121">
        <f>+SUM(D15,L15,AD15)</f>
        <v>669329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32385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96173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226615</v>
      </c>
      <c r="BP15" s="121">
        <f>SUM(L15,AN15)</f>
        <v>669329</v>
      </c>
      <c r="BQ15" s="121">
        <f>SUM(M15,AO15)</f>
        <v>50515</v>
      </c>
      <c r="BR15" s="121">
        <f>SUM(N15,AP15)</f>
        <v>43183</v>
      </c>
      <c r="BS15" s="121">
        <f>SUM(O15,AQ15)</f>
        <v>0</v>
      </c>
      <c r="BT15" s="121">
        <f>SUM(P15,AR15)</f>
        <v>4888</v>
      </c>
      <c r="BU15" s="121">
        <f>SUM(Q15,AS15)</f>
        <v>2444</v>
      </c>
      <c r="BV15" s="121">
        <f>SUM(R15,AT15)</f>
        <v>366872</v>
      </c>
      <c r="BW15" s="121">
        <f>SUM(S15,AU15)</f>
        <v>0</v>
      </c>
      <c r="BX15" s="121">
        <f>SUM(T15,AV15)</f>
        <v>364045</v>
      </c>
      <c r="BY15" s="121">
        <f>SUM(U15,AW15)</f>
        <v>2827</v>
      </c>
      <c r="BZ15" s="121">
        <f>SUM(V15,AX15)</f>
        <v>0</v>
      </c>
      <c r="CA15" s="121">
        <f>SUM(W15,AY15)</f>
        <v>245065</v>
      </c>
      <c r="CB15" s="121">
        <f>SUM(X15,AZ15)</f>
        <v>142893</v>
      </c>
      <c r="CC15" s="121">
        <f>SUM(Y15,BA15)</f>
        <v>35306</v>
      </c>
      <c r="CD15" s="121">
        <f>SUM(Z15,BB15)</f>
        <v>66866</v>
      </c>
      <c r="CE15" s="121">
        <f>SUM(AA15,BC15)</f>
        <v>0</v>
      </c>
      <c r="CF15" s="121">
        <f>SUM(AB15,BD15)</f>
        <v>170846</v>
      </c>
      <c r="CG15" s="121">
        <f>SUM(AC15,BE15)</f>
        <v>6877</v>
      </c>
      <c r="CH15" s="121">
        <f>SUM(AD15,BF15)</f>
        <v>0</v>
      </c>
      <c r="CI15" s="121">
        <f>SUM(AE15,BG15)</f>
        <v>669329</v>
      </c>
    </row>
    <row r="16" spans="1:87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33442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160231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50652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7415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84094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167646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84445</v>
      </c>
      <c r="L17" s="121">
        <f>+SUM(M17,R17,V17,W17,AC17)</f>
        <v>102045</v>
      </c>
      <c r="M17" s="121">
        <f>+SUM(N17:Q17)</f>
        <v>3000</v>
      </c>
      <c r="N17" s="121">
        <v>3000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99045</v>
      </c>
      <c r="X17" s="121">
        <v>93619</v>
      </c>
      <c r="Y17" s="121">
        <v>0</v>
      </c>
      <c r="Z17" s="121">
        <v>0</v>
      </c>
      <c r="AA17" s="121">
        <v>5426</v>
      </c>
      <c r="AB17" s="121">
        <v>191086</v>
      </c>
      <c r="AC17" s="121">
        <v>0</v>
      </c>
      <c r="AD17" s="121">
        <v>14012</v>
      </c>
      <c r="AE17" s="121">
        <f>+SUM(D17,L17,AD17)</f>
        <v>116057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28281</v>
      </c>
      <c r="AO17" s="121">
        <f>+SUM(AP17:AS17)</f>
        <v>6000</v>
      </c>
      <c r="AP17" s="121">
        <v>6000</v>
      </c>
      <c r="AQ17" s="121">
        <v>0</v>
      </c>
      <c r="AR17" s="121">
        <v>0</v>
      </c>
      <c r="AS17" s="121">
        <v>0</v>
      </c>
      <c r="AT17" s="121">
        <f>+SUM(AU17:AW17)</f>
        <v>11302</v>
      </c>
      <c r="AU17" s="121">
        <v>0</v>
      </c>
      <c r="AV17" s="121">
        <v>11302</v>
      </c>
      <c r="AW17" s="121">
        <v>0</v>
      </c>
      <c r="AX17" s="121">
        <v>0</v>
      </c>
      <c r="AY17" s="121">
        <f>+SUM(AZ17:BC17)</f>
        <v>10979</v>
      </c>
      <c r="AZ17" s="121">
        <v>5267</v>
      </c>
      <c r="BA17" s="121">
        <v>5712</v>
      </c>
      <c r="BB17" s="121">
        <v>0</v>
      </c>
      <c r="BC17" s="121">
        <v>0</v>
      </c>
      <c r="BD17" s="121">
        <v>81345</v>
      </c>
      <c r="BE17" s="121">
        <v>0</v>
      </c>
      <c r="BF17" s="121">
        <v>38800</v>
      </c>
      <c r="BG17" s="121">
        <f>+SUM(BF17,AN17,AF17)</f>
        <v>67081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84445</v>
      </c>
      <c r="BP17" s="121">
        <f>SUM(L17,AN17)</f>
        <v>130326</v>
      </c>
      <c r="BQ17" s="121">
        <f>SUM(M17,AO17)</f>
        <v>9000</v>
      </c>
      <c r="BR17" s="121">
        <f>SUM(N17,AP17)</f>
        <v>9000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11302</v>
      </c>
      <c r="BW17" s="121">
        <f>SUM(S17,AU17)</f>
        <v>0</v>
      </c>
      <c r="BX17" s="121">
        <f>SUM(T17,AV17)</f>
        <v>11302</v>
      </c>
      <c r="BY17" s="121">
        <f>SUM(U17,AW17)</f>
        <v>0</v>
      </c>
      <c r="BZ17" s="121">
        <f>SUM(V17,AX17)</f>
        <v>0</v>
      </c>
      <c r="CA17" s="121">
        <f>SUM(W17,AY17)</f>
        <v>110024</v>
      </c>
      <c r="CB17" s="121">
        <f>SUM(X17,AZ17)</f>
        <v>98886</v>
      </c>
      <c r="CC17" s="121">
        <f>SUM(Y17,BA17)</f>
        <v>5712</v>
      </c>
      <c r="CD17" s="121">
        <f>SUM(Z17,BB17)</f>
        <v>0</v>
      </c>
      <c r="CE17" s="121">
        <f>SUM(AA17,BC17)</f>
        <v>5426</v>
      </c>
      <c r="CF17" s="121">
        <f>SUM(AB17,BD17)</f>
        <v>272431</v>
      </c>
      <c r="CG17" s="121">
        <f>SUM(AC17,BE17)</f>
        <v>0</v>
      </c>
      <c r="CH17" s="121">
        <f>SUM(AD17,BF17)</f>
        <v>52812</v>
      </c>
      <c r="CI17" s="121">
        <f>SUM(AE17,BG17)</f>
        <v>183138</v>
      </c>
    </row>
    <row r="18" spans="1:87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47934</v>
      </c>
      <c r="L18" s="121">
        <f>+SUM(M18,R18,V18,W18,AC18)</f>
        <v>162499</v>
      </c>
      <c r="M18" s="121">
        <f>+SUM(N18:Q18)</f>
        <v>20020</v>
      </c>
      <c r="N18" s="121">
        <v>20020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142479</v>
      </c>
      <c r="X18" s="121">
        <v>142479</v>
      </c>
      <c r="Y18" s="121">
        <v>0</v>
      </c>
      <c r="Z18" s="121">
        <v>0</v>
      </c>
      <c r="AA18" s="121">
        <v>0</v>
      </c>
      <c r="AB18" s="121">
        <v>210063</v>
      </c>
      <c r="AC18" s="121">
        <v>0</v>
      </c>
      <c r="AD18" s="121">
        <v>4307</v>
      </c>
      <c r="AE18" s="121">
        <f>+SUM(D18,L18,AD18)</f>
        <v>166806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164527</v>
      </c>
      <c r="AN18" s="121">
        <f>+SUM(AO18,AT18,AX18,AY18,BE18)</f>
        <v>4384</v>
      </c>
      <c r="AO18" s="121">
        <f>+SUM(AP18:AS18)</f>
        <v>4384</v>
      </c>
      <c r="AP18" s="121">
        <v>4384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24085</v>
      </c>
      <c r="BE18" s="121">
        <v>0</v>
      </c>
      <c r="BF18" s="121">
        <v>0</v>
      </c>
      <c r="BG18" s="121">
        <f>+SUM(BF18,AN18,AF18)</f>
        <v>4384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212461</v>
      </c>
      <c r="BP18" s="121">
        <f>SUM(L18,AN18)</f>
        <v>166883</v>
      </c>
      <c r="BQ18" s="121">
        <f>SUM(M18,AO18)</f>
        <v>24404</v>
      </c>
      <c r="BR18" s="121">
        <f>SUM(N18,AP18)</f>
        <v>24404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142479</v>
      </c>
      <c r="CB18" s="121">
        <f>SUM(X18,AZ18)</f>
        <v>142479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234148</v>
      </c>
      <c r="CG18" s="121">
        <f>SUM(AC18,BE18)</f>
        <v>0</v>
      </c>
      <c r="CH18" s="121">
        <f>SUM(AD18,BF18)</f>
        <v>4307</v>
      </c>
      <c r="CI18" s="121">
        <f>SUM(AE18,BG18)</f>
        <v>171190</v>
      </c>
    </row>
    <row r="19" spans="1:87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68370</v>
      </c>
      <c r="L19" s="121">
        <f>+SUM(M19,R19,V19,W19,AC19)</f>
        <v>51384</v>
      </c>
      <c r="M19" s="121">
        <f>+SUM(N19:Q19)</f>
        <v>7069</v>
      </c>
      <c r="N19" s="121">
        <v>7069</v>
      </c>
      <c r="O19" s="121">
        <v>0</v>
      </c>
      <c r="P19" s="121">
        <v>0</v>
      </c>
      <c r="Q19" s="121">
        <v>0</v>
      </c>
      <c r="R19" s="121">
        <f>+SUM(S19:U19)</f>
        <v>5208</v>
      </c>
      <c r="S19" s="121">
        <v>5208</v>
      </c>
      <c r="T19" s="121">
        <v>0</v>
      </c>
      <c r="U19" s="121">
        <v>0</v>
      </c>
      <c r="V19" s="121">
        <v>0</v>
      </c>
      <c r="W19" s="121">
        <f>+SUM(X19:AA19)</f>
        <v>39107</v>
      </c>
      <c r="X19" s="121">
        <v>39107</v>
      </c>
      <c r="Y19" s="121">
        <v>0</v>
      </c>
      <c r="Z19" s="121">
        <v>0</v>
      </c>
      <c r="AA19" s="121">
        <v>0</v>
      </c>
      <c r="AB19" s="121">
        <v>250209</v>
      </c>
      <c r="AC19" s="121">
        <v>0</v>
      </c>
      <c r="AD19" s="121">
        <v>0</v>
      </c>
      <c r="AE19" s="121">
        <f>+SUM(D19,L19,AD19)</f>
        <v>51384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3090</v>
      </c>
      <c r="AO19" s="121">
        <f>+SUM(AP19:AS19)</f>
        <v>3090</v>
      </c>
      <c r="AP19" s="121">
        <v>3090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132002</v>
      </c>
      <c r="BE19" s="121">
        <v>0</v>
      </c>
      <c r="BF19" s="121">
        <v>0</v>
      </c>
      <c r="BG19" s="121">
        <f>+SUM(BF19,AN19,AF19)</f>
        <v>3090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68370</v>
      </c>
      <c r="BP19" s="121">
        <f>SUM(L19,AN19)</f>
        <v>54474</v>
      </c>
      <c r="BQ19" s="121">
        <f>SUM(M19,AO19)</f>
        <v>10159</v>
      </c>
      <c r="BR19" s="121">
        <f>SUM(N19,AP19)</f>
        <v>10159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5208</v>
      </c>
      <c r="BW19" s="121">
        <f>SUM(S19,AU19)</f>
        <v>5208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39107</v>
      </c>
      <c r="CB19" s="121">
        <f>SUM(X19,AZ19)</f>
        <v>39107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382211</v>
      </c>
      <c r="CG19" s="121">
        <f>SUM(AC19,BE19)</f>
        <v>0</v>
      </c>
      <c r="CH19" s="121">
        <f>SUM(AD19,BF19)</f>
        <v>0</v>
      </c>
      <c r="CI19" s="121">
        <f>SUM(AE19,BG19)</f>
        <v>54474</v>
      </c>
    </row>
    <row r="20" spans="1:87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+SUM(E20,J20)</f>
        <v>70507</v>
      </c>
      <c r="E20" s="121">
        <f>+SUM(F20:I20)</f>
        <v>70507</v>
      </c>
      <c r="F20" s="121">
        <v>0</v>
      </c>
      <c r="G20" s="121">
        <v>51406</v>
      </c>
      <c r="H20" s="121">
        <v>19101</v>
      </c>
      <c r="I20" s="121">
        <v>0</v>
      </c>
      <c r="J20" s="121">
        <v>0</v>
      </c>
      <c r="K20" s="121">
        <v>192262</v>
      </c>
      <c r="L20" s="121">
        <f>+SUM(M20,R20,V20,W20,AC20)</f>
        <v>774443</v>
      </c>
      <c r="M20" s="121">
        <f>+SUM(N20:Q20)</f>
        <v>148819</v>
      </c>
      <c r="N20" s="121">
        <v>74700</v>
      </c>
      <c r="O20" s="121">
        <v>0</v>
      </c>
      <c r="P20" s="121">
        <v>67904</v>
      </c>
      <c r="Q20" s="121">
        <v>6215</v>
      </c>
      <c r="R20" s="121">
        <f>+SUM(S20:U20)</f>
        <v>218509</v>
      </c>
      <c r="S20" s="121">
        <v>95817</v>
      </c>
      <c r="T20" s="121">
        <v>120287</v>
      </c>
      <c r="U20" s="121">
        <v>2405</v>
      </c>
      <c r="V20" s="121">
        <v>0</v>
      </c>
      <c r="W20" s="121">
        <f>+SUM(X20:AA20)</f>
        <v>407115</v>
      </c>
      <c r="X20" s="121">
        <v>354781</v>
      </c>
      <c r="Y20" s="121">
        <v>49659</v>
      </c>
      <c r="Z20" s="121">
        <v>2675</v>
      </c>
      <c r="AA20" s="121">
        <v>0</v>
      </c>
      <c r="AB20" s="121">
        <v>441881</v>
      </c>
      <c r="AC20" s="121">
        <v>0</v>
      </c>
      <c r="AD20" s="121">
        <v>7451</v>
      </c>
      <c r="AE20" s="121">
        <f>+SUM(D20,L20,AD20)</f>
        <v>852401</v>
      </c>
      <c r="AF20" s="121">
        <f>+SUM(AG20,AL20)</f>
        <v>18032</v>
      </c>
      <c r="AG20" s="121">
        <f>+SUM(AH20:AK20)</f>
        <v>18032</v>
      </c>
      <c r="AH20" s="121">
        <v>0</v>
      </c>
      <c r="AI20" s="121">
        <v>18032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248593</v>
      </c>
      <c r="AO20" s="121">
        <f>+SUM(AP20:AS20)</f>
        <v>12430</v>
      </c>
      <c r="AP20" s="121">
        <v>12430</v>
      </c>
      <c r="AQ20" s="121">
        <v>0</v>
      </c>
      <c r="AR20" s="121">
        <v>0</v>
      </c>
      <c r="AS20" s="121">
        <v>0</v>
      </c>
      <c r="AT20" s="121">
        <f>+SUM(AU20:AW20)</f>
        <v>23256</v>
      </c>
      <c r="AU20" s="121">
        <v>0</v>
      </c>
      <c r="AV20" s="121">
        <v>23256</v>
      </c>
      <c r="AW20" s="121">
        <v>0</v>
      </c>
      <c r="AX20" s="121">
        <v>0</v>
      </c>
      <c r="AY20" s="121">
        <f>+SUM(AZ20:BC20)</f>
        <v>212907</v>
      </c>
      <c r="AZ20" s="121">
        <v>82861</v>
      </c>
      <c r="BA20" s="121">
        <v>130046</v>
      </c>
      <c r="BB20" s="121">
        <v>0</v>
      </c>
      <c r="BC20" s="121">
        <v>0</v>
      </c>
      <c r="BD20" s="121">
        <v>67982</v>
      </c>
      <c r="BE20" s="121">
        <v>0</v>
      </c>
      <c r="BF20" s="121">
        <v>10735</v>
      </c>
      <c r="BG20" s="121">
        <f>+SUM(BF20,AN20,AF20)</f>
        <v>277360</v>
      </c>
      <c r="BH20" s="121">
        <f>SUM(D20,AF20)</f>
        <v>88539</v>
      </c>
      <c r="BI20" s="121">
        <f>SUM(E20,AG20)</f>
        <v>88539</v>
      </c>
      <c r="BJ20" s="121">
        <f>SUM(F20,AH20)</f>
        <v>0</v>
      </c>
      <c r="BK20" s="121">
        <f>SUM(G20,AI20)</f>
        <v>69438</v>
      </c>
      <c r="BL20" s="121">
        <f>SUM(H20,AJ20)</f>
        <v>19101</v>
      </c>
      <c r="BM20" s="121">
        <f>SUM(I20,AK20)</f>
        <v>0</v>
      </c>
      <c r="BN20" s="121">
        <f>SUM(J20,AL20)</f>
        <v>0</v>
      </c>
      <c r="BO20" s="121">
        <f>SUM(K20,AM20)</f>
        <v>192262</v>
      </c>
      <c r="BP20" s="121">
        <f>SUM(L20,AN20)</f>
        <v>1023036</v>
      </c>
      <c r="BQ20" s="121">
        <f>SUM(M20,AO20)</f>
        <v>161249</v>
      </c>
      <c r="BR20" s="121">
        <f>SUM(N20,AP20)</f>
        <v>87130</v>
      </c>
      <c r="BS20" s="121">
        <f>SUM(O20,AQ20)</f>
        <v>0</v>
      </c>
      <c r="BT20" s="121">
        <f>SUM(P20,AR20)</f>
        <v>67904</v>
      </c>
      <c r="BU20" s="121">
        <f>SUM(Q20,AS20)</f>
        <v>6215</v>
      </c>
      <c r="BV20" s="121">
        <f>SUM(R20,AT20)</f>
        <v>241765</v>
      </c>
      <c r="BW20" s="121">
        <f>SUM(S20,AU20)</f>
        <v>95817</v>
      </c>
      <c r="BX20" s="121">
        <f>SUM(T20,AV20)</f>
        <v>143543</v>
      </c>
      <c r="BY20" s="121">
        <f>SUM(U20,AW20)</f>
        <v>2405</v>
      </c>
      <c r="BZ20" s="121">
        <f>SUM(V20,AX20)</f>
        <v>0</v>
      </c>
      <c r="CA20" s="121">
        <f>SUM(W20,AY20)</f>
        <v>620022</v>
      </c>
      <c r="CB20" s="121">
        <f>SUM(X20,AZ20)</f>
        <v>437642</v>
      </c>
      <c r="CC20" s="121">
        <f>SUM(Y20,BA20)</f>
        <v>179705</v>
      </c>
      <c r="CD20" s="121">
        <f>SUM(Z20,BB20)</f>
        <v>2675</v>
      </c>
      <c r="CE20" s="121">
        <f>SUM(AA20,BC20)</f>
        <v>0</v>
      </c>
      <c r="CF20" s="121">
        <f>SUM(AB20,BD20)</f>
        <v>509863</v>
      </c>
      <c r="CG20" s="121">
        <f>SUM(AC20,BE20)</f>
        <v>0</v>
      </c>
      <c r="CH20" s="121">
        <f>SUM(AD20,BF20)</f>
        <v>18186</v>
      </c>
      <c r="CI20" s="121">
        <f>SUM(AE20,BG20)</f>
        <v>1129761</v>
      </c>
    </row>
    <row r="21" spans="1:87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198017</v>
      </c>
      <c r="L21" s="121">
        <f>+SUM(M21,R21,V21,W21,AC21)</f>
        <v>209214</v>
      </c>
      <c r="M21" s="121">
        <f>+SUM(N21:Q21)</f>
        <v>13903</v>
      </c>
      <c r="N21" s="121">
        <v>13903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195311</v>
      </c>
      <c r="X21" s="121">
        <v>192815</v>
      </c>
      <c r="Y21" s="121">
        <v>2496</v>
      </c>
      <c r="Z21" s="121">
        <v>0</v>
      </c>
      <c r="AA21" s="121">
        <v>0</v>
      </c>
      <c r="AB21" s="121">
        <v>261068</v>
      </c>
      <c r="AC21" s="121">
        <v>0</v>
      </c>
      <c r="AD21" s="121">
        <v>1500</v>
      </c>
      <c r="AE21" s="121">
        <f>+SUM(D21,L21,AD21)</f>
        <v>210714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5439</v>
      </c>
      <c r="AN21" s="121">
        <f>+SUM(AO21,AT21,AX21,AY21,BE21)</f>
        <v>3471</v>
      </c>
      <c r="AO21" s="121">
        <f>+SUM(AP21:AS21)</f>
        <v>899</v>
      </c>
      <c r="AP21" s="121">
        <v>899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2572</v>
      </c>
      <c r="AZ21" s="121">
        <v>2572</v>
      </c>
      <c r="BA21" s="121">
        <v>0</v>
      </c>
      <c r="BB21" s="121">
        <v>0</v>
      </c>
      <c r="BC21" s="121">
        <v>0</v>
      </c>
      <c r="BD21" s="121">
        <v>16151</v>
      </c>
      <c r="BE21" s="121">
        <v>0</v>
      </c>
      <c r="BF21" s="121">
        <v>0</v>
      </c>
      <c r="BG21" s="121">
        <f>+SUM(BF21,AN21,AF21)</f>
        <v>3471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203456</v>
      </c>
      <c r="BP21" s="121">
        <f>SUM(L21,AN21)</f>
        <v>212685</v>
      </c>
      <c r="BQ21" s="121">
        <f>SUM(M21,AO21)</f>
        <v>14802</v>
      </c>
      <c r="BR21" s="121">
        <f>SUM(N21,AP21)</f>
        <v>14802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197883</v>
      </c>
      <c r="CB21" s="121">
        <f>SUM(X21,AZ21)</f>
        <v>195387</v>
      </c>
      <c r="CC21" s="121">
        <f>SUM(Y21,BA21)</f>
        <v>2496</v>
      </c>
      <c r="CD21" s="121">
        <f>SUM(Z21,BB21)</f>
        <v>0</v>
      </c>
      <c r="CE21" s="121">
        <f>SUM(AA21,BC21)</f>
        <v>0</v>
      </c>
      <c r="CF21" s="121">
        <f>SUM(AB21,BD21)</f>
        <v>277219</v>
      </c>
      <c r="CG21" s="121">
        <f>SUM(AC21,BE21)</f>
        <v>0</v>
      </c>
      <c r="CH21" s="121">
        <f>SUM(AD21,BF21)</f>
        <v>1500</v>
      </c>
      <c r="CI21" s="121">
        <f>SUM(AE21,BG21)</f>
        <v>214185</v>
      </c>
    </row>
    <row r="22" spans="1:87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9067</v>
      </c>
      <c r="L22" s="121">
        <f>+SUM(M22,R22,V22,W22,AC22)</f>
        <v>59814</v>
      </c>
      <c r="M22" s="121">
        <f>+SUM(N22:Q22)</f>
        <v>8000</v>
      </c>
      <c r="N22" s="121">
        <v>8000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51814</v>
      </c>
      <c r="X22" s="121">
        <v>51549</v>
      </c>
      <c r="Y22" s="121">
        <v>0</v>
      </c>
      <c r="Z22" s="121">
        <v>0</v>
      </c>
      <c r="AA22" s="121">
        <v>265</v>
      </c>
      <c r="AB22" s="121">
        <v>39738</v>
      </c>
      <c r="AC22" s="121">
        <v>0</v>
      </c>
      <c r="AD22" s="121">
        <v>0</v>
      </c>
      <c r="AE22" s="121">
        <f>+SUM(D22,L22,AD22)</f>
        <v>59814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64145</v>
      </c>
      <c r="AN22" s="121">
        <f>+SUM(AO22,AT22,AX22,AY22,BE22)</f>
        <v>400</v>
      </c>
      <c r="AO22" s="121">
        <f>+SUM(AP22:AS22)</f>
        <v>400</v>
      </c>
      <c r="AP22" s="121">
        <v>400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9390</v>
      </c>
      <c r="BE22" s="121">
        <v>0</v>
      </c>
      <c r="BF22" s="121">
        <v>0</v>
      </c>
      <c r="BG22" s="121">
        <f>+SUM(BF22,AN22,AF22)</f>
        <v>400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73212</v>
      </c>
      <c r="BP22" s="121">
        <f>SUM(L22,AN22)</f>
        <v>60214</v>
      </c>
      <c r="BQ22" s="121">
        <f>SUM(M22,AO22)</f>
        <v>8400</v>
      </c>
      <c r="BR22" s="121">
        <f>SUM(N22,AP22)</f>
        <v>8400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51814</v>
      </c>
      <c r="CB22" s="121">
        <f>SUM(X22,AZ22)</f>
        <v>51549</v>
      </c>
      <c r="CC22" s="121">
        <f>SUM(Y22,BA22)</f>
        <v>0</v>
      </c>
      <c r="CD22" s="121">
        <f>SUM(Z22,BB22)</f>
        <v>0</v>
      </c>
      <c r="CE22" s="121">
        <f>SUM(AA22,BC22)</f>
        <v>265</v>
      </c>
      <c r="CF22" s="121">
        <f>SUM(AB22,BD22)</f>
        <v>49128</v>
      </c>
      <c r="CG22" s="121">
        <f>SUM(AC22,BE22)</f>
        <v>0</v>
      </c>
      <c r="CH22" s="121">
        <f>SUM(AD22,BF22)</f>
        <v>0</v>
      </c>
      <c r="CI22" s="121">
        <f>SUM(AE22,BG22)</f>
        <v>60214</v>
      </c>
    </row>
    <row r="23" spans="1:87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10870</v>
      </c>
      <c r="M23" s="121">
        <f>+SUM(N23:Q23)</f>
        <v>9266</v>
      </c>
      <c r="N23" s="121">
        <v>5117</v>
      </c>
      <c r="O23" s="121">
        <v>4149</v>
      </c>
      <c r="P23" s="121">
        <v>0</v>
      </c>
      <c r="Q23" s="121">
        <v>0</v>
      </c>
      <c r="R23" s="121">
        <f>+SUM(S23:U23)</f>
        <v>378</v>
      </c>
      <c r="S23" s="121">
        <v>378</v>
      </c>
      <c r="T23" s="121">
        <v>0</v>
      </c>
      <c r="U23" s="121">
        <v>0</v>
      </c>
      <c r="V23" s="121">
        <v>0</v>
      </c>
      <c r="W23" s="121">
        <f>+SUM(X23:AA23)</f>
        <v>1226</v>
      </c>
      <c r="X23" s="121">
        <v>1226</v>
      </c>
      <c r="Y23" s="121">
        <v>0</v>
      </c>
      <c r="Z23" s="121">
        <v>0</v>
      </c>
      <c r="AA23" s="121">
        <v>0</v>
      </c>
      <c r="AB23" s="121">
        <v>44456</v>
      </c>
      <c r="AC23" s="121">
        <v>0</v>
      </c>
      <c r="AD23" s="121">
        <v>0</v>
      </c>
      <c r="AE23" s="121">
        <f>+SUM(D23,L23,AD23)</f>
        <v>10870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21830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10870</v>
      </c>
      <c r="BQ23" s="121">
        <f>SUM(M23,AO23)</f>
        <v>9266</v>
      </c>
      <c r="BR23" s="121">
        <f>SUM(N23,AP23)</f>
        <v>5117</v>
      </c>
      <c r="BS23" s="121">
        <f>SUM(O23,AQ23)</f>
        <v>4149</v>
      </c>
      <c r="BT23" s="121">
        <f>SUM(P23,AR23)</f>
        <v>0</v>
      </c>
      <c r="BU23" s="121">
        <f>SUM(Q23,AS23)</f>
        <v>0</v>
      </c>
      <c r="BV23" s="121">
        <f>SUM(R23,AT23)</f>
        <v>378</v>
      </c>
      <c r="BW23" s="121">
        <f>SUM(S23,AU23)</f>
        <v>378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1226</v>
      </c>
      <c r="CB23" s="121">
        <f>SUM(X23,AZ23)</f>
        <v>1226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66286</v>
      </c>
      <c r="CG23" s="121">
        <f>SUM(AC23,BE23)</f>
        <v>0</v>
      </c>
      <c r="CH23" s="121">
        <f>SUM(AD23,BF23)</f>
        <v>0</v>
      </c>
      <c r="CI23" s="121">
        <f>SUM(AE23,BG23)</f>
        <v>10870</v>
      </c>
    </row>
    <row r="24" spans="1:87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87447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37683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37683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87447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37899</v>
      </c>
      <c r="M25" s="121">
        <f>+SUM(N25:Q25)</f>
        <v>4000</v>
      </c>
      <c r="N25" s="121">
        <v>4000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33899</v>
      </c>
      <c r="X25" s="121">
        <v>33899</v>
      </c>
      <c r="Y25" s="121">
        <v>0</v>
      </c>
      <c r="Z25" s="121">
        <v>0</v>
      </c>
      <c r="AA25" s="121">
        <v>0</v>
      </c>
      <c r="AB25" s="121">
        <v>143464</v>
      </c>
      <c r="AC25" s="121">
        <v>0</v>
      </c>
      <c r="AD25" s="121">
        <v>0</v>
      </c>
      <c r="AE25" s="121">
        <f>+SUM(D25,L25,AD25)</f>
        <v>37899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24185</v>
      </c>
      <c r="AO25" s="121">
        <f>+SUM(AP25:AS25)</f>
        <v>4000</v>
      </c>
      <c r="AP25" s="121">
        <v>4000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20185</v>
      </c>
      <c r="AZ25" s="121">
        <v>20185</v>
      </c>
      <c r="BA25" s="121">
        <v>0</v>
      </c>
      <c r="BB25" s="121">
        <v>0</v>
      </c>
      <c r="BC25" s="121">
        <v>0</v>
      </c>
      <c r="BD25" s="121">
        <v>13595</v>
      </c>
      <c r="BE25" s="121">
        <v>0</v>
      </c>
      <c r="BF25" s="121">
        <v>0</v>
      </c>
      <c r="BG25" s="121">
        <f>+SUM(BF25,AN25,AF25)</f>
        <v>24185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62084</v>
      </c>
      <c r="BQ25" s="121">
        <f>SUM(M25,AO25)</f>
        <v>8000</v>
      </c>
      <c r="BR25" s="121">
        <f>SUM(N25,AP25)</f>
        <v>8000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54084</v>
      </c>
      <c r="CB25" s="121">
        <f>SUM(X25,AZ25)</f>
        <v>54084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157059</v>
      </c>
      <c r="CG25" s="121">
        <f>SUM(AC25,BE25)</f>
        <v>0</v>
      </c>
      <c r="CH25" s="121">
        <f>SUM(AD25,BF25)</f>
        <v>0</v>
      </c>
      <c r="CI25" s="121">
        <f>SUM(AE25,BG25)</f>
        <v>62084</v>
      </c>
    </row>
    <row r="26" spans="1:87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40254</v>
      </c>
      <c r="M26" s="121">
        <f>+SUM(N26:Q26)</f>
        <v>10898</v>
      </c>
      <c r="N26" s="121">
        <v>10898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29356</v>
      </c>
      <c r="X26" s="121">
        <v>29356</v>
      </c>
      <c r="Y26" s="121">
        <v>0</v>
      </c>
      <c r="Z26" s="121">
        <v>0</v>
      </c>
      <c r="AA26" s="121">
        <v>0</v>
      </c>
      <c r="AB26" s="121">
        <v>81701</v>
      </c>
      <c r="AC26" s="121">
        <v>0</v>
      </c>
      <c r="AD26" s="121">
        <v>0</v>
      </c>
      <c r="AE26" s="121">
        <f>+SUM(D26,L26,AD26)</f>
        <v>40254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37971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40254</v>
      </c>
      <c r="BQ26" s="121">
        <f>SUM(M26,AO26)</f>
        <v>10898</v>
      </c>
      <c r="BR26" s="121">
        <f>SUM(N26,AP26)</f>
        <v>10898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29356</v>
      </c>
      <c r="CB26" s="121">
        <f>SUM(X26,AZ26)</f>
        <v>29356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119672</v>
      </c>
      <c r="CG26" s="121">
        <f>SUM(AC26,BE26)</f>
        <v>0</v>
      </c>
      <c r="CH26" s="121">
        <f>SUM(AD26,BF26)</f>
        <v>0</v>
      </c>
      <c r="CI26" s="121">
        <f>SUM(AE26,BG26)</f>
        <v>40254</v>
      </c>
    </row>
    <row r="27" spans="1:87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133778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172870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11551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34304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145329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207174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162490</v>
      </c>
      <c r="L28" s="121">
        <f>+SUM(M28,R28,V28,W28,AC28)</f>
        <v>111990</v>
      </c>
      <c r="M28" s="121">
        <f>+SUM(N28:Q28)</f>
        <v>11445</v>
      </c>
      <c r="N28" s="121">
        <v>11445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100545</v>
      </c>
      <c r="X28" s="121">
        <v>100545</v>
      </c>
      <c r="Y28" s="121">
        <v>0</v>
      </c>
      <c r="Z28" s="121">
        <v>0</v>
      </c>
      <c r="AA28" s="121">
        <v>0</v>
      </c>
      <c r="AB28" s="121">
        <v>210783</v>
      </c>
      <c r="AC28" s="121">
        <v>0</v>
      </c>
      <c r="AD28" s="121">
        <v>0</v>
      </c>
      <c r="AE28" s="121">
        <f>+SUM(D28,L28,AD28)</f>
        <v>111990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4008</v>
      </c>
      <c r="AN28" s="121">
        <f>+SUM(AO28,AT28,AX28,AY28,BE28)</f>
        <v>5759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5759</v>
      </c>
      <c r="AZ28" s="121">
        <v>5759</v>
      </c>
      <c r="BA28" s="121">
        <v>0</v>
      </c>
      <c r="BB28" s="121">
        <v>0</v>
      </c>
      <c r="BC28" s="121">
        <v>0</v>
      </c>
      <c r="BD28" s="121">
        <v>11900</v>
      </c>
      <c r="BE28" s="121">
        <v>0</v>
      </c>
      <c r="BF28" s="121">
        <v>0</v>
      </c>
      <c r="BG28" s="121">
        <f>+SUM(BF28,AN28,AF28)</f>
        <v>5759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166498</v>
      </c>
      <c r="BP28" s="121">
        <f>SUM(L28,AN28)</f>
        <v>117749</v>
      </c>
      <c r="BQ28" s="121">
        <f>SUM(M28,AO28)</f>
        <v>11445</v>
      </c>
      <c r="BR28" s="121">
        <f>SUM(N28,AP28)</f>
        <v>11445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106304</v>
      </c>
      <c r="CB28" s="121">
        <f>SUM(X28,AZ28)</f>
        <v>106304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222683</v>
      </c>
      <c r="CG28" s="121">
        <f>SUM(AC28,BE28)</f>
        <v>0</v>
      </c>
      <c r="CH28" s="121">
        <f>SUM(AD28,BF28)</f>
        <v>0</v>
      </c>
      <c r="CI28" s="121">
        <f>SUM(AE28,BG28)</f>
        <v>117749</v>
      </c>
    </row>
    <row r="29" spans="1:87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15861</v>
      </c>
      <c r="L29" s="121">
        <f>+SUM(M29,R29,V29,W29,AC29)</f>
        <v>635</v>
      </c>
      <c r="M29" s="121">
        <f>+SUM(N29:Q29)</f>
        <v>635</v>
      </c>
      <c r="N29" s="121">
        <v>635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58047</v>
      </c>
      <c r="AC29" s="121">
        <v>0</v>
      </c>
      <c r="AD29" s="121">
        <v>0</v>
      </c>
      <c r="AE29" s="121">
        <f>+SUM(D29,L29,AD29)</f>
        <v>635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272</v>
      </c>
      <c r="AO29" s="121">
        <f>+SUM(AP29:AS29)</f>
        <v>272</v>
      </c>
      <c r="AP29" s="121">
        <v>272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30459</v>
      </c>
      <c r="BE29" s="121">
        <v>0</v>
      </c>
      <c r="BF29" s="121">
        <v>0</v>
      </c>
      <c r="BG29" s="121">
        <f>+SUM(BF29,AN29,AF29)</f>
        <v>272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15861</v>
      </c>
      <c r="BP29" s="121">
        <f>SUM(L29,AN29)</f>
        <v>907</v>
      </c>
      <c r="BQ29" s="121">
        <f>SUM(M29,AO29)</f>
        <v>907</v>
      </c>
      <c r="BR29" s="121">
        <f>SUM(N29,AP29)</f>
        <v>907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88506</v>
      </c>
      <c r="CG29" s="121">
        <f>SUM(AC29,BE29)</f>
        <v>0</v>
      </c>
      <c r="CH29" s="121">
        <f>SUM(AD29,BF29)</f>
        <v>0</v>
      </c>
      <c r="CI29" s="121">
        <f>SUM(AE29,BG29)</f>
        <v>907</v>
      </c>
    </row>
    <row r="30" spans="1:87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25698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94046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45356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25698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139402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5194</v>
      </c>
      <c r="L31" s="121">
        <f>+SUM(M31,R31,V31,W31,AC31)</f>
        <v>5550</v>
      </c>
      <c r="M31" s="121">
        <f>+SUM(N31:Q31)</f>
        <v>500</v>
      </c>
      <c r="N31" s="121">
        <v>500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5050</v>
      </c>
      <c r="X31" s="121">
        <v>5050</v>
      </c>
      <c r="Y31" s="121">
        <v>0</v>
      </c>
      <c r="Z31" s="121">
        <v>0</v>
      </c>
      <c r="AA31" s="121">
        <v>0</v>
      </c>
      <c r="AB31" s="121">
        <v>19006</v>
      </c>
      <c r="AC31" s="121">
        <v>0</v>
      </c>
      <c r="AD31" s="121">
        <v>0</v>
      </c>
      <c r="AE31" s="121">
        <f>+SUM(D31,L31,AD31)</f>
        <v>5550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720</v>
      </c>
      <c r="AO31" s="121">
        <f>+SUM(AP31:AS31)</f>
        <v>720</v>
      </c>
      <c r="AP31" s="121">
        <v>720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5542</v>
      </c>
      <c r="BE31" s="121">
        <v>0</v>
      </c>
      <c r="BF31" s="121">
        <v>0</v>
      </c>
      <c r="BG31" s="121">
        <f>+SUM(BF31,AN31,AF31)</f>
        <v>720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5194</v>
      </c>
      <c r="BP31" s="121">
        <f>SUM(L31,AN31)</f>
        <v>6270</v>
      </c>
      <c r="BQ31" s="121">
        <f>SUM(M31,AO31)</f>
        <v>1220</v>
      </c>
      <c r="BR31" s="121">
        <f>SUM(N31,AP31)</f>
        <v>1220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5050</v>
      </c>
      <c r="CB31" s="121">
        <f>SUM(X31,AZ31)</f>
        <v>5050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24548</v>
      </c>
      <c r="CG31" s="121">
        <f>SUM(AC31,BE31)</f>
        <v>0</v>
      </c>
      <c r="CH31" s="121">
        <f>SUM(AD31,BF31)</f>
        <v>0</v>
      </c>
      <c r="CI31" s="121">
        <f>SUM(AE31,BG31)</f>
        <v>6270</v>
      </c>
    </row>
    <row r="32" spans="1:87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21059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77070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28369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21059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105439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1154</v>
      </c>
      <c r="L33" s="121">
        <f>+SUM(M33,R33,V33,W33,AC33)</f>
        <v>18528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18528</v>
      </c>
      <c r="X33" s="121">
        <v>18528</v>
      </c>
      <c r="Y33" s="121">
        <v>0</v>
      </c>
      <c r="Z33" s="121">
        <v>0</v>
      </c>
      <c r="AA33" s="121">
        <v>0</v>
      </c>
      <c r="AB33" s="121">
        <v>102677</v>
      </c>
      <c r="AC33" s="121">
        <v>0</v>
      </c>
      <c r="AD33" s="121">
        <v>0</v>
      </c>
      <c r="AE33" s="121">
        <f>+SUM(D33,L33,AD33)</f>
        <v>18528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26235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1154</v>
      </c>
      <c r="BP33" s="121">
        <f>SUM(L33,AN33)</f>
        <v>18528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18528</v>
      </c>
      <c r="CB33" s="121">
        <f>SUM(X33,AZ33)</f>
        <v>18528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128912</v>
      </c>
      <c r="CG33" s="121">
        <f>SUM(AC33,BE33)</f>
        <v>0</v>
      </c>
      <c r="CH33" s="121">
        <f>SUM(AD33,BF33)</f>
        <v>0</v>
      </c>
      <c r="CI33" s="121">
        <f>SUM(AE33,BG33)</f>
        <v>18528</v>
      </c>
    </row>
    <row r="34" spans="1:87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34350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125707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52353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34350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178060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153601</v>
      </c>
      <c r="M35" s="121">
        <f>+SUM(N35:Q35)</f>
        <v>64197</v>
      </c>
      <c r="N35" s="121">
        <v>58468</v>
      </c>
      <c r="O35" s="121">
        <v>0</v>
      </c>
      <c r="P35" s="121">
        <v>5729</v>
      </c>
      <c r="Q35" s="121">
        <v>0</v>
      </c>
      <c r="R35" s="121">
        <f>+SUM(S35:U35)</f>
        <v>71627</v>
      </c>
      <c r="S35" s="121">
        <v>0</v>
      </c>
      <c r="T35" s="121">
        <v>71627</v>
      </c>
      <c r="U35" s="121">
        <v>0</v>
      </c>
      <c r="V35" s="121">
        <v>0</v>
      </c>
      <c r="W35" s="121">
        <f>+SUM(X35:AA35)</f>
        <v>17777</v>
      </c>
      <c r="X35" s="121">
        <v>0</v>
      </c>
      <c r="Y35" s="121">
        <v>0</v>
      </c>
      <c r="Z35" s="121">
        <v>17777</v>
      </c>
      <c r="AA35" s="121">
        <v>0</v>
      </c>
      <c r="AB35" s="121">
        <v>105028</v>
      </c>
      <c r="AC35" s="121">
        <v>0</v>
      </c>
      <c r="AD35" s="121">
        <v>0</v>
      </c>
      <c r="AE35" s="121">
        <f>+SUM(D35,L35,AD35)</f>
        <v>153601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48712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153601</v>
      </c>
      <c r="BQ35" s="121">
        <f>SUM(M35,AO35)</f>
        <v>64197</v>
      </c>
      <c r="BR35" s="121">
        <f>SUM(N35,AP35)</f>
        <v>58468</v>
      </c>
      <c r="BS35" s="121">
        <f>SUM(O35,AQ35)</f>
        <v>0</v>
      </c>
      <c r="BT35" s="121">
        <f>SUM(P35,AR35)</f>
        <v>5729</v>
      </c>
      <c r="BU35" s="121">
        <f>SUM(Q35,AS35)</f>
        <v>0</v>
      </c>
      <c r="BV35" s="121">
        <f>SUM(R35,AT35)</f>
        <v>71627</v>
      </c>
      <c r="BW35" s="121">
        <f>SUM(S35,AU35)</f>
        <v>0</v>
      </c>
      <c r="BX35" s="121">
        <f>SUM(T35,AV35)</f>
        <v>71627</v>
      </c>
      <c r="BY35" s="121">
        <f>SUM(U35,AW35)</f>
        <v>0</v>
      </c>
      <c r="BZ35" s="121">
        <f>SUM(V35,AX35)</f>
        <v>0</v>
      </c>
      <c r="CA35" s="121">
        <f>SUM(W35,AY35)</f>
        <v>17777</v>
      </c>
      <c r="CB35" s="121">
        <f>SUM(X35,AZ35)</f>
        <v>0</v>
      </c>
      <c r="CC35" s="121">
        <f>SUM(Y35,BA35)</f>
        <v>0</v>
      </c>
      <c r="CD35" s="121">
        <f>SUM(Z35,BB35)</f>
        <v>17777</v>
      </c>
      <c r="CE35" s="121">
        <f>SUM(AA35,BC35)</f>
        <v>0</v>
      </c>
      <c r="CF35" s="121">
        <f>SUM(AB35,BD35)</f>
        <v>153740</v>
      </c>
      <c r="CG35" s="121">
        <f>SUM(AC35,BE35)</f>
        <v>0</v>
      </c>
      <c r="CH35" s="121">
        <f>SUM(AD35,BF35)</f>
        <v>0</v>
      </c>
      <c r="CI35" s="121">
        <f>SUM(AE35,BG35)</f>
        <v>153601</v>
      </c>
    </row>
    <row r="36" spans="1:87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1377</v>
      </c>
      <c r="L36" s="121">
        <f>+SUM(M36,R36,V36,W36,AC36)</f>
        <v>25559</v>
      </c>
      <c r="M36" s="121">
        <f>+SUM(N36:Q36)</f>
        <v>3184</v>
      </c>
      <c r="N36" s="121">
        <v>3184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22375</v>
      </c>
      <c r="X36" s="121">
        <v>22375</v>
      </c>
      <c r="Y36" s="121">
        <v>0</v>
      </c>
      <c r="Z36" s="121">
        <v>0</v>
      </c>
      <c r="AA36" s="121">
        <v>0</v>
      </c>
      <c r="AB36" s="121">
        <v>122521</v>
      </c>
      <c r="AC36" s="121">
        <v>0</v>
      </c>
      <c r="AD36" s="121">
        <v>0</v>
      </c>
      <c r="AE36" s="121">
        <f>+SUM(D36,L36,AD36)</f>
        <v>25559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24732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1377</v>
      </c>
      <c r="BP36" s="121">
        <f>SUM(L36,AN36)</f>
        <v>25559</v>
      </c>
      <c r="BQ36" s="121">
        <f>SUM(M36,AO36)</f>
        <v>3184</v>
      </c>
      <c r="BR36" s="121">
        <f>SUM(N36,AP36)</f>
        <v>3184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22375</v>
      </c>
      <c r="CB36" s="121">
        <f>SUM(X36,AZ36)</f>
        <v>22375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147253</v>
      </c>
      <c r="CG36" s="121">
        <f>SUM(AC36,BE36)</f>
        <v>0</v>
      </c>
      <c r="CH36" s="121">
        <f>SUM(AD36,BF36)</f>
        <v>0</v>
      </c>
      <c r="CI36" s="121">
        <f>SUM(AE36,BG36)</f>
        <v>25559</v>
      </c>
    </row>
    <row r="37" spans="1:87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3354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298397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36026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3354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334423</v>
      </c>
      <c r="CG37" s="121">
        <f>SUM(AC37,BE37)</f>
        <v>0</v>
      </c>
      <c r="CH37" s="121">
        <f>SUM(AD37,BF37)</f>
        <v>0</v>
      </c>
      <c r="CI37" s="121">
        <f>SUM(AE37,BG37)</f>
        <v>0</v>
      </c>
    </row>
    <row r="38" spans="1:87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75546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43210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0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118756</v>
      </c>
      <c r="CG38" s="121">
        <f>SUM(AC38,BE38)</f>
        <v>0</v>
      </c>
      <c r="CH38" s="121">
        <f>SUM(AD38,BF38)</f>
        <v>0</v>
      </c>
      <c r="CI38" s="121">
        <f>SUM(AE38,BG38)</f>
        <v>0</v>
      </c>
    </row>
    <row r="39" spans="1:87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225073</v>
      </c>
      <c r="M39" s="121">
        <f>+SUM(N39:Q39)</f>
        <v>44214</v>
      </c>
      <c r="N39" s="121">
        <v>19266</v>
      </c>
      <c r="O39" s="121">
        <v>0</v>
      </c>
      <c r="P39" s="121">
        <v>24948</v>
      </c>
      <c r="Q39" s="121">
        <v>0</v>
      </c>
      <c r="R39" s="121">
        <f>+SUM(S39:U39)</f>
        <v>95483</v>
      </c>
      <c r="S39" s="121">
        <v>0</v>
      </c>
      <c r="T39" s="121">
        <v>94467</v>
      </c>
      <c r="U39" s="121">
        <v>1016</v>
      </c>
      <c r="V39" s="121">
        <v>0</v>
      </c>
      <c r="W39" s="121">
        <f>+SUM(X39:AA39)</f>
        <v>85376</v>
      </c>
      <c r="X39" s="121">
        <v>66446</v>
      </c>
      <c r="Y39" s="121">
        <v>1050</v>
      </c>
      <c r="Z39" s="121">
        <v>15215</v>
      </c>
      <c r="AA39" s="121">
        <v>2665</v>
      </c>
      <c r="AB39" s="121">
        <v>0</v>
      </c>
      <c r="AC39" s="121">
        <v>0</v>
      </c>
      <c r="AD39" s="121">
        <v>12610</v>
      </c>
      <c r="AE39" s="121">
        <f>+SUM(D39,L39,AD39)</f>
        <v>237683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85223</v>
      </c>
      <c r="AO39" s="121">
        <f>+SUM(AP39:AS39)</f>
        <v>32664</v>
      </c>
      <c r="AP39" s="121">
        <v>10601</v>
      </c>
      <c r="AQ39" s="121">
        <v>0</v>
      </c>
      <c r="AR39" s="121">
        <v>22063</v>
      </c>
      <c r="AS39" s="121">
        <v>0</v>
      </c>
      <c r="AT39" s="121">
        <f>+SUM(AU39:AW39)</f>
        <v>51856</v>
      </c>
      <c r="AU39" s="121">
        <v>0</v>
      </c>
      <c r="AV39" s="121">
        <v>51856</v>
      </c>
      <c r="AW39" s="121">
        <v>0</v>
      </c>
      <c r="AX39" s="121">
        <v>0</v>
      </c>
      <c r="AY39" s="121">
        <f>+SUM(AZ39:BC39)</f>
        <v>703</v>
      </c>
      <c r="AZ39" s="121">
        <v>0</v>
      </c>
      <c r="BA39" s="121">
        <v>0</v>
      </c>
      <c r="BB39" s="121">
        <v>0</v>
      </c>
      <c r="BC39" s="121">
        <v>703</v>
      </c>
      <c r="BD39" s="121">
        <v>0</v>
      </c>
      <c r="BE39" s="121">
        <v>0</v>
      </c>
      <c r="BF39" s="121">
        <v>230</v>
      </c>
      <c r="BG39" s="121">
        <f>+SUM(BF39,AN39,AF39)</f>
        <v>85453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310296</v>
      </c>
      <c r="BQ39" s="121">
        <f>SUM(M39,AO39)</f>
        <v>76878</v>
      </c>
      <c r="BR39" s="121">
        <f>SUM(N39,AP39)</f>
        <v>29867</v>
      </c>
      <c r="BS39" s="121">
        <f>SUM(O39,AQ39)</f>
        <v>0</v>
      </c>
      <c r="BT39" s="121">
        <f>SUM(P39,AR39)</f>
        <v>47011</v>
      </c>
      <c r="BU39" s="121">
        <f>SUM(Q39,AS39)</f>
        <v>0</v>
      </c>
      <c r="BV39" s="121">
        <f>SUM(R39,AT39)</f>
        <v>147339</v>
      </c>
      <c r="BW39" s="121">
        <f>SUM(S39,AU39)</f>
        <v>0</v>
      </c>
      <c r="BX39" s="121">
        <f>SUM(T39,AV39)</f>
        <v>146323</v>
      </c>
      <c r="BY39" s="121">
        <f>SUM(U39,AW39)</f>
        <v>1016</v>
      </c>
      <c r="BZ39" s="121">
        <f>SUM(V39,AX39)</f>
        <v>0</v>
      </c>
      <c r="CA39" s="121">
        <f>SUM(W39,AY39)</f>
        <v>86079</v>
      </c>
      <c r="CB39" s="121">
        <f>SUM(X39,AZ39)</f>
        <v>66446</v>
      </c>
      <c r="CC39" s="121">
        <f>SUM(Y39,BA39)</f>
        <v>1050</v>
      </c>
      <c r="CD39" s="121">
        <f>SUM(Z39,BB39)</f>
        <v>15215</v>
      </c>
      <c r="CE39" s="121">
        <f>SUM(AA39,BC39)</f>
        <v>3368</v>
      </c>
      <c r="CF39" s="121">
        <f>SUM(AB39,BD39)</f>
        <v>0</v>
      </c>
      <c r="CG39" s="121">
        <f>SUM(AC39,BE39)</f>
        <v>0</v>
      </c>
      <c r="CH39" s="121">
        <f>SUM(AD39,BF39)</f>
        <v>12840</v>
      </c>
      <c r="CI39" s="121">
        <f>SUM(AE39,BG39)</f>
        <v>323136</v>
      </c>
    </row>
    <row r="40" spans="1:87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21842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21842</v>
      </c>
      <c r="X40" s="121">
        <v>21842</v>
      </c>
      <c r="Y40" s="121">
        <v>0</v>
      </c>
      <c r="Z40" s="121">
        <v>0</v>
      </c>
      <c r="AA40" s="121">
        <v>0</v>
      </c>
      <c r="AB40" s="121">
        <v>150999</v>
      </c>
      <c r="AC40" s="121">
        <v>0</v>
      </c>
      <c r="AD40" s="121">
        <v>0</v>
      </c>
      <c r="AE40" s="121">
        <f>+SUM(D40,L40,AD40)</f>
        <v>21842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25687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21842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21842</v>
      </c>
      <c r="CB40" s="121">
        <f>SUM(X40,AZ40)</f>
        <v>21842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176686</v>
      </c>
      <c r="CG40" s="121">
        <f>SUM(AC40,BE40)</f>
        <v>0</v>
      </c>
      <c r="CH40" s="121">
        <f>SUM(AD40,BF40)</f>
        <v>0</v>
      </c>
      <c r="CI40" s="121">
        <f>SUM(AE40,BG40)</f>
        <v>21842</v>
      </c>
    </row>
    <row r="41" spans="1:87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139626</v>
      </c>
      <c r="M41" s="121">
        <f>+SUM(N41:Q41)</f>
        <v>11115</v>
      </c>
      <c r="N41" s="121">
        <v>4325</v>
      </c>
      <c r="O41" s="121">
        <v>0</v>
      </c>
      <c r="P41" s="121">
        <v>6790</v>
      </c>
      <c r="Q41" s="121">
        <v>0</v>
      </c>
      <c r="R41" s="121">
        <f>+SUM(S41:U41)</f>
        <v>9861</v>
      </c>
      <c r="S41" s="121">
        <v>9546</v>
      </c>
      <c r="T41" s="121">
        <v>315</v>
      </c>
      <c r="U41" s="121">
        <v>0</v>
      </c>
      <c r="V41" s="121">
        <v>0</v>
      </c>
      <c r="W41" s="121">
        <f>+SUM(X41:AA41)</f>
        <v>118650</v>
      </c>
      <c r="X41" s="121">
        <v>56625</v>
      </c>
      <c r="Y41" s="121">
        <v>60445</v>
      </c>
      <c r="Z41" s="121">
        <v>1580</v>
      </c>
      <c r="AA41" s="121">
        <v>0</v>
      </c>
      <c r="AB41" s="121">
        <v>218137</v>
      </c>
      <c r="AC41" s="121">
        <v>0</v>
      </c>
      <c r="AD41" s="121">
        <v>0</v>
      </c>
      <c r="AE41" s="121">
        <f>+SUM(D41,L41,AD41)</f>
        <v>139626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28299</v>
      </c>
      <c r="AO41" s="121">
        <f>+SUM(AP41:AS41)</f>
        <v>7269</v>
      </c>
      <c r="AP41" s="121">
        <v>7269</v>
      </c>
      <c r="AQ41" s="121">
        <v>0</v>
      </c>
      <c r="AR41" s="121">
        <v>0</v>
      </c>
      <c r="AS41" s="121">
        <v>0</v>
      </c>
      <c r="AT41" s="121">
        <f>+SUM(AU41:AW41)</f>
        <v>15</v>
      </c>
      <c r="AU41" s="121">
        <v>0</v>
      </c>
      <c r="AV41" s="121">
        <v>15</v>
      </c>
      <c r="AW41" s="121">
        <v>0</v>
      </c>
      <c r="AX41" s="121">
        <v>0</v>
      </c>
      <c r="AY41" s="121">
        <f>+SUM(AZ41:BC41)</f>
        <v>21015</v>
      </c>
      <c r="AZ41" s="121">
        <v>21015</v>
      </c>
      <c r="BA41" s="121">
        <v>0</v>
      </c>
      <c r="BB41" s="121">
        <v>0</v>
      </c>
      <c r="BC41" s="121">
        <v>0</v>
      </c>
      <c r="BD41" s="121">
        <v>126196</v>
      </c>
      <c r="BE41" s="121">
        <v>0</v>
      </c>
      <c r="BF41" s="121">
        <v>0</v>
      </c>
      <c r="BG41" s="121">
        <f>+SUM(BF41,AN41,AF41)</f>
        <v>28299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167925</v>
      </c>
      <c r="BQ41" s="121">
        <f>SUM(M41,AO41)</f>
        <v>18384</v>
      </c>
      <c r="BR41" s="121">
        <f>SUM(N41,AP41)</f>
        <v>11594</v>
      </c>
      <c r="BS41" s="121">
        <f>SUM(O41,AQ41)</f>
        <v>0</v>
      </c>
      <c r="BT41" s="121">
        <f>SUM(P41,AR41)</f>
        <v>6790</v>
      </c>
      <c r="BU41" s="121">
        <f>SUM(Q41,AS41)</f>
        <v>0</v>
      </c>
      <c r="BV41" s="121">
        <f>SUM(R41,AT41)</f>
        <v>9876</v>
      </c>
      <c r="BW41" s="121">
        <f>SUM(S41,AU41)</f>
        <v>9546</v>
      </c>
      <c r="BX41" s="121">
        <f>SUM(T41,AV41)</f>
        <v>330</v>
      </c>
      <c r="BY41" s="121">
        <f>SUM(U41,AW41)</f>
        <v>0</v>
      </c>
      <c r="BZ41" s="121">
        <f>SUM(V41,AX41)</f>
        <v>0</v>
      </c>
      <c r="CA41" s="121">
        <f>SUM(W41,AY41)</f>
        <v>139665</v>
      </c>
      <c r="CB41" s="121">
        <f>SUM(X41,AZ41)</f>
        <v>77640</v>
      </c>
      <c r="CC41" s="121">
        <f>SUM(Y41,BA41)</f>
        <v>60445</v>
      </c>
      <c r="CD41" s="121">
        <f>SUM(Z41,BB41)</f>
        <v>1580</v>
      </c>
      <c r="CE41" s="121">
        <f>SUM(AA41,BC41)</f>
        <v>0</v>
      </c>
      <c r="CF41" s="121">
        <f>SUM(AB41,BD41)</f>
        <v>344333</v>
      </c>
      <c r="CG41" s="121">
        <f>SUM(AC41,BE41)</f>
        <v>0</v>
      </c>
      <c r="CH41" s="121">
        <f>SUM(AD41,BF41)</f>
        <v>0</v>
      </c>
      <c r="CI41" s="121">
        <f>SUM(AE41,BG41)</f>
        <v>167925</v>
      </c>
    </row>
    <row r="42" spans="1:87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24983</v>
      </c>
      <c r="M42" s="121">
        <f>+SUM(N42:Q42)</f>
        <v>8558</v>
      </c>
      <c r="N42" s="121">
        <v>0</v>
      </c>
      <c r="O42" s="121">
        <v>5996</v>
      </c>
      <c r="P42" s="121">
        <v>2562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16425</v>
      </c>
      <c r="X42" s="121">
        <v>11577</v>
      </c>
      <c r="Y42" s="121">
        <v>2932</v>
      </c>
      <c r="Z42" s="121">
        <v>920</v>
      </c>
      <c r="AA42" s="121">
        <v>996</v>
      </c>
      <c r="AB42" s="121">
        <v>32937</v>
      </c>
      <c r="AC42" s="121">
        <v>0</v>
      </c>
      <c r="AD42" s="121">
        <v>0</v>
      </c>
      <c r="AE42" s="121">
        <f>+SUM(D42,L42,AD42)</f>
        <v>24983</v>
      </c>
      <c r="AF42" s="121">
        <f>+SUM(AG42,AL42)</f>
        <v>8100</v>
      </c>
      <c r="AG42" s="121">
        <f>+SUM(AH42:AK42)</f>
        <v>8100</v>
      </c>
      <c r="AH42" s="121">
        <v>0</v>
      </c>
      <c r="AI42" s="121">
        <v>0</v>
      </c>
      <c r="AJ42" s="121">
        <v>0</v>
      </c>
      <c r="AK42" s="121">
        <v>8100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37393</v>
      </c>
      <c r="BE42" s="121">
        <v>0</v>
      </c>
      <c r="BF42" s="121">
        <v>0</v>
      </c>
      <c r="BG42" s="121">
        <f>+SUM(BF42,AN42,AF42)</f>
        <v>8100</v>
      </c>
      <c r="BH42" s="121">
        <f>SUM(D42,AF42)</f>
        <v>8100</v>
      </c>
      <c r="BI42" s="121">
        <f>SUM(E42,AG42)</f>
        <v>8100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8100</v>
      </c>
      <c r="BN42" s="121">
        <f>SUM(J42,AL42)</f>
        <v>0</v>
      </c>
      <c r="BO42" s="121">
        <f>SUM(K42,AM42)</f>
        <v>0</v>
      </c>
      <c r="BP42" s="121">
        <f>SUM(L42,AN42)</f>
        <v>24983</v>
      </c>
      <c r="BQ42" s="121">
        <f>SUM(M42,AO42)</f>
        <v>8558</v>
      </c>
      <c r="BR42" s="121">
        <f>SUM(N42,AP42)</f>
        <v>0</v>
      </c>
      <c r="BS42" s="121">
        <f>SUM(O42,AQ42)</f>
        <v>5996</v>
      </c>
      <c r="BT42" s="121">
        <f>SUM(P42,AR42)</f>
        <v>2562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16425</v>
      </c>
      <c r="CB42" s="121">
        <f>SUM(X42,AZ42)</f>
        <v>11577</v>
      </c>
      <c r="CC42" s="121">
        <f>SUM(Y42,BA42)</f>
        <v>2932</v>
      </c>
      <c r="CD42" s="121">
        <f>SUM(Z42,BB42)</f>
        <v>920</v>
      </c>
      <c r="CE42" s="121">
        <f>SUM(AA42,BC42)</f>
        <v>996</v>
      </c>
      <c r="CF42" s="121">
        <f>SUM(AB42,BD42)</f>
        <v>70330</v>
      </c>
      <c r="CG42" s="121">
        <f>SUM(AC42,BE42)</f>
        <v>0</v>
      </c>
      <c r="CH42" s="121">
        <f>SUM(AD42,BF42)</f>
        <v>0</v>
      </c>
      <c r="CI42" s="121">
        <f>SUM(AE42,BG42)</f>
        <v>33083</v>
      </c>
    </row>
    <row r="43" spans="1:87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13354</v>
      </c>
      <c r="M43" s="121">
        <f>+SUM(N43:Q43)</f>
        <v>4700</v>
      </c>
      <c r="N43" s="121">
        <v>4700</v>
      </c>
      <c r="O43" s="121">
        <v>0</v>
      </c>
      <c r="P43" s="121">
        <v>0</v>
      </c>
      <c r="Q43" s="121">
        <v>0</v>
      </c>
      <c r="R43" s="121">
        <f>+SUM(S43:U43)</f>
        <v>8654</v>
      </c>
      <c r="S43" s="121">
        <v>6131</v>
      </c>
      <c r="T43" s="121">
        <v>2523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90112</v>
      </c>
      <c r="AC43" s="121">
        <v>0</v>
      </c>
      <c r="AD43" s="121">
        <v>0</v>
      </c>
      <c r="AE43" s="121">
        <f>+SUM(D43,L43,AD43)</f>
        <v>13354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43993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13354</v>
      </c>
      <c r="BQ43" s="121">
        <f>SUM(M43,AO43)</f>
        <v>4700</v>
      </c>
      <c r="BR43" s="121">
        <f>SUM(N43,AP43)</f>
        <v>4700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8654</v>
      </c>
      <c r="BW43" s="121">
        <f>SUM(S43,AU43)</f>
        <v>6131</v>
      </c>
      <c r="BX43" s="121">
        <f>SUM(T43,AV43)</f>
        <v>2523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134105</v>
      </c>
      <c r="CG43" s="121">
        <f>SUM(AC43,BE43)</f>
        <v>0</v>
      </c>
      <c r="CH43" s="121">
        <f>SUM(AD43,BF43)</f>
        <v>0</v>
      </c>
      <c r="CI43" s="121">
        <f>SUM(AE43,BG43)</f>
        <v>13354</v>
      </c>
    </row>
    <row r="44" spans="1:87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19806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19806</v>
      </c>
      <c r="X44" s="121">
        <v>19806</v>
      </c>
      <c r="Y44" s="121">
        <v>0</v>
      </c>
      <c r="Z44" s="121">
        <v>0</v>
      </c>
      <c r="AA44" s="121">
        <v>0</v>
      </c>
      <c r="AB44" s="121">
        <v>79308</v>
      </c>
      <c r="AC44" s="121">
        <v>0</v>
      </c>
      <c r="AD44" s="121">
        <v>0</v>
      </c>
      <c r="AE44" s="121">
        <f>+SUM(D44,L44,AD44)</f>
        <v>19806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27027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19806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19806</v>
      </c>
      <c r="CB44" s="121">
        <f>SUM(X44,AZ44)</f>
        <v>19806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106335</v>
      </c>
      <c r="CG44" s="121">
        <f>SUM(AC44,BE44)</f>
        <v>0</v>
      </c>
      <c r="CH44" s="121">
        <f>SUM(AD44,BF44)</f>
        <v>0</v>
      </c>
      <c r="CI44" s="121">
        <f>SUM(AE44,BG44)</f>
        <v>19806</v>
      </c>
    </row>
    <row r="45" spans="1:87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0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35718</v>
      </c>
      <c r="AC45" s="121">
        <v>0</v>
      </c>
      <c r="AD45" s="121">
        <v>0</v>
      </c>
      <c r="AE45" s="121">
        <f>+SUM(D45,L45,AD45)</f>
        <v>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9260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0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44978</v>
      </c>
      <c r="CG45" s="121">
        <f>SUM(AC45,BE45)</f>
        <v>0</v>
      </c>
      <c r="CH45" s="121">
        <f>SUM(AD45,BF45)</f>
        <v>0</v>
      </c>
      <c r="CI45" s="121">
        <f>SUM(AE45,BG45)</f>
        <v>0</v>
      </c>
    </row>
    <row r="46" spans="1:87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3558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3558</v>
      </c>
      <c r="X46" s="121">
        <v>3558</v>
      </c>
      <c r="Y46" s="121">
        <v>0</v>
      </c>
      <c r="Z46" s="121">
        <v>0</v>
      </c>
      <c r="AA46" s="121">
        <v>0</v>
      </c>
      <c r="AB46" s="121">
        <v>22312</v>
      </c>
      <c r="AC46" s="121">
        <v>0</v>
      </c>
      <c r="AD46" s="121">
        <v>0</v>
      </c>
      <c r="AE46" s="121">
        <f>+SUM(D46,L46,AD46)</f>
        <v>3558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7551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3558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3558</v>
      </c>
      <c r="CB46" s="121">
        <f>SUM(X46,AZ46)</f>
        <v>3558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29863</v>
      </c>
      <c r="CG46" s="121">
        <f>SUM(AC46,BE46)</f>
        <v>0</v>
      </c>
      <c r="CH46" s="121">
        <f>SUM(AD46,BF46)</f>
        <v>0</v>
      </c>
      <c r="CI46" s="121">
        <f>SUM(AE46,BG46)</f>
        <v>3558</v>
      </c>
    </row>
    <row r="47" spans="1:87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7848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7848</v>
      </c>
      <c r="X47" s="121">
        <v>7848</v>
      </c>
      <c r="Y47" s="121">
        <v>0</v>
      </c>
      <c r="Z47" s="121">
        <v>0</v>
      </c>
      <c r="AA47" s="121">
        <v>0</v>
      </c>
      <c r="AB47" s="121">
        <v>40270</v>
      </c>
      <c r="AC47" s="121">
        <v>0</v>
      </c>
      <c r="AD47" s="121">
        <v>0</v>
      </c>
      <c r="AE47" s="121">
        <f>+SUM(D47,L47,AD47)</f>
        <v>7848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22138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7848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7848</v>
      </c>
      <c r="CB47" s="121">
        <f>SUM(X47,AZ47)</f>
        <v>7848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62408</v>
      </c>
      <c r="CG47" s="121">
        <f>SUM(AC47,BE47)</f>
        <v>0</v>
      </c>
      <c r="CH47" s="121">
        <f>SUM(AD47,BF47)</f>
        <v>0</v>
      </c>
      <c r="CI47" s="121">
        <f>SUM(AE47,BG47)</f>
        <v>7848</v>
      </c>
    </row>
    <row r="48" spans="1:87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6685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6685</v>
      </c>
      <c r="X48" s="121">
        <v>6685</v>
      </c>
      <c r="Y48" s="121">
        <v>0</v>
      </c>
      <c r="Z48" s="121">
        <v>0</v>
      </c>
      <c r="AA48" s="121">
        <v>0</v>
      </c>
      <c r="AB48" s="121">
        <v>15592</v>
      </c>
      <c r="AC48" s="121">
        <v>0</v>
      </c>
      <c r="AD48" s="121">
        <v>0</v>
      </c>
      <c r="AE48" s="121">
        <f>+SUM(D48,L48,AD48)</f>
        <v>6685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8299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6685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6685</v>
      </c>
      <c r="CB48" s="121">
        <f>SUM(X48,AZ48)</f>
        <v>6685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23891</v>
      </c>
      <c r="CG48" s="121">
        <f>SUM(AC48,BE48)</f>
        <v>0</v>
      </c>
      <c r="CH48" s="121">
        <f>SUM(AD48,BF48)</f>
        <v>0</v>
      </c>
      <c r="CI48" s="121">
        <f>SUM(AE48,BG48)</f>
        <v>6685</v>
      </c>
    </row>
    <row r="49" spans="1:87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4500</v>
      </c>
      <c r="M49" s="121">
        <f>+SUM(N49:Q49)</f>
        <v>1500</v>
      </c>
      <c r="N49" s="121">
        <v>1500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3000</v>
      </c>
      <c r="X49" s="121">
        <v>3000</v>
      </c>
      <c r="Y49" s="121">
        <v>0</v>
      </c>
      <c r="Z49" s="121">
        <v>0</v>
      </c>
      <c r="AA49" s="121">
        <v>0</v>
      </c>
      <c r="AB49" s="121">
        <v>32300</v>
      </c>
      <c r="AC49" s="121">
        <v>0</v>
      </c>
      <c r="AD49" s="121">
        <v>0</v>
      </c>
      <c r="AE49" s="121">
        <f>+SUM(D49,L49,AD49)</f>
        <v>4500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9247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4500</v>
      </c>
      <c r="BQ49" s="121">
        <f>SUM(M49,AO49)</f>
        <v>1500</v>
      </c>
      <c r="BR49" s="121">
        <f>SUM(N49,AP49)</f>
        <v>1500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3000</v>
      </c>
      <c r="CB49" s="121">
        <f>SUM(X49,AZ49)</f>
        <v>3000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41547</v>
      </c>
      <c r="CG49" s="121">
        <f>SUM(AC49,BE49)</f>
        <v>0</v>
      </c>
      <c r="CH49" s="121">
        <f>SUM(AD49,BF49)</f>
        <v>0</v>
      </c>
      <c r="CI49" s="121">
        <f>SUM(AE49,BG49)</f>
        <v>4500</v>
      </c>
    </row>
    <row r="50" spans="1:87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13040</v>
      </c>
      <c r="M50" s="121">
        <f>+SUM(N50:Q50)</f>
        <v>2000</v>
      </c>
      <c r="N50" s="121">
        <v>2000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11040</v>
      </c>
      <c r="X50" s="121">
        <v>11040</v>
      </c>
      <c r="Y50" s="121">
        <v>0</v>
      </c>
      <c r="Z50" s="121">
        <v>0</v>
      </c>
      <c r="AA50" s="121">
        <v>0</v>
      </c>
      <c r="AB50" s="121">
        <v>33857</v>
      </c>
      <c r="AC50" s="121">
        <v>0</v>
      </c>
      <c r="AD50" s="121">
        <v>0</v>
      </c>
      <c r="AE50" s="121">
        <f>+SUM(D50,L50,AD50)</f>
        <v>13040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1000</v>
      </c>
      <c r="AO50" s="121">
        <f>+SUM(AP50:AS50)</f>
        <v>1000</v>
      </c>
      <c r="AP50" s="121">
        <v>1000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17741</v>
      </c>
      <c r="BE50" s="121">
        <v>0</v>
      </c>
      <c r="BF50" s="121">
        <v>0</v>
      </c>
      <c r="BG50" s="121">
        <f>+SUM(BF50,AN50,AF50)</f>
        <v>1000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14040</v>
      </c>
      <c r="BQ50" s="121">
        <f>SUM(M50,AO50)</f>
        <v>3000</v>
      </c>
      <c r="BR50" s="121">
        <f>SUM(N50,AP50)</f>
        <v>3000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11040</v>
      </c>
      <c r="CB50" s="121">
        <f>SUM(X50,AZ50)</f>
        <v>11040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51598</v>
      </c>
      <c r="CG50" s="121">
        <f>SUM(AC50,BE50)</f>
        <v>0</v>
      </c>
      <c r="CH50" s="121">
        <f>SUM(AD50,BF50)</f>
        <v>0</v>
      </c>
      <c r="CI50" s="121">
        <f>SUM(AE50,BG50)</f>
        <v>14040</v>
      </c>
    </row>
    <row r="51" spans="1:87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124656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26086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150742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22533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51723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22533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51723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48</v>
      </c>
      <c r="B53" s="120" t="s">
        <v>353</v>
      </c>
      <c r="C53" s="119" t="s">
        <v>354</v>
      </c>
      <c r="D53" s="121">
        <f>+SUM(E53,J53)</f>
        <v>4411380</v>
      </c>
      <c r="E53" s="121">
        <f>+SUM(F53:I53)</f>
        <v>4325002</v>
      </c>
      <c r="F53" s="121">
        <v>0</v>
      </c>
      <c r="G53" s="121">
        <v>1808989</v>
      </c>
      <c r="H53" s="121">
        <v>1215932</v>
      </c>
      <c r="I53" s="121">
        <v>1300081</v>
      </c>
      <c r="J53" s="121">
        <v>86378</v>
      </c>
      <c r="K53" s="121">
        <v>0</v>
      </c>
      <c r="L53" s="121">
        <f>+SUM(M53,R53,V53,W53,AC53)</f>
        <v>924373</v>
      </c>
      <c r="M53" s="121">
        <f>+SUM(N53:Q53)</f>
        <v>87609</v>
      </c>
      <c r="N53" s="121">
        <v>75120</v>
      </c>
      <c r="O53" s="121">
        <v>0</v>
      </c>
      <c r="P53" s="121">
        <v>12489</v>
      </c>
      <c r="Q53" s="121">
        <v>0</v>
      </c>
      <c r="R53" s="121">
        <f>+SUM(S53:U53)</f>
        <v>37706</v>
      </c>
      <c r="S53" s="121">
        <v>0</v>
      </c>
      <c r="T53" s="121">
        <v>37537</v>
      </c>
      <c r="U53" s="121">
        <v>169</v>
      </c>
      <c r="V53" s="121">
        <v>0</v>
      </c>
      <c r="W53" s="121">
        <f>+SUM(X53:AA53)</f>
        <v>799058</v>
      </c>
      <c r="X53" s="121">
        <v>0</v>
      </c>
      <c r="Y53" s="121">
        <v>740953</v>
      </c>
      <c r="Z53" s="121">
        <v>58105</v>
      </c>
      <c r="AA53" s="121">
        <v>0</v>
      </c>
      <c r="AB53" s="121">
        <v>0</v>
      </c>
      <c r="AC53" s="121">
        <v>0</v>
      </c>
      <c r="AD53" s="121">
        <v>2346</v>
      </c>
      <c r="AE53" s="121">
        <f>+SUM(D53,L53,AD53)</f>
        <v>5338099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4411380</v>
      </c>
      <c r="BI53" s="121">
        <f>SUM(E53,AG53)</f>
        <v>4325002</v>
      </c>
      <c r="BJ53" s="121">
        <f>SUM(F53,AH53)</f>
        <v>0</v>
      </c>
      <c r="BK53" s="121">
        <f>SUM(G53,AI53)</f>
        <v>1808989</v>
      </c>
      <c r="BL53" s="121">
        <f>SUM(H53,AJ53)</f>
        <v>1215932</v>
      </c>
      <c r="BM53" s="121">
        <f>SUM(I53,AK53)</f>
        <v>1300081</v>
      </c>
      <c r="BN53" s="121">
        <f>SUM(J53,AL53)</f>
        <v>86378</v>
      </c>
      <c r="BO53" s="121">
        <f>SUM(K53,AM53)</f>
        <v>0</v>
      </c>
      <c r="BP53" s="121">
        <f>SUM(L53,AN53)</f>
        <v>924373</v>
      </c>
      <c r="BQ53" s="121">
        <f>SUM(M53,AO53)</f>
        <v>87609</v>
      </c>
      <c r="BR53" s="121">
        <f>SUM(N53,AP53)</f>
        <v>75120</v>
      </c>
      <c r="BS53" s="121">
        <f>SUM(O53,AQ53)</f>
        <v>0</v>
      </c>
      <c r="BT53" s="121">
        <f>SUM(P53,AR53)</f>
        <v>12489</v>
      </c>
      <c r="BU53" s="121">
        <f>SUM(Q53,AS53)</f>
        <v>0</v>
      </c>
      <c r="BV53" s="121">
        <f>SUM(R53,AT53)</f>
        <v>37706</v>
      </c>
      <c r="BW53" s="121">
        <f>SUM(S53,AU53)</f>
        <v>0</v>
      </c>
      <c r="BX53" s="121">
        <f>SUM(T53,AV53)</f>
        <v>37537</v>
      </c>
      <c r="BY53" s="121">
        <f>SUM(U53,AW53)</f>
        <v>169</v>
      </c>
      <c r="BZ53" s="121">
        <f>SUM(V53,AX53)</f>
        <v>0</v>
      </c>
      <c r="CA53" s="121">
        <f>SUM(W53,AY53)</f>
        <v>799058</v>
      </c>
      <c r="CB53" s="121">
        <f>SUM(X53,AZ53)</f>
        <v>0</v>
      </c>
      <c r="CC53" s="121">
        <f>SUM(Y53,BA53)</f>
        <v>740953</v>
      </c>
      <c r="CD53" s="121">
        <f>SUM(Z53,BB53)</f>
        <v>58105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2346</v>
      </c>
      <c r="CI53" s="121">
        <f>SUM(AE53,BG53)</f>
        <v>5338099</v>
      </c>
    </row>
    <row r="54" spans="1:87" s="136" customFormat="1" ht="13.5" customHeight="1" x14ac:dyDescent="0.15">
      <c r="A54" s="119" t="s">
        <v>48</v>
      </c>
      <c r="B54" s="120" t="s">
        <v>409</v>
      </c>
      <c r="C54" s="119" t="s">
        <v>410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1430</v>
      </c>
      <c r="AG54" s="121">
        <f>+SUM(AH54:AK54)</f>
        <v>1430</v>
      </c>
      <c r="AH54" s="121">
        <v>0</v>
      </c>
      <c r="AI54" s="121">
        <v>1430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161320</v>
      </c>
      <c r="AO54" s="121">
        <f>+SUM(AP54:AS54)</f>
        <v>75553</v>
      </c>
      <c r="AP54" s="121">
        <v>75553</v>
      </c>
      <c r="AQ54" s="121">
        <v>0</v>
      </c>
      <c r="AR54" s="121">
        <v>0</v>
      </c>
      <c r="AS54" s="121">
        <v>0</v>
      </c>
      <c r="AT54" s="121">
        <f>+SUM(AU54:AW54)</f>
        <v>53702</v>
      </c>
      <c r="AU54" s="121">
        <v>0</v>
      </c>
      <c r="AV54" s="121">
        <v>53702</v>
      </c>
      <c r="AW54" s="121">
        <v>0</v>
      </c>
      <c r="AX54" s="121">
        <v>0</v>
      </c>
      <c r="AY54" s="121">
        <f>+SUM(AZ54:BC54)</f>
        <v>32065</v>
      </c>
      <c r="AZ54" s="121">
        <v>0</v>
      </c>
      <c r="BA54" s="121">
        <v>32065</v>
      </c>
      <c r="BB54" s="121">
        <v>0</v>
      </c>
      <c r="BC54" s="121">
        <v>0</v>
      </c>
      <c r="BD54" s="121">
        <v>0</v>
      </c>
      <c r="BE54" s="121">
        <v>0</v>
      </c>
      <c r="BF54" s="121">
        <v>20807</v>
      </c>
      <c r="BG54" s="121">
        <f>+SUM(BF54,AN54,AF54)</f>
        <v>183557</v>
      </c>
      <c r="BH54" s="121">
        <f>SUM(D54,AF54)</f>
        <v>1430</v>
      </c>
      <c r="BI54" s="121">
        <f>SUM(E54,AG54)</f>
        <v>1430</v>
      </c>
      <c r="BJ54" s="121">
        <f>SUM(F54,AH54)</f>
        <v>0</v>
      </c>
      <c r="BK54" s="121">
        <f>SUM(G54,AI54)</f>
        <v>1430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161320</v>
      </c>
      <c r="BQ54" s="121">
        <f>SUM(M54,AO54)</f>
        <v>75553</v>
      </c>
      <c r="BR54" s="121">
        <f>SUM(N54,AP54)</f>
        <v>75553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53702</v>
      </c>
      <c r="BW54" s="121">
        <f>SUM(S54,AU54)</f>
        <v>0</v>
      </c>
      <c r="BX54" s="121">
        <f>SUM(T54,AV54)</f>
        <v>53702</v>
      </c>
      <c r="BY54" s="121">
        <f>SUM(U54,AW54)</f>
        <v>0</v>
      </c>
      <c r="BZ54" s="121">
        <f>SUM(V54,AX54)</f>
        <v>0</v>
      </c>
      <c r="CA54" s="121">
        <f>SUM(W54,AY54)</f>
        <v>32065</v>
      </c>
      <c r="CB54" s="121">
        <f>SUM(X54,AZ54)</f>
        <v>0</v>
      </c>
      <c r="CC54" s="121">
        <f>SUM(Y54,BA54)</f>
        <v>32065</v>
      </c>
      <c r="CD54" s="121">
        <f>SUM(Z54,BB54)</f>
        <v>0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20807</v>
      </c>
      <c r="CI54" s="121">
        <f>SUM(AE54,BG54)</f>
        <v>183557</v>
      </c>
    </row>
    <row r="55" spans="1:87" s="136" customFormat="1" ht="13.5" customHeight="1" x14ac:dyDescent="0.15">
      <c r="A55" s="119" t="s">
        <v>48</v>
      </c>
      <c r="B55" s="120" t="s">
        <v>365</v>
      </c>
      <c r="C55" s="119" t="s">
        <v>366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166</v>
      </c>
      <c r="M55" s="121">
        <f>+SUM(N55:Q55)</f>
        <v>60</v>
      </c>
      <c r="N55" s="121">
        <v>60</v>
      </c>
      <c r="O55" s="121">
        <v>0</v>
      </c>
      <c r="P55" s="121">
        <v>0</v>
      </c>
      <c r="Q55" s="121">
        <v>0</v>
      </c>
      <c r="R55" s="121">
        <f>+SUM(S55:U55)</f>
        <v>106</v>
      </c>
      <c r="S55" s="121">
        <v>0</v>
      </c>
      <c r="T55" s="121">
        <v>106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0</v>
      </c>
      <c r="AC55" s="121">
        <v>0</v>
      </c>
      <c r="AD55" s="121">
        <v>38</v>
      </c>
      <c r="AE55" s="121">
        <f>+SUM(D55,L55,AD55)</f>
        <v>204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166705</v>
      </c>
      <c r="AO55" s="121">
        <f>+SUM(AP55:AS55)</f>
        <v>59837</v>
      </c>
      <c r="AP55" s="121">
        <v>59837</v>
      </c>
      <c r="AQ55" s="121">
        <v>0</v>
      </c>
      <c r="AR55" s="121">
        <v>0</v>
      </c>
      <c r="AS55" s="121">
        <v>0</v>
      </c>
      <c r="AT55" s="121">
        <f>+SUM(AU55:AW55)</f>
        <v>106136</v>
      </c>
      <c r="AU55" s="121">
        <v>0</v>
      </c>
      <c r="AV55" s="121">
        <v>106136</v>
      </c>
      <c r="AW55" s="121">
        <v>0</v>
      </c>
      <c r="AX55" s="121">
        <v>0</v>
      </c>
      <c r="AY55" s="121">
        <f>+SUM(AZ55:BC55)</f>
        <v>732</v>
      </c>
      <c r="AZ55" s="121">
        <v>0</v>
      </c>
      <c r="BA55" s="121">
        <v>0</v>
      </c>
      <c r="BB55" s="121">
        <v>732</v>
      </c>
      <c r="BC55" s="121">
        <v>0</v>
      </c>
      <c r="BD55" s="121">
        <v>0</v>
      </c>
      <c r="BE55" s="121">
        <v>0</v>
      </c>
      <c r="BF55" s="121">
        <v>2947</v>
      </c>
      <c r="BG55" s="121">
        <f>+SUM(BF55,AN55,AF55)</f>
        <v>169652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166871</v>
      </c>
      <c r="BQ55" s="121">
        <f>SUM(M55,AO55)</f>
        <v>59897</v>
      </c>
      <c r="BR55" s="121">
        <f>SUM(N55,AP55)</f>
        <v>59897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106242</v>
      </c>
      <c r="BW55" s="121">
        <f>SUM(S55,AU55)</f>
        <v>0</v>
      </c>
      <c r="BX55" s="121">
        <f>SUM(T55,AV55)</f>
        <v>106242</v>
      </c>
      <c r="BY55" s="121">
        <f>SUM(U55,AW55)</f>
        <v>0</v>
      </c>
      <c r="BZ55" s="121">
        <f>SUM(V55,AX55)</f>
        <v>0</v>
      </c>
      <c r="CA55" s="121">
        <f>SUM(W55,AY55)</f>
        <v>732</v>
      </c>
      <c r="CB55" s="121">
        <f>SUM(X55,AZ55)</f>
        <v>0</v>
      </c>
      <c r="CC55" s="121">
        <f>SUM(Y55,BA55)</f>
        <v>0</v>
      </c>
      <c r="CD55" s="121">
        <f>SUM(Z55,BB55)</f>
        <v>732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2985</v>
      </c>
      <c r="CI55" s="121">
        <f>SUM(AE55,BG55)</f>
        <v>169856</v>
      </c>
    </row>
    <row r="56" spans="1:87" s="136" customFormat="1" ht="13.5" customHeight="1" x14ac:dyDescent="0.15">
      <c r="A56" s="119" t="s">
        <v>48</v>
      </c>
      <c r="B56" s="120" t="s">
        <v>407</v>
      </c>
      <c r="C56" s="119" t="s">
        <v>408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258629</v>
      </c>
      <c r="M56" s="121">
        <f>+SUM(N56:Q56)</f>
        <v>64197</v>
      </c>
      <c r="N56" s="121">
        <v>58468</v>
      </c>
      <c r="O56" s="121">
        <v>0</v>
      </c>
      <c r="P56" s="121">
        <v>5729</v>
      </c>
      <c r="Q56" s="121">
        <v>0</v>
      </c>
      <c r="R56" s="121">
        <f>+SUM(S56:U56)</f>
        <v>74917</v>
      </c>
      <c r="S56" s="121">
        <v>0</v>
      </c>
      <c r="T56" s="121">
        <v>74917</v>
      </c>
      <c r="U56" s="121">
        <v>0</v>
      </c>
      <c r="V56" s="121">
        <v>0</v>
      </c>
      <c r="W56" s="121">
        <f>+SUM(X56:AA56)</f>
        <v>119515</v>
      </c>
      <c r="X56" s="121">
        <v>0</v>
      </c>
      <c r="Y56" s="121">
        <v>101738</v>
      </c>
      <c r="Z56" s="121">
        <v>17777</v>
      </c>
      <c r="AA56" s="121">
        <v>0</v>
      </c>
      <c r="AB56" s="121">
        <v>0</v>
      </c>
      <c r="AC56" s="121">
        <v>0</v>
      </c>
      <c r="AD56" s="121">
        <v>0</v>
      </c>
      <c r="AE56" s="121">
        <f>+SUM(D56,L56,AD56)</f>
        <v>258629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258629</v>
      </c>
      <c r="BQ56" s="121">
        <f>SUM(M56,AO56)</f>
        <v>64197</v>
      </c>
      <c r="BR56" s="121">
        <f>SUM(N56,AP56)</f>
        <v>58468</v>
      </c>
      <c r="BS56" s="121">
        <f>SUM(O56,AQ56)</f>
        <v>0</v>
      </c>
      <c r="BT56" s="121">
        <f>SUM(P56,AR56)</f>
        <v>5729</v>
      </c>
      <c r="BU56" s="121">
        <f>SUM(Q56,AS56)</f>
        <v>0</v>
      </c>
      <c r="BV56" s="121">
        <f>SUM(R56,AT56)</f>
        <v>74917</v>
      </c>
      <c r="BW56" s="121">
        <f>SUM(S56,AU56)</f>
        <v>0</v>
      </c>
      <c r="BX56" s="121">
        <f>SUM(T56,AV56)</f>
        <v>74917</v>
      </c>
      <c r="BY56" s="121">
        <f>SUM(U56,AW56)</f>
        <v>0</v>
      </c>
      <c r="BZ56" s="121">
        <f>SUM(V56,AX56)</f>
        <v>0</v>
      </c>
      <c r="CA56" s="121">
        <f>SUM(W56,AY56)</f>
        <v>119515</v>
      </c>
      <c r="CB56" s="121">
        <f>SUM(X56,AZ56)</f>
        <v>0</v>
      </c>
      <c r="CC56" s="121">
        <f>SUM(Y56,BA56)</f>
        <v>101738</v>
      </c>
      <c r="CD56" s="121">
        <f>SUM(Z56,BB56)</f>
        <v>17777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0</v>
      </c>
      <c r="CI56" s="121">
        <f>SUM(AE56,BG56)</f>
        <v>258629</v>
      </c>
    </row>
    <row r="57" spans="1:87" s="136" customFormat="1" ht="13.5" customHeight="1" x14ac:dyDescent="0.15">
      <c r="A57" s="119" t="s">
        <v>48</v>
      </c>
      <c r="B57" s="120" t="s">
        <v>401</v>
      </c>
      <c r="C57" s="119" t="s">
        <v>413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487504</v>
      </c>
      <c r="M57" s="121">
        <f>+SUM(N57:Q57)</f>
        <v>79011</v>
      </c>
      <c r="N57" s="121">
        <v>55474</v>
      </c>
      <c r="O57" s="121">
        <v>0</v>
      </c>
      <c r="P57" s="121">
        <v>23537</v>
      </c>
      <c r="Q57" s="121">
        <v>0</v>
      </c>
      <c r="R57" s="121">
        <f>+SUM(S57:U57)</f>
        <v>300221</v>
      </c>
      <c r="S57" s="121">
        <v>0</v>
      </c>
      <c r="T57" s="121">
        <v>300221</v>
      </c>
      <c r="U57" s="121">
        <v>0</v>
      </c>
      <c r="V57" s="121">
        <v>0</v>
      </c>
      <c r="W57" s="121">
        <f>+SUM(X57:AA57)</f>
        <v>102387</v>
      </c>
      <c r="X57" s="121">
        <v>0</v>
      </c>
      <c r="Y57" s="121">
        <v>37534</v>
      </c>
      <c r="Z57" s="121">
        <v>64853</v>
      </c>
      <c r="AA57" s="121">
        <v>0</v>
      </c>
      <c r="AB57" s="121">
        <v>0</v>
      </c>
      <c r="AC57" s="121">
        <v>5885</v>
      </c>
      <c r="AD57" s="121">
        <v>41976</v>
      </c>
      <c r="AE57" s="121">
        <f>+SUM(D57,L57,AD57)</f>
        <v>529480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487504</v>
      </c>
      <c r="BQ57" s="121">
        <f>SUM(M57,AO57)</f>
        <v>79011</v>
      </c>
      <c r="BR57" s="121">
        <f>SUM(N57,AP57)</f>
        <v>55474</v>
      </c>
      <c r="BS57" s="121">
        <f>SUM(O57,AQ57)</f>
        <v>0</v>
      </c>
      <c r="BT57" s="121">
        <f>SUM(P57,AR57)</f>
        <v>23537</v>
      </c>
      <c r="BU57" s="121">
        <f>SUM(Q57,AS57)</f>
        <v>0</v>
      </c>
      <c r="BV57" s="121">
        <f>SUM(R57,AT57)</f>
        <v>300221</v>
      </c>
      <c r="BW57" s="121">
        <f>SUM(S57,AU57)</f>
        <v>0</v>
      </c>
      <c r="BX57" s="121">
        <f>SUM(T57,AV57)</f>
        <v>300221</v>
      </c>
      <c r="BY57" s="121">
        <f>SUM(U57,AW57)</f>
        <v>0</v>
      </c>
      <c r="BZ57" s="121">
        <f>SUM(V57,AX57)</f>
        <v>0</v>
      </c>
      <c r="CA57" s="121">
        <f>SUM(W57,AY57)</f>
        <v>102387</v>
      </c>
      <c r="CB57" s="121">
        <f>SUM(X57,AZ57)</f>
        <v>0</v>
      </c>
      <c r="CC57" s="121">
        <f>SUM(Y57,BA57)</f>
        <v>37534</v>
      </c>
      <c r="CD57" s="121">
        <f>SUM(Z57,BB57)</f>
        <v>64853</v>
      </c>
      <c r="CE57" s="121">
        <f>SUM(AA57,BC57)</f>
        <v>0</v>
      </c>
      <c r="CF57" s="121">
        <f>SUM(AB57,BD57)</f>
        <v>0</v>
      </c>
      <c r="CG57" s="121">
        <f>SUM(AC57,BE57)</f>
        <v>5885</v>
      </c>
      <c r="CH57" s="121">
        <f>SUM(AD57,BF57)</f>
        <v>41976</v>
      </c>
      <c r="CI57" s="121">
        <f>SUM(AE57,BG57)</f>
        <v>529480</v>
      </c>
    </row>
    <row r="58" spans="1:87" s="136" customFormat="1" ht="13.5" customHeight="1" x14ac:dyDescent="0.15">
      <c r="A58" s="119" t="s">
        <v>48</v>
      </c>
      <c r="B58" s="120" t="s">
        <v>327</v>
      </c>
      <c r="C58" s="119" t="s">
        <v>328</v>
      </c>
      <c r="D58" s="121">
        <f>+SUM(E58,J58)</f>
        <v>47278</v>
      </c>
      <c r="E58" s="121">
        <f>+SUM(F58:I58)</f>
        <v>47278</v>
      </c>
      <c r="F58" s="121">
        <v>0</v>
      </c>
      <c r="G58" s="121">
        <v>33693</v>
      </c>
      <c r="H58" s="121">
        <v>13585</v>
      </c>
      <c r="I58" s="121">
        <v>0</v>
      </c>
      <c r="J58" s="121">
        <v>0</v>
      </c>
      <c r="K58" s="121">
        <v>0</v>
      </c>
      <c r="L58" s="121">
        <f>+SUM(M58,R58,V58,W58,AC58)</f>
        <v>148760</v>
      </c>
      <c r="M58" s="121">
        <f>+SUM(N58:Q58)</f>
        <v>13283</v>
      </c>
      <c r="N58" s="121">
        <v>13283</v>
      </c>
      <c r="O58" s="121">
        <v>0</v>
      </c>
      <c r="P58" s="121">
        <v>0</v>
      </c>
      <c r="Q58" s="121">
        <v>0</v>
      </c>
      <c r="R58" s="121">
        <f>+SUM(S58:U58)</f>
        <v>20457</v>
      </c>
      <c r="S58" s="121">
        <v>0</v>
      </c>
      <c r="T58" s="121">
        <v>13197</v>
      </c>
      <c r="U58" s="121">
        <v>7260</v>
      </c>
      <c r="V58" s="121">
        <v>0</v>
      </c>
      <c r="W58" s="121">
        <f>+SUM(X58:AA58)</f>
        <v>113854</v>
      </c>
      <c r="X58" s="121">
        <v>0</v>
      </c>
      <c r="Y58" s="121">
        <v>82789</v>
      </c>
      <c r="Z58" s="121">
        <v>31065</v>
      </c>
      <c r="AA58" s="121">
        <v>0</v>
      </c>
      <c r="AB58" s="121">
        <v>0</v>
      </c>
      <c r="AC58" s="121">
        <v>1166</v>
      </c>
      <c r="AD58" s="121">
        <v>37461</v>
      </c>
      <c r="AE58" s="121">
        <f>+SUM(D58,L58,AD58)</f>
        <v>233499</v>
      </c>
      <c r="AF58" s="121">
        <f>+SUM(AG58,AL58)</f>
        <v>32045</v>
      </c>
      <c r="AG58" s="121">
        <f>+SUM(AH58:AK58)</f>
        <v>31559</v>
      </c>
      <c r="AH58" s="121">
        <v>0</v>
      </c>
      <c r="AI58" s="121">
        <v>31559</v>
      </c>
      <c r="AJ58" s="121">
        <v>0</v>
      </c>
      <c r="AK58" s="121">
        <v>0</v>
      </c>
      <c r="AL58" s="121">
        <v>486</v>
      </c>
      <c r="AM58" s="121">
        <v>0</v>
      </c>
      <c r="AN58" s="121">
        <f>+SUM(AO58,AT58,AX58,AY58,BE58)</f>
        <v>78293</v>
      </c>
      <c r="AO58" s="121">
        <f>+SUM(AP58:AS58)</f>
        <v>8640</v>
      </c>
      <c r="AP58" s="121">
        <v>8640</v>
      </c>
      <c r="AQ58" s="121">
        <v>0</v>
      </c>
      <c r="AR58" s="121">
        <v>0</v>
      </c>
      <c r="AS58" s="121">
        <v>0</v>
      </c>
      <c r="AT58" s="121">
        <f>+SUM(AU58:AW58)</f>
        <v>30467</v>
      </c>
      <c r="AU58" s="121">
        <v>0</v>
      </c>
      <c r="AV58" s="121">
        <v>30467</v>
      </c>
      <c r="AW58" s="121">
        <v>0</v>
      </c>
      <c r="AX58" s="121">
        <v>0</v>
      </c>
      <c r="AY58" s="121">
        <f>+SUM(AZ58:BC58)</f>
        <v>37391</v>
      </c>
      <c r="AZ58" s="121">
        <v>0</v>
      </c>
      <c r="BA58" s="121">
        <v>37391</v>
      </c>
      <c r="BB58" s="121">
        <v>0</v>
      </c>
      <c r="BC58" s="121">
        <v>0</v>
      </c>
      <c r="BD58" s="121">
        <v>0</v>
      </c>
      <c r="BE58" s="121">
        <v>1795</v>
      </c>
      <c r="BF58" s="121">
        <v>21181</v>
      </c>
      <c r="BG58" s="121">
        <f>+SUM(BF58,AN58,AF58)</f>
        <v>131519</v>
      </c>
      <c r="BH58" s="121">
        <f>SUM(D58,AF58)</f>
        <v>79323</v>
      </c>
      <c r="BI58" s="121">
        <f>SUM(E58,AG58)</f>
        <v>78837</v>
      </c>
      <c r="BJ58" s="121">
        <f>SUM(F58,AH58)</f>
        <v>0</v>
      </c>
      <c r="BK58" s="121">
        <f>SUM(G58,AI58)</f>
        <v>65252</v>
      </c>
      <c r="BL58" s="121">
        <f>SUM(H58,AJ58)</f>
        <v>13585</v>
      </c>
      <c r="BM58" s="121">
        <f>SUM(I58,AK58)</f>
        <v>0</v>
      </c>
      <c r="BN58" s="121">
        <f>SUM(J58,AL58)</f>
        <v>486</v>
      </c>
      <c r="BO58" s="121">
        <f>SUM(K58,AM58)</f>
        <v>0</v>
      </c>
      <c r="BP58" s="121">
        <f>SUM(L58,AN58)</f>
        <v>227053</v>
      </c>
      <c r="BQ58" s="121">
        <f>SUM(M58,AO58)</f>
        <v>21923</v>
      </c>
      <c r="BR58" s="121">
        <f>SUM(N58,AP58)</f>
        <v>21923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50924</v>
      </c>
      <c r="BW58" s="121">
        <f>SUM(S58,AU58)</f>
        <v>0</v>
      </c>
      <c r="BX58" s="121">
        <f>SUM(T58,AV58)</f>
        <v>43664</v>
      </c>
      <c r="BY58" s="121">
        <f>SUM(U58,AW58)</f>
        <v>7260</v>
      </c>
      <c r="BZ58" s="121">
        <f>SUM(V58,AX58)</f>
        <v>0</v>
      </c>
      <c r="CA58" s="121">
        <f>SUM(W58,AY58)</f>
        <v>151245</v>
      </c>
      <c r="CB58" s="121">
        <f>SUM(X58,AZ58)</f>
        <v>0</v>
      </c>
      <c r="CC58" s="121">
        <f>SUM(Y58,BA58)</f>
        <v>120180</v>
      </c>
      <c r="CD58" s="121">
        <f>SUM(Z58,BB58)</f>
        <v>31065</v>
      </c>
      <c r="CE58" s="121">
        <f>SUM(AA58,BC58)</f>
        <v>0</v>
      </c>
      <c r="CF58" s="121">
        <f>SUM(AB58,BD58)</f>
        <v>0</v>
      </c>
      <c r="CG58" s="121">
        <f>SUM(AC58,BE58)</f>
        <v>2961</v>
      </c>
      <c r="CH58" s="121">
        <f>SUM(AD58,BF58)</f>
        <v>58642</v>
      </c>
      <c r="CI58" s="121">
        <f>SUM(AE58,BG58)</f>
        <v>365018</v>
      </c>
    </row>
    <row r="59" spans="1:87" s="136" customFormat="1" ht="13.5" customHeight="1" x14ac:dyDescent="0.15">
      <c r="A59" s="119" t="s">
        <v>48</v>
      </c>
      <c r="B59" s="120" t="s">
        <v>331</v>
      </c>
      <c r="C59" s="119" t="s">
        <v>332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204731</v>
      </c>
      <c r="M59" s="121">
        <f>+SUM(N59:Q59)</f>
        <v>75611</v>
      </c>
      <c r="N59" s="121">
        <v>75611</v>
      </c>
      <c r="O59" s="121">
        <v>0</v>
      </c>
      <c r="P59" s="121">
        <v>0</v>
      </c>
      <c r="Q59" s="121">
        <v>0</v>
      </c>
      <c r="R59" s="121">
        <f>+SUM(S59:U59)</f>
        <v>94474</v>
      </c>
      <c r="S59" s="121">
        <v>0</v>
      </c>
      <c r="T59" s="121">
        <v>84668</v>
      </c>
      <c r="U59" s="121">
        <v>9806</v>
      </c>
      <c r="V59" s="121">
        <v>0</v>
      </c>
      <c r="W59" s="121">
        <f>+SUM(X59:AA59)</f>
        <v>34646</v>
      </c>
      <c r="X59" s="121">
        <v>0</v>
      </c>
      <c r="Y59" s="121">
        <v>30532</v>
      </c>
      <c r="Z59" s="121">
        <v>4114</v>
      </c>
      <c r="AA59" s="121">
        <v>0</v>
      </c>
      <c r="AB59" s="121">
        <v>0</v>
      </c>
      <c r="AC59" s="121">
        <v>0</v>
      </c>
      <c r="AD59" s="121">
        <v>7831</v>
      </c>
      <c r="AE59" s="121">
        <f>+SUM(D59,L59,AD59)</f>
        <v>212562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113581</v>
      </c>
      <c r="AO59" s="121">
        <f>+SUM(AP59:AS59)</f>
        <v>54837</v>
      </c>
      <c r="AP59" s="121">
        <v>54837</v>
      </c>
      <c r="AQ59" s="121">
        <v>0</v>
      </c>
      <c r="AR59" s="121">
        <v>0</v>
      </c>
      <c r="AS59" s="121">
        <v>0</v>
      </c>
      <c r="AT59" s="121">
        <f>+SUM(AU59:AW59)</f>
        <v>39857</v>
      </c>
      <c r="AU59" s="121">
        <v>0</v>
      </c>
      <c r="AV59" s="121">
        <v>39857</v>
      </c>
      <c r="AW59" s="121">
        <v>0</v>
      </c>
      <c r="AX59" s="121">
        <v>0</v>
      </c>
      <c r="AY59" s="121">
        <f>+SUM(AZ59:BC59)</f>
        <v>18887</v>
      </c>
      <c r="AZ59" s="121">
        <v>0</v>
      </c>
      <c r="BA59" s="121">
        <v>14038</v>
      </c>
      <c r="BB59" s="121">
        <v>4849</v>
      </c>
      <c r="BC59" s="121">
        <v>0</v>
      </c>
      <c r="BD59" s="121">
        <v>0</v>
      </c>
      <c r="BE59" s="121">
        <v>0</v>
      </c>
      <c r="BF59" s="121">
        <v>3307</v>
      </c>
      <c r="BG59" s="121">
        <f>+SUM(BF59,AN59,AF59)</f>
        <v>116888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318312</v>
      </c>
      <c r="BQ59" s="121">
        <f>SUM(M59,AO59)</f>
        <v>130448</v>
      </c>
      <c r="BR59" s="121">
        <f>SUM(N59,AP59)</f>
        <v>130448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134331</v>
      </c>
      <c r="BW59" s="121">
        <f>SUM(S59,AU59)</f>
        <v>0</v>
      </c>
      <c r="BX59" s="121">
        <f>SUM(T59,AV59)</f>
        <v>124525</v>
      </c>
      <c r="BY59" s="121">
        <f>SUM(U59,AW59)</f>
        <v>9806</v>
      </c>
      <c r="BZ59" s="121">
        <f>SUM(V59,AX59)</f>
        <v>0</v>
      </c>
      <c r="CA59" s="121">
        <f>SUM(W59,AY59)</f>
        <v>53533</v>
      </c>
      <c r="CB59" s="121">
        <f>SUM(X59,AZ59)</f>
        <v>0</v>
      </c>
      <c r="CC59" s="121">
        <f>SUM(Y59,BA59)</f>
        <v>44570</v>
      </c>
      <c r="CD59" s="121">
        <f>SUM(Z59,BB59)</f>
        <v>8963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11138</v>
      </c>
      <c r="CI59" s="121">
        <f>SUM(AE59,BG59)</f>
        <v>329450</v>
      </c>
    </row>
    <row r="60" spans="1:87" s="136" customFormat="1" ht="13.5" customHeight="1" x14ac:dyDescent="0.15">
      <c r="A60" s="119" t="s">
        <v>48</v>
      </c>
      <c r="B60" s="120" t="s">
        <v>371</v>
      </c>
      <c r="C60" s="119" t="s">
        <v>372</v>
      </c>
      <c r="D60" s="121">
        <f>+SUM(E60,J60)</f>
        <v>170532</v>
      </c>
      <c r="E60" s="121">
        <f>+SUM(F60:I60)</f>
        <v>170532</v>
      </c>
      <c r="F60" s="121">
        <v>0</v>
      </c>
      <c r="G60" s="121">
        <v>170532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899247</v>
      </c>
      <c r="M60" s="121">
        <f>+SUM(N60:Q60)</f>
        <v>50823</v>
      </c>
      <c r="N60" s="121">
        <v>40516</v>
      </c>
      <c r="O60" s="121">
        <v>0</v>
      </c>
      <c r="P60" s="121">
        <v>10307</v>
      </c>
      <c r="Q60" s="121">
        <v>0</v>
      </c>
      <c r="R60" s="121">
        <f>+SUM(S60:U60)</f>
        <v>82467</v>
      </c>
      <c r="S60" s="121">
        <v>11631</v>
      </c>
      <c r="T60" s="121">
        <v>64826</v>
      </c>
      <c r="U60" s="121">
        <v>6010</v>
      </c>
      <c r="V60" s="121">
        <v>0</v>
      </c>
      <c r="W60" s="121">
        <f>+SUM(X60:AA60)</f>
        <v>762070</v>
      </c>
      <c r="X60" s="121">
        <v>129928</v>
      </c>
      <c r="Y60" s="121">
        <v>631590</v>
      </c>
      <c r="Z60" s="121">
        <v>438</v>
      </c>
      <c r="AA60" s="121">
        <v>114</v>
      </c>
      <c r="AB60" s="121">
        <v>0</v>
      </c>
      <c r="AC60" s="121">
        <v>3887</v>
      </c>
      <c r="AD60" s="121">
        <v>106627</v>
      </c>
      <c r="AE60" s="121">
        <f>+SUM(D60,L60,AD60)</f>
        <v>1176406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323651</v>
      </c>
      <c r="AO60" s="121">
        <f>+SUM(AP60:AS60)</f>
        <v>40156</v>
      </c>
      <c r="AP60" s="121">
        <v>34855</v>
      </c>
      <c r="AQ60" s="121">
        <v>0</v>
      </c>
      <c r="AR60" s="121">
        <v>5301</v>
      </c>
      <c r="AS60" s="121">
        <v>0</v>
      </c>
      <c r="AT60" s="121">
        <f>+SUM(AU60:AW60)</f>
        <v>85178</v>
      </c>
      <c r="AU60" s="121">
        <v>0</v>
      </c>
      <c r="AV60" s="121">
        <v>85178</v>
      </c>
      <c r="AW60" s="121">
        <v>0</v>
      </c>
      <c r="AX60" s="121">
        <v>0</v>
      </c>
      <c r="AY60" s="121">
        <f>+SUM(AZ60:BC60)</f>
        <v>195966</v>
      </c>
      <c r="AZ60" s="121">
        <v>0</v>
      </c>
      <c r="BA60" s="121">
        <v>195905</v>
      </c>
      <c r="BB60" s="121">
        <v>0</v>
      </c>
      <c r="BC60" s="121">
        <v>61</v>
      </c>
      <c r="BD60" s="121">
        <v>0</v>
      </c>
      <c r="BE60" s="121">
        <v>2351</v>
      </c>
      <c r="BF60" s="121">
        <v>10426</v>
      </c>
      <c r="BG60" s="121">
        <f>+SUM(BF60,AN60,AF60)</f>
        <v>334077</v>
      </c>
      <c r="BH60" s="121">
        <f>SUM(D60,AF60)</f>
        <v>170532</v>
      </c>
      <c r="BI60" s="121">
        <f>SUM(E60,AG60)</f>
        <v>170532</v>
      </c>
      <c r="BJ60" s="121">
        <f>SUM(F60,AH60)</f>
        <v>0</v>
      </c>
      <c r="BK60" s="121">
        <f>SUM(G60,AI60)</f>
        <v>170532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1222898</v>
      </c>
      <c r="BQ60" s="121">
        <f>SUM(M60,AO60)</f>
        <v>90979</v>
      </c>
      <c r="BR60" s="121">
        <f>SUM(N60,AP60)</f>
        <v>75371</v>
      </c>
      <c r="BS60" s="121">
        <f>SUM(O60,AQ60)</f>
        <v>0</v>
      </c>
      <c r="BT60" s="121">
        <f>SUM(P60,AR60)</f>
        <v>15608</v>
      </c>
      <c r="BU60" s="121">
        <f>SUM(Q60,AS60)</f>
        <v>0</v>
      </c>
      <c r="BV60" s="121">
        <f>SUM(R60,AT60)</f>
        <v>167645</v>
      </c>
      <c r="BW60" s="121">
        <f>SUM(S60,AU60)</f>
        <v>11631</v>
      </c>
      <c r="BX60" s="121">
        <f>SUM(T60,AV60)</f>
        <v>150004</v>
      </c>
      <c r="BY60" s="121">
        <f>SUM(U60,AW60)</f>
        <v>6010</v>
      </c>
      <c r="BZ60" s="121">
        <f>SUM(V60,AX60)</f>
        <v>0</v>
      </c>
      <c r="CA60" s="121">
        <f>SUM(W60,AY60)</f>
        <v>958036</v>
      </c>
      <c r="CB60" s="121">
        <f>SUM(X60,AZ60)</f>
        <v>129928</v>
      </c>
      <c r="CC60" s="121">
        <f>SUM(Y60,BA60)</f>
        <v>827495</v>
      </c>
      <c r="CD60" s="121">
        <f>SUM(Z60,BB60)</f>
        <v>438</v>
      </c>
      <c r="CE60" s="121">
        <f>SUM(AA60,BC60)</f>
        <v>175</v>
      </c>
      <c r="CF60" s="121">
        <f>SUM(AB60,BD60)</f>
        <v>0</v>
      </c>
      <c r="CG60" s="121">
        <f>SUM(AC60,BE60)</f>
        <v>6238</v>
      </c>
      <c r="CH60" s="121">
        <f>SUM(AD60,BF60)</f>
        <v>117053</v>
      </c>
      <c r="CI60" s="121">
        <f>SUM(AE60,BG60)</f>
        <v>1510483</v>
      </c>
    </row>
    <row r="61" spans="1:87" s="136" customFormat="1" ht="13.5" customHeight="1" x14ac:dyDescent="0.15">
      <c r="A61" s="119" t="s">
        <v>48</v>
      </c>
      <c r="B61" s="120" t="s">
        <v>335</v>
      </c>
      <c r="C61" s="119" t="s">
        <v>336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952729</v>
      </c>
      <c r="M61" s="121">
        <f>+SUM(N61:Q61)</f>
        <v>54526</v>
      </c>
      <c r="N61" s="121">
        <v>52599</v>
      </c>
      <c r="O61" s="121">
        <v>0</v>
      </c>
      <c r="P61" s="121">
        <v>0</v>
      </c>
      <c r="Q61" s="121">
        <v>1927</v>
      </c>
      <c r="R61" s="121">
        <f>+SUM(S61:U61)</f>
        <v>344026</v>
      </c>
      <c r="S61" s="121">
        <v>0</v>
      </c>
      <c r="T61" s="121">
        <v>337218</v>
      </c>
      <c r="U61" s="121">
        <v>6808</v>
      </c>
      <c r="V61" s="121">
        <v>0</v>
      </c>
      <c r="W61" s="121">
        <f>+SUM(X61:AA61)</f>
        <v>554177</v>
      </c>
      <c r="X61" s="121">
        <v>0</v>
      </c>
      <c r="Y61" s="121">
        <v>467437</v>
      </c>
      <c r="Z61" s="121">
        <v>79032</v>
      </c>
      <c r="AA61" s="121">
        <v>7708</v>
      </c>
      <c r="AB61" s="121">
        <v>0</v>
      </c>
      <c r="AC61" s="121">
        <v>0</v>
      </c>
      <c r="AD61" s="121">
        <v>112693</v>
      </c>
      <c r="AE61" s="121">
        <f>+SUM(D61,L61,AD61)</f>
        <v>1065422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228153</v>
      </c>
      <c r="AO61" s="121">
        <f>+SUM(AP61:AS61)</f>
        <v>8972</v>
      </c>
      <c r="AP61" s="121">
        <v>8972</v>
      </c>
      <c r="AQ61" s="121">
        <v>0</v>
      </c>
      <c r="AR61" s="121">
        <v>0</v>
      </c>
      <c r="AS61" s="121">
        <v>0</v>
      </c>
      <c r="AT61" s="121">
        <f>+SUM(AU61:AW61)</f>
        <v>93588</v>
      </c>
      <c r="AU61" s="121">
        <v>0</v>
      </c>
      <c r="AV61" s="121">
        <v>93588</v>
      </c>
      <c r="AW61" s="121">
        <v>0</v>
      </c>
      <c r="AX61" s="121">
        <v>0</v>
      </c>
      <c r="AY61" s="121">
        <f>+SUM(AZ61:BC61)</f>
        <v>125593</v>
      </c>
      <c r="AZ61" s="121">
        <v>0</v>
      </c>
      <c r="BA61" s="121">
        <v>122929</v>
      </c>
      <c r="BB61" s="121">
        <v>106</v>
      </c>
      <c r="BC61" s="121">
        <v>2558</v>
      </c>
      <c r="BD61" s="121">
        <v>0</v>
      </c>
      <c r="BE61" s="121">
        <v>0</v>
      </c>
      <c r="BF61" s="121">
        <v>28614</v>
      </c>
      <c r="BG61" s="121">
        <f>+SUM(BF61,AN61,AF61)</f>
        <v>256767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1180882</v>
      </c>
      <c r="BQ61" s="121">
        <f>SUM(M61,AO61)</f>
        <v>63498</v>
      </c>
      <c r="BR61" s="121">
        <f>SUM(N61,AP61)</f>
        <v>61571</v>
      </c>
      <c r="BS61" s="121">
        <f>SUM(O61,AQ61)</f>
        <v>0</v>
      </c>
      <c r="BT61" s="121">
        <f>SUM(P61,AR61)</f>
        <v>0</v>
      </c>
      <c r="BU61" s="121">
        <f>SUM(Q61,AS61)</f>
        <v>1927</v>
      </c>
      <c r="BV61" s="121">
        <f>SUM(R61,AT61)</f>
        <v>437614</v>
      </c>
      <c r="BW61" s="121">
        <f>SUM(S61,AU61)</f>
        <v>0</v>
      </c>
      <c r="BX61" s="121">
        <f>SUM(T61,AV61)</f>
        <v>430806</v>
      </c>
      <c r="BY61" s="121">
        <f>SUM(U61,AW61)</f>
        <v>6808</v>
      </c>
      <c r="BZ61" s="121">
        <f>SUM(V61,AX61)</f>
        <v>0</v>
      </c>
      <c r="CA61" s="121">
        <f>SUM(W61,AY61)</f>
        <v>679770</v>
      </c>
      <c r="CB61" s="121">
        <f>SUM(X61,AZ61)</f>
        <v>0</v>
      </c>
      <c r="CC61" s="121">
        <f>SUM(Y61,BA61)</f>
        <v>590366</v>
      </c>
      <c r="CD61" s="121">
        <f>SUM(Z61,BB61)</f>
        <v>79138</v>
      </c>
      <c r="CE61" s="121">
        <f>SUM(AA61,BC61)</f>
        <v>10266</v>
      </c>
      <c r="CF61" s="121">
        <f>SUM(AB61,BD61)</f>
        <v>0</v>
      </c>
      <c r="CG61" s="121">
        <f>SUM(AC61,BE61)</f>
        <v>0</v>
      </c>
      <c r="CH61" s="121">
        <f>SUM(AD61,BF61)</f>
        <v>141307</v>
      </c>
      <c r="CI61" s="121">
        <f>SUM(AE61,BG61)</f>
        <v>1322189</v>
      </c>
    </row>
    <row r="62" spans="1:87" s="136" customFormat="1" ht="13.5" customHeight="1" x14ac:dyDescent="0.15">
      <c r="A62" s="119" t="s">
        <v>48</v>
      </c>
      <c r="B62" s="120" t="s">
        <v>347</v>
      </c>
      <c r="C62" s="119" t="s">
        <v>348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1101485</v>
      </c>
      <c r="M62" s="121">
        <f>+SUM(N62:Q62)</f>
        <v>74996</v>
      </c>
      <c r="N62" s="121">
        <v>63098</v>
      </c>
      <c r="O62" s="121">
        <v>0</v>
      </c>
      <c r="P62" s="121">
        <v>11898</v>
      </c>
      <c r="Q62" s="121">
        <v>0</v>
      </c>
      <c r="R62" s="121">
        <f>+SUM(S62:U62)</f>
        <v>636084</v>
      </c>
      <c r="S62" s="121">
        <v>0</v>
      </c>
      <c r="T62" s="121">
        <v>497763</v>
      </c>
      <c r="U62" s="121">
        <v>138321</v>
      </c>
      <c r="V62" s="121">
        <v>0</v>
      </c>
      <c r="W62" s="121">
        <f>+SUM(X62:AA62)</f>
        <v>390405</v>
      </c>
      <c r="X62" s="121">
        <v>0</v>
      </c>
      <c r="Y62" s="121">
        <v>343895</v>
      </c>
      <c r="Z62" s="121">
        <v>27147</v>
      </c>
      <c r="AA62" s="121">
        <v>19363</v>
      </c>
      <c r="AB62" s="121">
        <v>0</v>
      </c>
      <c r="AC62" s="121">
        <v>0</v>
      </c>
      <c r="AD62" s="121">
        <v>7605</v>
      </c>
      <c r="AE62" s="121">
        <f>+SUM(D62,L62,AD62)</f>
        <v>1109090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138247</v>
      </c>
      <c r="AO62" s="121">
        <f>+SUM(AP62:AS62)</f>
        <v>25403</v>
      </c>
      <c r="AP62" s="121">
        <v>25403</v>
      </c>
      <c r="AQ62" s="121">
        <v>0</v>
      </c>
      <c r="AR62" s="121">
        <v>0</v>
      </c>
      <c r="AS62" s="121">
        <v>0</v>
      </c>
      <c r="AT62" s="121">
        <f>+SUM(AU62:AW62)</f>
        <v>52759</v>
      </c>
      <c r="AU62" s="121">
        <v>0</v>
      </c>
      <c r="AV62" s="121">
        <v>52759</v>
      </c>
      <c r="AW62" s="121">
        <v>0</v>
      </c>
      <c r="AX62" s="121">
        <v>0</v>
      </c>
      <c r="AY62" s="121">
        <f>+SUM(AZ62:BC62)</f>
        <v>60085</v>
      </c>
      <c r="AZ62" s="121">
        <v>0</v>
      </c>
      <c r="BA62" s="121">
        <v>60085</v>
      </c>
      <c r="BB62" s="121">
        <v>0</v>
      </c>
      <c r="BC62" s="121">
        <v>0</v>
      </c>
      <c r="BD62" s="121">
        <v>0</v>
      </c>
      <c r="BE62" s="121">
        <v>0</v>
      </c>
      <c r="BF62" s="121">
        <v>35517</v>
      </c>
      <c r="BG62" s="121">
        <f>+SUM(BF62,AN62,AF62)</f>
        <v>173764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1239732</v>
      </c>
      <c r="BQ62" s="121">
        <f>SUM(M62,AO62)</f>
        <v>100399</v>
      </c>
      <c r="BR62" s="121">
        <f>SUM(N62,AP62)</f>
        <v>88501</v>
      </c>
      <c r="BS62" s="121">
        <f>SUM(O62,AQ62)</f>
        <v>0</v>
      </c>
      <c r="BT62" s="121">
        <f>SUM(P62,AR62)</f>
        <v>11898</v>
      </c>
      <c r="BU62" s="121">
        <f>SUM(Q62,AS62)</f>
        <v>0</v>
      </c>
      <c r="BV62" s="121">
        <f>SUM(R62,AT62)</f>
        <v>688843</v>
      </c>
      <c r="BW62" s="121">
        <f>SUM(S62,AU62)</f>
        <v>0</v>
      </c>
      <c r="BX62" s="121">
        <f>SUM(T62,AV62)</f>
        <v>550522</v>
      </c>
      <c r="BY62" s="121">
        <f>SUM(U62,AW62)</f>
        <v>138321</v>
      </c>
      <c r="BZ62" s="121">
        <f>SUM(V62,AX62)</f>
        <v>0</v>
      </c>
      <c r="CA62" s="121">
        <f>SUM(W62,AY62)</f>
        <v>450490</v>
      </c>
      <c r="CB62" s="121">
        <f>SUM(X62,AZ62)</f>
        <v>0</v>
      </c>
      <c r="CC62" s="121">
        <f>SUM(Y62,BA62)</f>
        <v>403980</v>
      </c>
      <c r="CD62" s="121">
        <f>SUM(Z62,BB62)</f>
        <v>27147</v>
      </c>
      <c r="CE62" s="121">
        <f>SUM(AA62,BC62)</f>
        <v>19363</v>
      </c>
      <c r="CF62" s="121">
        <f>SUM(AB62,BD62)</f>
        <v>0</v>
      </c>
      <c r="CG62" s="121">
        <f>SUM(AC62,BE62)</f>
        <v>0</v>
      </c>
      <c r="CH62" s="121">
        <f>SUM(AD62,BF62)</f>
        <v>43122</v>
      </c>
      <c r="CI62" s="121">
        <f>SUM(AE62,BG62)</f>
        <v>1282854</v>
      </c>
    </row>
    <row r="63" spans="1:87" s="136" customFormat="1" ht="13.5" customHeight="1" x14ac:dyDescent="0.15">
      <c r="A63" s="119" t="s">
        <v>48</v>
      </c>
      <c r="B63" s="120" t="s">
        <v>343</v>
      </c>
      <c r="C63" s="119" t="s">
        <v>344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594142</v>
      </c>
      <c r="M63" s="121">
        <f>+SUM(N63:Q63)</f>
        <v>3944</v>
      </c>
      <c r="N63" s="121">
        <v>3944</v>
      </c>
      <c r="O63" s="121">
        <v>0</v>
      </c>
      <c r="P63" s="121">
        <v>0</v>
      </c>
      <c r="Q63" s="121">
        <v>0</v>
      </c>
      <c r="R63" s="121">
        <f>+SUM(S63:U63)</f>
        <v>438050</v>
      </c>
      <c r="S63" s="121">
        <v>0</v>
      </c>
      <c r="T63" s="121">
        <v>438050</v>
      </c>
      <c r="U63" s="121">
        <v>0</v>
      </c>
      <c r="V63" s="121">
        <v>0</v>
      </c>
      <c r="W63" s="121">
        <f>+SUM(X63:AA63)</f>
        <v>152148</v>
      </c>
      <c r="X63" s="121">
        <v>0</v>
      </c>
      <c r="Y63" s="121">
        <v>152148</v>
      </c>
      <c r="Z63" s="121">
        <v>0</v>
      </c>
      <c r="AA63" s="121">
        <v>0</v>
      </c>
      <c r="AB63" s="121">
        <v>0</v>
      </c>
      <c r="AC63" s="121">
        <v>0</v>
      </c>
      <c r="AD63" s="121">
        <v>0</v>
      </c>
      <c r="AE63" s="121">
        <f>+SUM(D63,L63,AD63)</f>
        <v>594142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323730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323730</v>
      </c>
      <c r="AU63" s="121">
        <v>0</v>
      </c>
      <c r="AV63" s="121">
        <v>323730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v>15</v>
      </c>
      <c r="BG63" s="121">
        <f>+SUM(BF63,AN63,AF63)</f>
        <v>323745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917872</v>
      </c>
      <c r="BQ63" s="121">
        <f>SUM(M63,AO63)</f>
        <v>3944</v>
      </c>
      <c r="BR63" s="121">
        <f>SUM(N63,AP63)</f>
        <v>3944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761780</v>
      </c>
      <c r="BW63" s="121">
        <f>SUM(S63,AU63)</f>
        <v>0</v>
      </c>
      <c r="BX63" s="121">
        <f>SUM(T63,AV63)</f>
        <v>761780</v>
      </c>
      <c r="BY63" s="121">
        <f>SUM(U63,AW63)</f>
        <v>0</v>
      </c>
      <c r="BZ63" s="121">
        <f>SUM(V63,AX63)</f>
        <v>0</v>
      </c>
      <c r="CA63" s="121">
        <f>SUM(W63,AY63)</f>
        <v>152148</v>
      </c>
      <c r="CB63" s="121">
        <f>SUM(X63,AZ63)</f>
        <v>0</v>
      </c>
      <c r="CC63" s="121">
        <f>SUM(Y63,BA63)</f>
        <v>152148</v>
      </c>
      <c r="CD63" s="121">
        <f>SUM(Z63,BB63)</f>
        <v>0</v>
      </c>
      <c r="CE63" s="121">
        <f>SUM(AA63,BC63)</f>
        <v>0</v>
      </c>
      <c r="CF63" s="121">
        <f>SUM(AB63,BD63)</f>
        <v>0</v>
      </c>
      <c r="CG63" s="121">
        <f>SUM(AC63,BE63)</f>
        <v>0</v>
      </c>
      <c r="CH63" s="121">
        <f>SUM(AD63,BF63)</f>
        <v>15</v>
      </c>
      <c r="CI63" s="121">
        <f>SUM(AE63,BG63)</f>
        <v>917887</v>
      </c>
    </row>
    <row r="64" spans="1:87" s="136" customFormat="1" ht="13.5" customHeight="1" x14ac:dyDescent="0.15">
      <c r="A64" s="119" t="s">
        <v>48</v>
      </c>
      <c r="B64" s="120" t="s">
        <v>359</v>
      </c>
      <c r="C64" s="119" t="s">
        <v>360</v>
      </c>
      <c r="D64" s="121">
        <f>+SUM(E64,J64)</f>
        <v>114654</v>
      </c>
      <c r="E64" s="121">
        <f>+SUM(F64:I64)</f>
        <v>98495</v>
      </c>
      <c r="F64" s="121">
        <v>0</v>
      </c>
      <c r="G64" s="121">
        <v>94472</v>
      </c>
      <c r="H64" s="121">
        <v>0</v>
      </c>
      <c r="I64" s="121">
        <v>4023</v>
      </c>
      <c r="J64" s="121">
        <v>16159</v>
      </c>
      <c r="K64" s="121">
        <v>0</v>
      </c>
      <c r="L64" s="121">
        <f>+SUM(M64,R64,V64,W64,AC64)</f>
        <v>504537</v>
      </c>
      <c r="M64" s="121">
        <f>+SUM(N64:Q64)</f>
        <v>90124</v>
      </c>
      <c r="N64" s="121">
        <v>7807</v>
      </c>
      <c r="O64" s="121">
        <v>0</v>
      </c>
      <c r="P64" s="121">
        <v>82317</v>
      </c>
      <c r="Q64" s="121">
        <v>0</v>
      </c>
      <c r="R64" s="121">
        <f>+SUM(S64:U64)</f>
        <v>236293</v>
      </c>
      <c r="S64" s="121">
        <v>0</v>
      </c>
      <c r="T64" s="121">
        <v>187994</v>
      </c>
      <c r="U64" s="121">
        <v>48299</v>
      </c>
      <c r="V64" s="121">
        <v>0</v>
      </c>
      <c r="W64" s="121">
        <f>+SUM(X64:AA64)</f>
        <v>172645</v>
      </c>
      <c r="X64" s="121">
        <v>0</v>
      </c>
      <c r="Y64" s="121">
        <v>60927</v>
      </c>
      <c r="Z64" s="121">
        <v>81711</v>
      </c>
      <c r="AA64" s="121">
        <v>30007</v>
      </c>
      <c r="AB64" s="121">
        <v>0</v>
      </c>
      <c r="AC64" s="121">
        <v>5475</v>
      </c>
      <c r="AD64" s="121">
        <v>19645</v>
      </c>
      <c r="AE64" s="121">
        <f>+SUM(D64,L64,AD64)</f>
        <v>638836</v>
      </c>
      <c r="AF64" s="121">
        <f>+SUM(AG64,AL64)</f>
        <v>965639</v>
      </c>
      <c r="AG64" s="121">
        <f>+SUM(AH64:AK64)</f>
        <v>964264</v>
      </c>
      <c r="AH64" s="121">
        <v>0</v>
      </c>
      <c r="AI64" s="121">
        <v>0</v>
      </c>
      <c r="AJ64" s="121">
        <v>0</v>
      </c>
      <c r="AK64" s="121">
        <v>964264</v>
      </c>
      <c r="AL64" s="121">
        <v>1375</v>
      </c>
      <c r="AM64" s="121">
        <v>0</v>
      </c>
      <c r="AN64" s="121">
        <f>+SUM(AO64,AT64,AX64,AY64,BE64)</f>
        <v>141359</v>
      </c>
      <c r="AO64" s="121">
        <f>+SUM(AP64:AS64)</f>
        <v>21092</v>
      </c>
      <c r="AP64" s="121">
        <v>21092</v>
      </c>
      <c r="AQ64" s="121">
        <v>0</v>
      </c>
      <c r="AR64" s="121">
        <v>0</v>
      </c>
      <c r="AS64" s="121">
        <v>0</v>
      </c>
      <c r="AT64" s="121">
        <f>+SUM(AU64:AW64)</f>
        <v>80021</v>
      </c>
      <c r="AU64" s="121">
        <v>8384</v>
      </c>
      <c r="AV64" s="121">
        <v>71637</v>
      </c>
      <c r="AW64" s="121">
        <v>0</v>
      </c>
      <c r="AX64" s="121">
        <v>0</v>
      </c>
      <c r="AY64" s="121">
        <f>+SUM(AZ64:BC64)</f>
        <v>39634</v>
      </c>
      <c r="AZ64" s="121">
        <v>0</v>
      </c>
      <c r="BA64" s="121">
        <v>38346</v>
      </c>
      <c r="BB64" s="121">
        <v>0</v>
      </c>
      <c r="BC64" s="121">
        <v>1288</v>
      </c>
      <c r="BD64" s="121">
        <v>0</v>
      </c>
      <c r="BE64" s="121">
        <v>612</v>
      </c>
      <c r="BF64" s="121">
        <v>6054</v>
      </c>
      <c r="BG64" s="121">
        <f>+SUM(BF64,AN64,AF64)</f>
        <v>1113052</v>
      </c>
      <c r="BH64" s="121">
        <f>SUM(D64,AF64)</f>
        <v>1080293</v>
      </c>
      <c r="BI64" s="121">
        <f>SUM(E64,AG64)</f>
        <v>1062759</v>
      </c>
      <c r="BJ64" s="121">
        <f>SUM(F64,AH64)</f>
        <v>0</v>
      </c>
      <c r="BK64" s="121">
        <f>SUM(G64,AI64)</f>
        <v>94472</v>
      </c>
      <c r="BL64" s="121">
        <f>SUM(H64,AJ64)</f>
        <v>0</v>
      </c>
      <c r="BM64" s="121">
        <f>SUM(I64,AK64)</f>
        <v>968287</v>
      </c>
      <c r="BN64" s="121">
        <f>SUM(J64,AL64)</f>
        <v>17534</v>
      </c>
      <c r="BO64" s="121">
        <f>SUM(K64,AM64)</f>
        <v>0</v>
      </c>
      <c r="BP64" s="121">
        <f>SUM(L64,AN64)</f>
        <v>645896</v>
      </c>
      <c r="BQ64" s="121">
        <f>SUM(M64,AO64)</f>
        <v>111216</v>
      </c>
      <c r="BR64" s="121">
        <f>SUM(N64,AP64)</f>
        <v>28899</v>
      </c>
      <c r="BS64" s="121">
        <f>SUM(O64,AQ64)</f>
        <v>0</v>
      </c>
      <c r="BT64" s="121">
        <f>SUM(P64,AR64)</f>
        <v>82317</v>
      </c>
      <c r="BU64" s="121">
        <f>SUM(Q64,AS64)</f>
        <v>0</v>
      </c>
      <c r="BV64" s="121">
        <f>SUM(R64,AT64)</f>
        <v>316314</v>
      </c>
      <c r="BW64" s="121">
        <f>SUM(S64,AU64)</f>
        <v>8384</v>
      </c>
      <c r="BX64" s="121">
        <f>SUM(T64,AV64)</f>
        <v>259631</v>
      </c>
      <c r="BY64" s="121">
        <f>SUM(U64,AW64)</f>
        <v>48299</v>
      </c>
      <c r="BZ64" s="121">
        <f>SUM(V64,AX64)</f>
        <v>0</v>
      </c>
      <c r="CA64" s="121">
        <f>SUM(W64,AY64)</f>
        <v>212279</v>
      </c>
      <c r="CB64" s="121">
        <f>SUM(X64,AZ64)</f>
        <v>0</v>
      </c>
      <c r="CC64" s="121">
        <f>SUM(Y64,BA64)</f>
        <v>99273</v>
      </c>
      <c r="CD64" s="121">
        <f>SUM(Z64,BB64)</f>
        <v>81711</v>
      </c>
      <c r="CE64" s="121">
        <f>SUM(AA64,BC64)</f>
        <v>31295</v>
      </c>
      <c r="CF64" s="121">
        <f>SUM(AB64,BD64)</f>
        <v>0</v>
      </c>
      <c r="CG64" s="121">
        <f>SUM(AC64,BE64)</f>
        <v>6087</v>
      </c>
      <c r="CH64" s="121">
        <f>SUM(AD64,BF64)</f>
        <v>25699</v>
      </c>
      <c r="CI64" s="121">
        <f>SUM(AE64,BG64)</f>
        <v>1751888</v>
      </c>
    </row>
    <row r="65" spans="1:87" s="136" customFormat="1" ht="13.5" customHeight="1" x14ac:dyDescent="0.15">
      <c r="A65" s="119" t="s">
        <v>48</v>
      </c>
      <c r="B65" s="120" t="s">
        <v>355</v>
      </c>
      <c r="C65" s="119" t="s">
        <v>356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0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0</v>
      </c>
      <c r="X65" s="121">
        <v>0</v>
      </c>
      <c r="Y65" s="121">
        <v>0</v>
      </c>
      <c r="Z65" s="121">
        <v>0</v>
      </c>
      <c r="AA65" s="121">
        <v>0</v>
      </c>
      <c r="AB65" s="121">
        <v>0</v>
      </c>
      <c r="AC65" s="121">
        <v>0</v>
      </c>
      <c r="AD65" s="121">
        <v>0</v>
      </c>
      <c r="AE65" s="121">
        <f>+SUM(D65,L65,AD65)</f>
        <v>0</v>
      </c>
      <c r="AF65" s="121">
        <f>+SUM(AG65,AL65)</f>
        <v>53383</v>
      </c>
      <c r="AG65" s="121">
        <f>+SUM(AH65:AK65)</f>
        <v>53383</v>
      </c>
      <c r="AH65" s="121">
        <v>0</v>
      </c>
      <c r="AI65" s="121">
        <v>53383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160548</v>
      </c>
      <c r="AO65" s="121">
        <f>+SUM(AP65:AS65)</f>
        <v>26418</v>
      </c>
      <c r="AP65" s="121">
        <v>26418</v>
      </c>
      <c r="AQ65" s="121">
        <v>0</v>
      </c>
      <c r="AR65" s="121">
        <v>0</v>
      </c>
      <c r="AS65" s="121">
        <v>0</v>
      </c>
      <c r="AT65" s="121">
        <f>+SUM(AU65:AW65)</f>
        <v>69380</v>
      </c>
      <c r="AU65" s="121">
        <v>0</v>
      </c>
      <c r="AV65" s="121">
        <v>69380</v>
      </c>
      <c r="AW65" s="121">
        <v>0</v>
      </c>
      <c r="AX65" s="121">
        <v>0</v>
      </c>
      <c r="AY65" s="121">
        <f>+SUM(AZ65:BC65)</f>
        <v>64750</v>
      </c>
      <c r="AZ65" s="121">
        <v>0</v>
      </c>
      <c r="BA65" s="121">
        <v>64750</v>
      </c>
      <c r="BB65" s="121">
        <v>0</v>
      </c>
      <c r="BC65" s="121">
        <v>0</v>
      </c>
      <c r="BD65" s="121">
        <v>0</v>
      </c>
      <c r="BE65" s="121">
        <v>0</v>
      </c>
      <c r="BF65" s="121">
        <v>0</v>
      </c>
      <c r="BG65" s="121">
        <f>+SUM(BF65,AN65,AF65)</f>
        <v>213931</v>
      </c>
      <c r="BH65" s="121">
        <f>SUM(D65,AF65)</f>
        <v>53383</v>
      </c>
      <c r="BI65" s="121">
        <f>SUM(E65,AG65)</f>
        <v>53383</v>
      </c>
      <c r="BJ65" s="121">
        <f>SUM(F65,AH65)</f>
        <v>0</v>
      </c>
      <c r="BK65" s="121">
        <f>SUM(G65,AI65)</f>
        <v>53383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160548</v>
      </c>
      <c r="BQ65" s="121">
        <f>SUM(M65,AO65)</f>
        <v>26418</v>
      </c>
      <c r="BR65" s="121">
        <f>SUM(N65,AP65)</f>
        <v>26418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69380</v>
      </c>
      <c r="BW65" s="121">
        <f>SUM(S65,AU65)</f>
        <v>0</v>
      </c>
      <c r="BX65" s="121">
        <f>SUM(T65,AV65)</f>
        <v>69380</v>
      </c>
      <c r="BY65" s="121">
        <f>SUM(U65,AW65)</f>
        <v>0</v>
      </c>
      <c r="BZ65" s="121">
        <f>SUM(V65,AX65)</f>
        <v>0</v>
      </c>
      <c r="CA65" s="121">
        <f>SUM(W65,AY65)</f>
        <v>64750</v>
      </c>
      <c r="CB65" s="121">
        <f>SUM(X65,AZ65)</f>
        <v>0</v>
      </c>
      <c r="CC65" s="121">
        <f>SUM(Y65,BA65)</f>
        <v>64750</v>
      </c>
      <c r="CD65" s="121">
        <f>SUM(Z65,BB65)</f>
        <v>0</v>
      </c>
      <c r="CE65" s="121">
        <f>SUM(AA65,BC65)</f>
        <v>0</v>
      </c>
      <c r="CF65" s="121">
        <f>SUM(AB65,BD65)</f>
        <v>0</v>
      </c>
      <c r="CG65" s="121">
        <f>SUM(AC65,BE65)</f>
        <v>0</v>
      </c>
      <c r="CH65" s="121">
        <f>SUM(AD65,BF65)</f>
        <v>0</v>
      </c>
      <c r="CI65" s="121">
        <f>SUM(AE65,BG65)</f>
        <v>213931</v>
      </c>
    </row>
    <row r="66" spans="1:87" s="136" customFormat="1" ht="13.5" customHeight="1" x14ac:dyDescent="0.15">
      <c r="A66" s="119" t="s">
        <v>48</v>
      </c>
      <c r="B66" s="120" t="s">
        <v>363</v>
      </c>
      <c r="C66" s="119" t="s">
        <v>364</v>
      </c>
      <c r="D66" s="121">
        <f>+SUM(E66,J66)</f>
        <v>299240</v>
      </c>
      <c r="E66" s="121">
        <f>+SUM(F66:I66)</f>
        <v>299240</v>
      </c>
      <c r="F66" s="121">
        <v>0</v>
      </c>
      <c r="G66" s="121">
        <v>264700</v>
      </c>
      <c r="H66" s="121">
        <v>34540</v>
      </c>
      <c r="I66" s="121">
        <v>0</v>
      </c>
      <c r="J66" s="121">
        <v>0</v>
      </c>
      <c r="K66" s="121">
        <v>0</v>
      </c>
      <c r="L66" s="121">
        <f>+SUM(M66,R66,V66,W66,AC66)</f>
        <v>684527</v>
      </c>
      <c r="M66" s="121">
        <f>+SUM(N66:Q66)</f>
        <v>24464</v>
      </c>
      <c r="N66" s="121">
        <v>24464</v>
      </c>
      <c r="O66" s="121">
        <v>0</v>
      </c>
      <c r="P66" s="121">
        <v>0</v>
      </c>
      <c r="Q66" s="121">
        <v>0</v>
      </c>
      <c r="R66" s="121">
        <f>+SUM(S66:U66)</f>
        <v>302656</v>
      </c>
      <c r="S66" s="121">
        <v>0</v>
      </c>
      <c r="T66" s="121">
        <v>283322</v>
      </c>
      <c r="U66" s="121">
        <v>19334</v>
      </c>
      <c r="V66" s="121">
        <v>0</v>
      </c>
      <c r="W66" s="121">
        <f>+SUM(X66:AA66)</f>
        <v>357407</v>
      </c>
      <c r="X66" s="121">
        <v>0</v>
      </c>
      <c r="Y66" s="121">
        <v>347545</v>
      </c>
      <c r="Z66" s="121">
        <v>9862</v>
      </c>
      <c r="AA66" s="121">
        <v>0</v>
      </c>
      <c r="AB66" s="121">
        <v>0</v>
      </c>
      <c r="AC66" s="121">
        <v>0</v>
      </c>
      <c r="AD66" s="121">
        <v>0</v>
      </c>
      <c r="AE66" s="121">
        <f>+SUM(D66,L66,AD66)</f>
        <v>983767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299240</v>
      </c>
      <c r="BI66" s="121">
        <f>SUM(E66,AG66)</f>
        <v>299240</v>
      </c>
      <c r="BJ66" s="121">
        <f>SUM(F66,AH66)</f>
        <v>0</v>
      </c>
      <c r="BK66" s="121">
        <f>SUM(G66,AI66)</f>
        <v>264700</v>
      </c>
      <c r="BL66" s="121">
        <f>SUM(H66,AJ66)</f>
        <v>34540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684527</v>
      </c>
      <c r="BQ66" s="121">
        <f>SUM(M66,AO66)</f>
        <v>24464</v>
      </c>
      <c r="BR66" s="121">
        <f>SUM(N66,AP66)</f>
        <v>24464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302656</v>
      </c>
      <c r="BW66" s="121">
        <f>SUM(S66,AU66)</f>
        <v>0</v>
      </c>
      <c r="BX66" s="121">
        <f>SUM(T66,AV66)</f>
        <v>283322</v>
      </c>
      <c r="BY66" s="121">
        <f>SUM(U66,AW66)</f>
        <v>19334</v>
      </c>
      <c r="BZ66" s="121">
        <f>SUM(V66,AX66)</f>
        <v>0</v>
      </c>
      <c r="CA66" s="121">
        <f>SUM(W66,AY66)</f>
        <v>357407</v>
      </c>
      <c r="CB66" s="121">
        <f>SUM(X66,AZ66)</f>
        <v>0</v>
      </c>
      <c r="CC66" s="121">
        <f>SUM(Y66,BA66)</f>
        <v>347545</v>
      </c>
      <c r="CD66" s="121">
        <f>SUM(Z66,BB66)</f>
        <v>9862</v>
      </c>
      <c r="CE66" s="121">
        <f>SUM(AA66,BC66)</f>
        <v>0</v>
      </c>
      <c r="CF66" s="121">
        <f>SUM(AB66,BD66)</f>
        <v>0</v>
      </c>
      <c r="CG66" s="121">
        <f>SUM(AC66,BE66)</f>
        <v>0</v>
      </c>
      <c r="CH66" s="121">
        <f>SUM(AD66,BF66)</f>
        <v>0</v>
      </c>
      <c r="CI66" s="121">
        <f>SUM(AE66,BG66)</f>
        <v>983767</v>
      </c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6">
    <sortCondition ref="A8:A66"/>
    <sortCondition ref="B8:B66"/>
    <sortCondition ref="C8:C6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65" man="1"/>
    <brk id="67" min="1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279</v>
      </c>
      <c r="D7" s="140">
        <f>SUM(L7,T7,AB7,AJ7,AR7,AZ7)</f>
        <v>1289622</v>
      </c>
      <c r="E7" s="140">
        <f>SUM(M7,U7,AC7,AK7,AS7,BA7)</f>
        <v>6045085</v>
      </c>
      <c r="F7" s="140">
        <f>SUM(D7:E7)</f>
        <v>7334707</v>
      </c>
      <c r="G7" s="140">
        <f>SUM(O7,W7,AE7,AM7,AU7,BC7)</f>
        <v>399362</v>
      </c>
      <c r="H7" s="140">
        <f>SUM(P7,X7,AF7,AN7,AV7,BD7)</f>
        <v>1715250</v>
      </c>
      <c r="I7" s="140">
        <f>SUM(G7:H7)</f>
        <v>2114612</v>
      </c>
      <c r="J7" s="141">
        <f>COUNTIF(J$8:J$207,"&lt;&gt;")</f>
        <v>44</v>
      </c>
      <c r="K7" s="141">
        <f>COUNTIF(K$8:K$207,"&lt;&gt;")</f>
        <v>44</v>
      </c>
      <c r="L7" s="140">
        <f>SUM(L$8:L$207)</f>
        <v>1097360</v>
      </c>
      <c r="M7" s="140">
        <f>SUM(M$8:M$207)</f>
        <v>5603041</v>
      </c>
      <c r="N7" s="140">
        <f>IF(AND(L7&lt;&gt;"",M7&lt;&gt;""),SUM(L7:M7),"")</f>
        <v>6700401</v>
      </c>
      <c r="O7" s="140">
        <f>SUM(O$8:O$207)</f>
        <v>345979</v>
      </c>
      <c r="P7" s="140">
        <f>SUM(P$8:P$207)</f>
        <v>1296462</v>
      </c>
      <c r="Q7" s="140">
        <f>IF(AND(O7&lt;&gt;"",P7&lt;&gt;""),SUM(O7:P7),"")</f>
        <v>1642441</v>
      </c>
      <c r="R7" s="141">
        <f>COUNTIF(R$8:R$207,"&lt;&gt;")</f>
        <v>11</v>
      </c>
      <c r="S7" s="141">
        <f>COUNTIF(S$8:S$207,"&lt;&gt;")</f>
        <v>11</v>
      </c>
      <c r="T7" s="140">
        <f>SUM(T$8:T$207)</f>
        <v>192262</v>
      </c>
      <c r="U7" s="140">
        <f>SUM(U$8:U$207)</f>
        <v>442044</v>
      </c>
      <c r="V7" s="140">
        <f>IF(AND(T7&lt;&gt;"",U7&lt;&gt;""),SUM(T7:U7),"")</f>
        <v>634306</v>
      </c>
      <c r="W7" s="140">
        <f>SUM(W$8:W$207)</f>
        <v>53383</v>
      </c>
      <c r="X7" s="140">
        <f>SUM(X$8:X$207)</f>
        <v>418788</v>
      </c>
      <c r="Y7" s="140">
        <f>IF(AND(W7&lt;&gt;"",X7&lt;&gt;""),SUM(W7:X7),"")</f>
        <v>472171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SUM(L8,T8,AB8,AJ8,AR8,AZ8)</f>
        <v>15452</v>
      </c>
      <c r="E8" s="121">
        <f>SUM(M8,U8,AC8,AK8,AS8,BA8)</f>
        <v>60855</v>
      </c>
      <c r="F8" s="121">
        <f>SUM(D8:E8)</f>
        <v>76307</v>
      </c>
      <c r="G8" s="121">
        <f>SUM(O8,W8,AE8,AM8,AU8,BC8)</f>
        <v>20088</v>
      </c>
      <c r="H8" s="121">
        <f>SUM(P8,X8,AF8,AN8,AV8,BD8)</f>
        <v>62340</v>
      </c>
      <c r="I8" s="121">
        <f>SUM(G8:H8)</f>
        <v>82428</v>
      </c>
      <c r="J8" s="120" t="s">
        <v>327</v>
      </c>
      <c r="K8" s="119" t="s">
        <v>328</v>
      </c>
      <c r="L8" s="121">
        <v>15452</v>
      </c>
      <c r="M8" s="121">
        <v>60855</v>
      </c>
      <c r="N8" s="121">
        <f>IF(AND(L8&lt;&gt;"",M8&lt;&gt;""),SUM(L8:M8),"")</f>
        <v>76307</v>
      </c>
      <c r="O8" s="121">
        <v>20088</v>
      </c>
      <c r="P8" s="121">
        <v>62340</v>
      </c>
      <c r="Q8" s="121">
        <f>IF(AND(O8&lt;&gt;"",P8&lt;&gt;""),SUM(O8:P8),"")</f>
        <v>82428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48490</v>
      </c>
      <c r="F9" s="121">
        <f>SUM(D9:E9)</f>
        <v>48490</v>
      </c>
      <c r="G9" s="121">
        <f>SUM(O9,W9,AE9,AM9,AU9,BC9)</f>
        <v>0</v>
      </c>
      <c r="H9" s="121">
        <f>SUM(P9,X9,AF9,AN9,AV9,BD9)</f>
        <v>91201</v>
      </c>
      <c r="I9" s="121">
        <f>SUM(G9:H9)</f>
        <v>91201</v>
      </c>
      <c r="J9" s="120" t="s">
        <v>331</v>
      </c>
      <c r="K9" s="119" t="s">
        <v>332</v>
      </c>
      <c r="L9" s="121">
        <v>0</v>
      </c>
      <c r="M9" s="121">
        <v>48490</v>
      </c>
      <c r="N9" s="121">
        <f>IF(AND(L9&lt;&gt;"",M9&lt;&gt;""),SUM(L9:M9),"")</f>
        <v>48490</v>
      </c>
      <c r="O9" s="121">
        <v>0</v>
      </c>
      <c r="P9" s="121">
        <v>91201</v>
      </c>
      <c r="Q9" s="121">
        <f>IF(AND(O9&lt;&gt;"",P9&lt;&gt;""),SUM(O9:P9),"")</f>
        <v>91201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360321</v>
      </c>
      <c r="F10" s="121">
        <f>SUM(D10:E10)</f>
        <v>360321</v>
      </c>
      <c r="G10" s="121">
        <f>SUM(O10,W10,AE10,AM10,AU10,BC10)</f>
        <v>0</v>
      </c>
      <c r="H10" s="121">
        <f>SUM(P10,X10,AF10,AN10,AV10,BD10)</f>
        <v>55541</v>
      </c>
      <c r="I10" s="121">
        <f>SUM(G10:H10)</f>
        <v>55541</v>
      </c>
      <c r="J10" s="120" t="s">
        <v>335</v>
      </c>
      <c r="K10" s="119" t="s">
        <v>336</v>
      </c>
      <c r="L10" s="121">
        <v>0</v>
      </c>
      <c r="M10" s="121">
        <v>360321</v>
      </c>
      <c r="N10" s="121">
        <f>IF(AND(L10&lt;&gt;"",M10&lt;&gt;""),SUM(L10:M10),"")</f>
        <v>360321</v>
      </c>
      <c r="O10" s="121">
        <v>0</v>
      </c>
      <c r="P10" s="121">
        <v>55541</v>
      </c>
      <c r="Q10" s="121">
        <f>IF(AND(O10&lt;&gt;"",P10&lt;&gt;""),SUM(O10:P10),"")</f>
        <v>55541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251570</v>
      </c>
      <c r="F11" s="121">
        <f>SUM(D11:E11)</f>
        <v>251570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339</v>
      </c>
      <c r="K11" s="119" t="s">
        <v>340</v>
      </c>
      <c r="L11" s="121">
        <v>0</v>
      </c>
      <c r="M11" s="121">
        <v>251570</v>
      </c>
      <c r="N11" s="121">
        <f>IF(AND(L11&lt;&gt;"",M11&lt;&gt;""),SUM(L11:M11),"")</f>
        <v>251570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SUM(L12,T12,AB12,AJ12,AR12,AZ12)</f>
        <v>0</v>
      </c>
      <c r="E12" s="121">
        <f>SUM(M12,U12,AC12,AK12,AS12,BA12)</f>
        <v>306719</v>
      </c>
      <c r="F12" s="121">
        <f>SUM(D12:E12)</f>
        <v>306719</v>
      </c>
      <c r="G12" s="121">
        <f>SUM(O12,W12,AE12,AM12,AU12,BC12)</f>
        <v>0</v>
      </c>
      <c r="H12" s="121">
        <f>SUM(P12,X12,AF12,AN12,AV12,BD12)</f>
        <v>160156</v>
      </c>
      <c r="I12" s="121">
        <f>SUM(G12:H12)</f>
        <v>160156</v>
      </c>
      <c r="J12" s="120" t="s">
        <v>343</v>
      </c>
      <c r="K12" s="119" t="s">
        <v>344</v>
      </c>
      <c r="L12" s="121">
        <v>0</v>
      </c>
      <c r="M12" s="121">
        <v>306719</v>
      </c>
      <c r="N12" s="121">
        <f>IF(AND(L12&lt;&gt;"",M12&lt;&gt;""),SUM(L12:M12),"")</f>
        <v>306719</v>
      </c>
      <c r="O12" s="121">
        <v>0</v>
      </c>
      <c r="P12" s="121">
        <v>160156</v>
      </c>
      <c r="Q12" s="121">
        <f>IF(AND(O12&lt;&gt;"",P12&lt;&gt;""),SUM(O12:P12),"")</f>
        <v>160156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564480</v>
      </c>
      <c r="F13" s="121">
        <f>SUM(D13:E13)</f>
        <v>564480</v>
      </c>
      <c r="G13" s="121">
        <f>SUM(O13,W13,AE13,AM13,AU13,BC13)</f>
        <v>0</v>
      </c>
      <c r="H13" s="121">
        <f>SUM(P13,X13,AF13,AN13,AV13,BD13)</f>
        <v>62685</v>
      </c>
      <c r="I13" s="121">
        <f>SUM(G13:H13)</f>
        <v>62685</v>
      </c>
      <c r="J13" s="120" t="s">
        <v>347</v>
      </c>
      <c r="K13" s="119" t="s">
        <v>348</v>
      </c>
      <c r="L13" s="121">
        <v>0</v>
      </c>
      <c r="M13" s="121">
        <v>564480</v>
      </c>
      <c r="N13" s="121">
        <f>IF(AND(L13&lt;&gt;"",M13&lt;&gt;""),SUM(L13:M13),"")</f>
        <v>564480</v>
      </c>
      <c r="O13" s="121">
        <v>0</v>
      </c>
      <c r="P13" s="121">
        <v>62685</v>
      </c>
      <c r="Q13" s="121">
        <f>IF(AND(O13&lt;&gt;"",P13&lt;&gt;""),SUM(O13:P13),"")</f>
        <v>62685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SUM(L14,T14,AB14,AJ14,AR14,AZ14)</f>
        <v>19555</v>
      </c>
      <c r="E14" s="121">
        <f>SUM(M14,U14,AC14,AK14,AS14,BA14)</f>
        <v>77014</v>
      </c>
      <c r="F14" s="121">
        <f>SUM(D14:E14)</f>
        <v>96569</v>
      </c>
      <c r="G14" s="121">
        <f>SUM(O14,W14,AE14,AM14,AU14,BC14)</f>
        <v>8884</v>
      </c>
      <c r="H14" s="121">
        <f>SUM(P14,X14,AF14,AN14,AV14,BD14)</f>
        <v>27572</v>
      </c>
      <c r="I14" s="121">
        <f>SUM(G14:H14)</f>
        <v>36456</v>
      </c>
      <c r="J14" s="120" t="s">
        <v>327</v>
      </c>
      <c r="K14" s="119" t="s">
        <v>328</v>
      </c>
      <c r="L14" s="121">
        <v>19555</v>
      </c>
      <c r="M14" s="121">
        <v>77014</v>
      </c>
      <c r="N14" s="121">
        <f>IF(AND(L14&lt;&gt;"",M14&lt;&gt;""),SUM(L14:M14),"")</f>
        <v>96569</v>
      </c>
      <c r="O14" s="121">
        <v>8884</v>
      </c>
      <c r="P14" s="121">
        <v>27572</v>
      </c>
      <c r="Q14" s="121">
        <f>IF(AND(O14&lt;&gt;"",P14&lt;&gt;""),SUM(O14:P14),"")</f>
        <v>36456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SUM(L15,T15,AB15,AJ15,AR15,AZ15)</f>
        <v>194230</v>
      </c>
      <c r="E15" s="121">
        <f>SUM(M15,U15,AC15,AK15,AS15,BA15)</f>
        <v>74673</v>
      </c>
      <c r="F15" s="121">
        <f>SUM(D15:E15)</f>
        <v>268903</v>
      </c>
      <c r="G15" s="121">
        <f>SUM(O15,W15,AE15,AM15,AU15,BC15)</f>
        <v>32385</v>
      </c>
      <c r="H15" s="121">
        <f>SUM(P15,X15,AF15,AN15,AV15,BD15)</f>
        <v>96173</v>
      </c>
      <c r="I15" s="121">
        <f>SUM(G15:H15)</f>
        <v>128558</v>
      </c>
      <c r="J15" s="120" t="s">
        <v>353</v>
      </c>
      <c r="K15" s="119" t="s">
        <v>354</v>
      </c>
      <c r="L15" s="121">
        <v>194230</v>
      </c>
      <c r="M15" s="121">
        <v>74673</v>
      </c>
      <c r="N15" s="121">
        <f>IF(AND(L15&lt;&gt;"",M15&lt;&gt;""),SUM(L15:M15),"")</f>
        <v>268903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355</v>
      </c>
      <c r="S15" s="119" t="s">
        <v>356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32385</v>
      </c>
      <c r="X15" s="121">
        <v>96173</v>
      </c>
      <c r="Y15" s="121">
        <f>IF(AND(W15&lt;&gt;"",X15&lt;&gt;""),SUM(W15:X15),"")</f>
        <v>128558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SUM(L16,T16,AB16,AJ16,AR16,AZ16)</f>
        <v>33442</v>
      </c>
      <c r="E16" s="121">
        <f>SUM(M16,U16,AC16,AK16,AS16,BA16)</f>
        <v>160231</v>
      </c>
      <c r="F16" s="121">
        <f>SUM(D16:E16)</f>
        <v>193673</v>
      </c>
      <c r="G16" s="121">
        <f>SUM(O16,W16,AE16,AM16,AU16,BC16)</f>
        <v>50652</v>
      </c>
      <c r="H16" s="121">
        <f>SUM(P16,X16,AF16,AN16,AV16,BD16)</f>
        <v>7415</v>
      </c>
      <c r="I16" s="121">
        <f>SUM(G16:H16)</f>
        <v>58067</v>
      </c>
      <c r="J16" s="120" t="s">
        <v>359</v>
      </c>
      <c r="K16" s="119" t="s">
        <v>360</v>
      </c>
      <c r="L16" s="121">
        <v>33442</v>
      </c>
      <c r="M16" s="121">
        <v>160231</v>
      </c>
      <c r="N16" s="121">
        <f>IF(AND(L16&lt;&gt;"",M16&lt;&gt;""),SUM(L16:M16),"")</f>
        <v>193673</v>
      </c>
      <c r="O16" s="121">
        <v>50652</v>
      </c>
      <c r="P16" s="121">
        <v>7415</v>
      </c>
      <c r="Q16" s="121">
        <f>IF(AND(O16&lt;&gt;"",P16&lt;&gt;""),SUM(O16:P16),"")</f>
        <v>58067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SUM(L17,T17,AB17,AJ17,AR17,AZ17)</f>
        <v>84445</v>
      </c>
      <c r="E17" s="121">
        <f>SUM(M17,U17,AC17,AK17,AS17,BA17)</f>
        <v>191086</v>
      </c>
      <c r="F17" s="121">
        <f>SUM(D17:E17)</f>
        <v>275531</v>
      </c>
      <c r="G17" s="121">
        <f>SUM(O17,W17,AE17,AM17,AU17,BC17)</f>
        <v>0</v>
      </c>
      <c r="H17" s="121">
        <f>SUM(P17,X17,AF17,AN17,AV17,BD17)</f>
        <v>81345</v>
      </c>
      <c r="I17" s="121">
        <f>SUM(G17:H17)</f>
        <v>81345</v>
      </c>
      <c r="J17" s="120" t="s">
        <v>363</v>
      </c>
      <c r="K17" s="119" t="s">
        <v>364</v>
      </c>
      <c r="L17" s="121">
        <v>84445</v>
      </c>
      <c r="M17" s="121">
        <v>190923</v>
      </c>
      <c r="N17" s="121">
        <f>IF(AND(L17&lt;&gt;"",M17&lt;&gt;""),SUM(L17:M17),"")</f>
        <v>275368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365</v>
      </c>
      <c r="S17" s="119" t="s">
        <v>366</v>
      </c>
      <c r="T17" s="121">
        <v>0</v>
      </c>
      <c r="U17" s="121">
        <v>163</v>
      </c>
      <c r="V17" s="121">
        <f>IF(AND(T17&lt;&gt;"",U17&lt;&gt;""),SUM(T17:U17),"")</f>
        <v>163</v>
      </c>
      <c r="W17" s="121">
        <v>0</v>
      </c>
      <c r="X17" s="121">
        <v>81345</v>
      </c>
      <c r="Y17" s="121">
        <f>IF(AND(W17&lt;&gt;"",X17&lt;&gt;""),SUM(W17:X17),"")</f>
        <v>81345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SUM(L18,T18,AB18,AJ18,AR18,AZ18)</f>
        <v>47934</v>
      </c>
      <c r="E18" s="121">
        <f>SUM(M18,U18,AC18,AK18,AS18,BA18)</f>
        <v>210063</v>
      </c>
      <c r="F18" s="121">
        <f>SUM(D18:E18)</f>
        <v>257997</v>
      </c>
      <c r="G18" s="121">
        <f>SUM(O18,W18,AE18,AM18,AU18,BC18)</f>
        <v>164527</v>
      </c>
      <c r="H18" s="121">
        <f>SUM(P18,X18,AF18,AN18,AV18,BD18)</f>
        <v>24085</v>
      </c>
      <c r="I18" s="121">
        <f>SUM(G18:H18)</f>
        <v>188612</v>
      </c>
      <c r="J18" s="120" t="s">
        <v>359</v>
      </c>
      <c r="K18" s="119" t="s">
        <v>360</v>
      </c>
      <c r="L18" s="121">
        <v>47934</v>
      </c>
      <c r="M18" s="121">
        <v>210063</v>
      </c>
      <c r="N18" s="121">
        <f>IF(AND(L18&lt;&gt;"",M18&lt;&gt;""),SUM(L18:M18),"")</f>
        <v>257997</v>
      </c>
      <c r="O18" s="121">
        <v>164527</v>
      </c>
      <c r="P18" s="121">
        <v>24085</v>
      </c>
      <c r="Q18" s="121">
        <f>IF(AND(O18&lt;&gt;"",P18&lt;&gt;""),SUM(O18:P18),"")</f>
        <v>188612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SUM(L19,T19,AB19,AJ19,AR19,AZ19)</f>
        <v>68370</v>
      </c>
      <c r="E19" s="121">
        <f>SUM(M19,U19,AC19,AK19,AS19,BA19)</f>
        <v>250209</v>
      </c>
      <c r="F19" s="121">
        <f>SUM(D19:E19)</f>
        <v>318579</v>
      </c>
      <c r="G19" s="121">
        <f>SUM(O19,W19,AE19,AM19,AU19,BC19)</f>
        <v>0</v>
      </c>
      <c r="H19" s="121">
        <f>SUM(P19,X19,AF19,AN19,AV19,BD19)</f>
        <v>132002</v>
      </c>
      <c r="I19" s="121">
        <f>SUM(G19:H19)</f>
        <v>132002</v>
      </c>
      <c r="J19" s="120" t="s">
        <v>371</v>
      </c>
      <c r="K19" s="119" t="s">
        <v>372</v>
      </c>
      <c r="L19" s="121">
        <v>68370</v>
      </c>
      <c r="M19" s="121">
        <v>250209</v>
      </c>
      <c r="N19" s="121">
        <f>IF(AND(L19&lt;&gt;"",M19&lt;&gt;""),SUM(L19:M19),"")</f>
        <v>318579</v>
      </c>
      <c r="O19" s="121">
        <v>0</v>
      </c>
      <c r="P19" s="121">
        <v>132002</v>
      </c>
      <c r="Q19" s="121">
        <f>IF(AND(O19&lt;&gt;"",P19&lt;&gt;""),SUM(O19:P19),"")</f>
        <v>132002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SUM(L20,T20,AB20,AJ20,AR20,AZ20)</f>
        <v>192262</v>
      </c>
      <c r="E20" s="121">
        <f>SUM(M20,U20,AC20,AK20,AS20,BA20)</f>
        <v>441881</v>
      </c>
      <c r="F20" s="121">
        <f>SUM(D20:E20)</f>
        <v>634143</v>
      </c>
      <c r="G20" s="121">
        <f>SUM(O20,W20,AE20,AM20,AU20,BC20)</f>
        <v>0</v>
      </c>
      <c r="H20" s="121">
        <f>SUM(P20,X20,AF20,AN20,AV20,BD20)</f>
        <v>67982</v>
      </c>
      <c r="I20" s="121">
        <f>SUM(G20:H20)</f>
        <v>67982</v>
      </c>
      <c r="J20" s="120" t="s">
        <v>365</v>
      </c>
      <c r="K20" s="119" t="s">
        <v>366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67982</v>
      </c>
      <c r="Q20" s="121">
        <f>IF(AND(O20&lt;&gt;"",P20&lt;&gt;""),SUM(O20:P20),"")</f>
        <v>67982</v>
      </c>
      <c r="R20" s="120" t="s">
        <v>363</v>
      </c>
      <c r="S20" s="119" t="s">
        <v>364</v>
      </c>
      <c r="T20" s="121">
        <v>192262</v>
      </c>
      <c r="U20" s="121">
        <v>441881</v>
      </c>
      <c r="V20" s="121">
        <f>IF(AND(T20&lt;&gt;"",U20&lt;&gt;""),SUM(T20:U20),"")</f>
        <v>634143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SUM(L21,T21,AB21,AJ21,AR21,AZ21)</f>
        <v>198017</v>
      </c>
      <c r="E21" s="121">
        <f>SUM(M21,U21,AC21,AK21,AS21,BA21)</f>
        <v>261068</v>
      </c>
      <c r="F21" s="121">
        <f>SUM(D21:E21)</f>
        <v>459085</v>
      </c>
      <c r="G21" s="121">
        <f>SUM(O21,W21,AE21,AM21,AU21,BC21)</f>
        <v>5439</v>
      </c>
      <c r="H21" s="121">
        <f>SUM(P21,X21,AF21,AN21,AV21,BD21)</f>
        <v>16151</v>
      </c>
      <c r="I21" s="121">
        <f>SUM(G21:H21)</f>
        <v>21590</v>
      </c>
      <c r="J21" s="120" t="s">
        <v>353</v>
      </c>
      <c r="K21" s="119" t="s">
        <v>354</v>
      </c>
      <c r="L21" s="121">
        <v>198017</v>
      </c>
      <c r="M21" s="121">
        <v>261068</v>
      </c>
      <c r="N21" s="121">
        <f>IF(AND(L21&lt;&gt;"",M21&lt;&gt;""),SUM(L21:M21),"")</f>
        <v>459085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355</v>
      </c>
      <c r="S21" s="119" t="s">
        <v>356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5439</v>
      </c>
      <c r="X21" s="121">
        <v>16151</v>
      </c>
      <c r="Y21" s="121">
        <f>IF(AND(W21&lt;&gt;"",X21&lt;&gt;""),SUM(W21:X21),"")</f>
        <v>21590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SUM(L22,T22,AB22,AJ22,AR22,AZ22)</f>
        <v>9067</v>
      </c>
      <c r="E22" s="121">
        <f>SUM(M22,U22,AC22,AK22,AS22,BA22)</f>
        <v>39738</v>
      </c>
      <c r="F22" s="121">
        <f>SUM(D22:E22)</f>
        <v>48805</v>
      </c>
      <c r="G22" s="121">
        <f>SUM(O22,W22,AE22,AM22,AU22,BC22)</f>
        <v>64145</v>
      </c>
      <c r="H22" s="121">
        <f>SUM(P22,X22,AF22,AN22,AV22,BD22)</f>
        <v>9390</v>
      </c>
      <c r="I22" s="121">
        <f>SUM(G22:H22)</f>
        <v>73535</v>
      </c>
      <c r="J22" s="120" t="s">
        <v>359</v>
      </c>
      <c r="K22" s="119" t="s">
        <v>360</v>
      </c>
      <c r="L22" s="121">
        <v>9067</v>
      </c>
      <c r="M22" s="121">
        <v>39738</v>
      </c>
      <c r="N22" s="121">
        <f>IF(AND(L22&lt;&gt;"",M22&lt;&gt;""),SUM(L22:M22),"")</f>
        <v>48805</v>
      </c>
      <c r="O22" s="121">
        <v>64145</v>
      </c>
      <c r="P22" s="121">
        <v>9390</v>
      </c>
      <c r="Q22" s="121">
        <f>IF(AND(O22&lt;&gt;"",P22&lt;&gt;""),SUM(O22:P22),"")</f>
        <v>73535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SUM(L23,T23,AB23,AJ23,AR23,AZ23)</f>
        <v>0</v>
      </c>
      <c r="E23" s="121">
        <f>SUM(M23,U23,AC23,AK23,AS23,BA23)</f>
        <v>44456</v>
      </c>
      <c r="F23" s="121">
        <f>SUM(D23:E23)</f>
        <v>44456</v>
      </c>
      <c r="G23" s="121">
        <f>SUM(O23,W23,AE23,AM23,AU23,BC23)</f>
        <v>0</v>
      </c>
      <c r="H23" s="121">
        <f>SUM(P23,X23,AF23,AN23,AV23,BD23)</f>
        <v>21830</v>
      </c>
      <c r="I23" s="121">
        <f>SUM(G23:H23)</f>
        <v>21830</v>
      </c>
      <c r="J23" s="120" t="s">
        <v>347</v>
      </c>
      <c r="K23" s="119" t="s">
        <v>348</v>
      </c>
      <c r="L23" s="121">
        <v>0</v>
      </c>
      <c r="M23" s="121">
        <v>44456</v>
      </c>
      <c r="N23" s="121">
        <f>IF(AND(L23&lt;&gt;"",M23&lt;&gt;""),SUM(L23:M23),"")</f>
        <v>44456</v>
      </c>
      <c r="O23" s="121">
        <v>0</v>
      </c>
      <c r="P23" s="121">
        <v>21830</v>
      </c>
      <c r="Q23" s="121">
        <f>IF(AND(O23&lt;&gt;"",P23&lt;&gt;""),SUM(O23:P23),"")</f>
        <v>21830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SUM(L24,T24,AB24,AJ24,AR24,AZ24)</f>
        <v>0</v>
      </c>
      <c r="E24" s="121">
        <f>SUM(M24,U24,AC24,AK24,AS24,BA24)</f>
        <v>87447</v>
      </c>
      <c r="F24" s="121">
        <f>SUM(D24:E24)</f>
        <v>87447</v>
      </c>
      <c r="G24" s="121">
        <f>SUM(O24,W24,AE24,AM24,AU24,BC24)</f>
        <v>37683</v>
      </c>
      <c r="H24" s="121">
        <f>SUM(P24,X24,AF24,AN24,AV24,BD24)</f>
        <v>0</v>
      </c>
      <c r="I24" s="121">
        <f>SUM(G24:H24)</f>
        <v>37683</v>
      </c>
      <c r="J24" s="120" t="s">
        <v>347</v>
      </c>
      <c r="K24" s="119" t="s">
        <v>348</v>
      </c>
      <c r="L24" s="121">
        <v>0</v>
      </c>
      <c r="M24" s="121">
        <v>87447</v>
      </c>
      <c r="N24" s="121">
        <f>IF(AND(L24&lt;&gt;"",M24&lt;&gt;""),SUM(L24:M24),"")</f>
        <v>87447</v>
      </c>
      <c r="O24" s="121">
        <v>37683</v>
      </c>
      <c r="P24" s="121">
        <v>0</v>
      </c>
      <c r="Q24" s="121">
        <f>IF(AND(O24&lt;&gt;"",P24&lt;&gt;""),SUM(O24:P24),"")</f>
        <v>37683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SUM(L25,T25,AB25,AJ25,AR25,AZ25)</f>
        <v>0</v>
      </c>
      <c r="E25" s="121">
        <f>SUM(M25,U25,AC25,AK25,AS25,BA25)</f>
        <v>143464</v>
      </c>
      <c r="F25" s="121">
        <f>SUM(D25:E25)</f>
        <v>143464</v>
      </c>
      <c r="G25" s="121">
        <f>SUM(O25,W25,AE25,AM25,AU25,BC25)</f>
        <v>0</v>
      </c>
      <c r="H25" s="121">
        <f>SUM(P25,X25,AF25,AN25,AV25,BD25)</f>
        <v>13595</v>
      </c>
      <c r="I25" s="121">
        <f>SUM(G25:H25)</f>
        <v>13595</v>
      </c>
      <c r="J25" s="120" t="s">
        <v>347</v>
      </c>
      <c r="K25" s="119" t="s">
        <v>348</v>
      </c>
      <c r="L25" s="121">
        <v>0</v>
      </c>
      <c r="M25" s="121">
        <v>143464</v>
      </c>
      <c r="N25" s="121">
        <f>IF(AND(L25&lt;&gt;"",M25&lt;&gt;""),SUM(L25:M25),"")</f>
        <v>143464</v>
      </c>
      <c r="O25" s="121">
        <v>0</v>
      </c>
      <c r="P25" s="121">
        <v>13595</v>
      </c>
      <c r="Q25" s="121">
        <f>IF(AND(O25&lt;&gt;"",P25&lt;&gt;""),SUM(O25:P25),"")</f>
        <v>13595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SUM(L26,T26,AB26,AJ26,AR26,AZ26)</f>
        <v>0</v>
      </c>
      <c r="E26" s="121">
        <f>SUM(M26,U26,AC26,AK26,AS26,BA26)</f>
        <v>81701</v>
      </c>
      <c r="F26" s="121">
        <f>SUM(D26:E26)</f>
        <v>81701</v>
      </c>
      <c r="G26" s="121">
        <f>SUM(O26,W26,AE26,AM26,AU26,BC26)</f>
        <v>0</v>
      </c>
      <c r="H26" s="121">
        <f>SUM(P26,X26,AF26,AN26,AV26,BD26)</f>
        <v>37971</v>
      </c>
      <c r="I26" s="121">
        <f>SUM(G26:H26)</f>
        <v>37971</v>
      </c>
      <c r="J26" s="120" t="s">
        <v>347</v>
      </c>
      <c r="K26" s="119" t="s">
        <v>348</v>
      </c>
      <c r="L26" s="121">
        <v>0</v>
      </c>
      <c r="M26" s="121">
        <v>81701</v>
      </c>
      <c r="N26" s="121">
        <f>IF(AND(L26&lt;&gt;"",M26&lt;&gt;""),SUM(L26:M26),"")</f>
        <v>81701</v>
      </c>
      <c r="O26" s="121">
        <v>0</v>
      </c>
      <c r="P26" s="121">
        <v>37971</v>
      </c>
      <c r="Q26" s="121">
        <f>IF(AND(O26&lt;&gt;"",P26&lt;&gt;""),SUM(O26:P26),"")</f>
        <v>37971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SUM(L27,T27,AB27,AJ27,AR27,AZ27)</f>
        <v>133778</v>
      </c>
      <c r="E27" s="121">
        <f>SUM(M27,U27,AC27,AK27,AS27,BA27)</f>
        <v>172870</v>
      </c>
      <c r="F27" s="121">
        <f>SUM(D27:E27)</f>
        <v>306648</v>
      </c>
      <c r="G27" s="121">
        <f>SUM(O27,W27,AE27,AM27,AU27,BC27)</f>
        <v>11551</v>
      </c>
      <c r="H27" s="121">
        <f>SUM(P27,X27,AF27,AN27,AV27,BD27)</f>
        <v>34304</v>
      </c>
      <c r="I27" s="121">
        <f>SUM(G27:H27)</f>
        <v>45855</v>
      </c>
      <c r="J27" s="120" t="s">
        <v>353</v>
      </c>
      <c r="K27" s="119" t="s">
        <v>354</v>
      </c>
      <c r="L27" s="121">
        <v>133778</v>
      </c>
      <c r="M27" s="121">
        <v>172870</v>
      </c>
      <c r="N27" s="121">
        <f>IF(AND(L27&lt;&gt;"",M27&lt;&gt;""),SUM(L27:M27),"")</f>
        <v>306648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355</v>
      </c>
      <c r="S27" s="119" t="s">
        <v>356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11551</v>
      </c>
      <c r="X27" s="121">
        <v>34304</v>
      </c>
      <c r="Y27" s="121">
        <f>IF(AND(W27&lt;&gt;"",X27&lt;&gt;""),SUM(W27:X27),"")</f>
        <v>45855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SUM(L28,T28,AB28,AJ28,AR28,AZ28)</f>
        <v>162490</v>
      </c>
      <c r="E28" s="121">
        <f>SUM(M28,U28,AC28,AK28,AS28,BA28)</f>
        <v>210783</v>
      </c>
      <c r="F28" s="121">
        <f>SUM(D28:E28)</f>
        <v>373273</v>
      </c>
      <c r="G28" s="121">
        <f>SUM(O28,W28,AE28,AM28,AU28,BC28)</f>
        <v>4008</v>
      </c>
      <c r="H28" s="121">
        <f>SUM(P28,X28,AF28,AN28,AV28,BD28)</f>
        <v>11900</v>
      </c>
      <c r="I28" s="121">
        <f>SUM(G28:H28)</f>
        <v>15908</v>
      </c>
      <c r="J28" s="120" t="s">
        <v>353</v>
      </c>
      <c r="K28" s="119" t="s">
        <v>354</v>
      </c>
      <c r="L28" s="121">
        <v>162490</v>
      </c>
      <c r="M28" s="121">
        <v>210783</v>
      </c>
      <c r="N28" s="121">
        <f>IF(AND(L28&lt;&gt;"",M28&lt;&gt;""),SUM(L28:M28),"")</f>
        <v>373273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355</v>
      </c>
      <c r="S28" s="119" t="s">
        <v>356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4008</v>
      </c>
      <c r="X28" s="121">
        <v>11900</v>
      </c>
      <c r="Y28" s="121">
        <f>IF(AND(W28&lt;&gt;"",X28&lt;&gt;""),SUM(W28:X28),"")</f>
        <v>15908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SUM(L29,T29,AB29,AJ29,AR29,AZ29)</f>
        <v>15861</v>
      </c>
      <c r="E29" s="121">
        <f>SUM(M29,U29,AC29,AK29,AS29,BA29)</f>
        <v>58047</v>
      </c>
      <c r="F29" s="121">
        <f>SUM(D29:E29)</f>
        <v>73908</v>
      </c>
      <c r="G29" s="121">
        <f>SUM(O29,W29,AE29,AM29,AU29,BC29)</f>
        <v>0</v>
      </c>
      <c r="H29" s="121">
        <f>SUM(P29,X29,AF29,AN29,AV29,BD29)</f>
        <v>30459</v>
      </c>
      <c r="I29" s="121">
        <f>SUM(G29:H29)</f>
        <v>30459</v>
      </c>
      <c r="J29" s="120" t="s">
        <v>371</v>
      </c>
      <c r="K29" s="119" t="s">
        <v>372</v>
      </c>
      <c r="L29" s="121">
        <v>15861</v>
      </c>
      <c r="M29" s="121">
        <v>58047</v>
      </c>
      <c r="N29" s="121">
        <f>IF(AND(L29&lt;&gt;"",M29&lt;&gt;""),SUM(L29:M29),"")</f>
        <v>73908</v>
      </c>
      <c r="O29" s="121">
        <v>0</v>
      </c>
      <c r="P29" s="121">
        <v>30459</v>
      </c>
      <c r="Q29" s="121">
        <f>IF(AND(O29&lt;&gt;"",P29&lt;&gt;""),SUM(O29:P29),"")</f>
        <v>30459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SUM(L30,T30,AB30,AJ30,AR30,AZ30)</f>
        <v>25698</v>
      </c>
      <c r="E30" s="121">
        <f>SUM(M30,U30,AC30,AK30,AS30,BA30)</f>
        <v>94046</v>
      </c>
      <c r="F30" s="121">
        <f>SUM(D30:E30)</f>
        <v>119744</v>
      </c>
      <c r="G30" s="121">
        <f>SUM(O30,W30,AE30,AM30,AU30,BC30)</f>
        <v>0</v>
      </c>
      <c r="H30" s="121">
        <f>SUM(P30,X30,AF30,AN30,AV30,BD30)</f>
        <v>45356</v>
      </c>
      <c r="I30" s="121">
        <f>SUM(G30:H30)</f>
        <v>45356</v>
      </c>
      <c r="J30" s="120" t="s">
        <v>371</v>
      </c>
      <c r="K30" s="119" t="s">
        <v>372</v>
      </c>
      <c r="L30" s="121">
        <v>25698</v>
      </c>
      <c r="M30" s="121">
        <v>94046</v>
      </c>
      <c r="N30" s="121">
        <f>IF(AND(L30&lt;&gt;"",M30&lt;&gt;""),SUM(L30:M30),"")</f>
        <v>119744</v>
      </c>
      <c r="O30" s="121">
        <v>0</v>
      </c>
      <c r="P30" s="121">
        <v>45356</v>
      </c>
      <c r="Q30" s="121">
        <f>IF(AND(O30&lt;&gt;"",P30&lt;&gt;""),SUM(O30:P30),"")</f>
        <v>45356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SUM(L31,T31,AB31,AJ31,AR31,AZ31)</f>
        <v>5194</v>
      </c>
      <c r="E31" s="121">
        <f>SUM(M31,U31,AC31,AK31,AS31,BA31)</f>
        <v>19006</v>
      </c>
      <c r="F31" s="121">
        <f>SUM(D31:E31)</f>
        <v>24200</v>
      </c>
      <c r="G31" s="121">
        <f>SUM(O31,W31,AE31,AM31,AU31,BC31)</f>
        <v>0</v>
      </c>
      <c r="H31" s="121">
        <f>SUM(P31,X31,AF31,AN31,AV31,BD31)</f>
        <v>5542</v>
      </c>
      <c r="I31" s="121">
        <f>SUM(G31:H31)</f>
        <v>5542</v>
      </c>
      <c r="J31" s="120" t="s">
        <v>371</v>
      </c>
      <c r="K31" s="119" t="s">
        <v>372</v>
      </c>
      <c r="L31" s="121">
        <v>5194</v>
      </c>
      <c r="M31" s="121">
        <v>19006</v>
      </c>
      <c r="N31" s="121">
        <f>IF(AND(L31&lt;&gt;"",M31&lt;&gt;""),SUM(L31:M31),"")</f>
        <v>24200</v>
      </c>
      <c r="O31" s="121">
        <v>0</v>
      </c>
      <c r="P31" s="121">
        <v>5542</v>
      </c>
      <c r="Q31" s="121">
        <f>IF(AND(O31&lt;&gt;"",P31&lt;&gt;""),SUM(O31:P31),"")</f>
        <v>5542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SUM(L32,T32,AB32,AJ32,AR32,AZ32)</f>
        <v>21059</v>
      </c>
      <c r="E32" s="121">
        <f>SUM(M32,U32,AC32,AK32,AS32,BA32)</f>
        <v>77070</v>
      </c>
      <c r="F32" s="121">
        <f>SUM(D32:E32)</f>
        <v>98129</v>
      </c>
      <c r="G32" s="121">
        <f>SUM(O32,W32,AE32,AM32,AU32,BC32)</f>
        <v>0</v>
      </c>
      <c r="H32" s="121">
        <f>SUM(P32,X32,AF32,AN32,AV32,BD32)</f>
        <v>28369</v>
      </c>
      <c r="I32" s="121">
        <f>SUM(G32:H32)</f>
        <v>28369</v>
      </c>
      <c r="J32" s="120" t="s">
        <v>371</v>
      </c>
      <c r="K32" s="119" t="s">
        <v>372</v>
      </c>
      <c r="L32" s="121">
        <v>21059</v>
      </c>
      <c r="M32" s="121">
        <v>77070</v>
      </c>
      <c r="N32" s="121">
        <f>IF(AND(L32&lt;&gt;"",M32&lt;&gt;""),SUM(L32:M32),"")</f>
        <v>98129</v>
      </c>
      <c r="O32" s="121">
        <v>0</v>
      </c>
      <c r="P32" s="121">
        <v>28369</v>
      </c>
      <c r="Q32" s="121">
        <f>IF(AND(O32&lt;&gt;"",P32&lt;&gt;""),SUM(O32:P32),"")</f>
        <v>28369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SUM(L33,T33,AB33,AJ33,AR33,AZ33)</f>
        <v>1154</v>
      </c>
      <c r="E33" s="121">
        <f>SUM(M33,U33,AC33,AK33,AS33,BA33)</f>
        <v>102677</v>
      </c>
      <c r="F33" s="121">
        <f>SUM(D33:E33)</f>
        <v>103831</v>
      </c>
      <c r="G33" s="121">
        <f>SUM(O33,W33,AE33,AM33,AU33,BC33)</f>
        <v>0</v>
      </c>
      <c r="H33" s="121">
        <f>SUM(P33,X33,AF33,AN33,AV33,BD33)</f>
        <v>26235</v>
      </c>
      <c r="I33" s="121">
        <f>SUM(G33:H33)</f>
        <v>26235</v>
      </c>
      <c r="J33" s="120" t="s">
        <v>401</v>
      </c>
      <c r="K33" s="119" t="s">
        <v>402</v>
      </c>
      <c r="L33" s="121">
        <v>1154</v>
      </c>
      <c r="M33" s="121">
        <v>102677</v>
      </c>
      <c r="N33" s="121">
        <f>IF(AND(L33&lt;&gt;"",M33&lt;&gt;""),SUM(L33:M33),"")</f>
        <v>103831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371</v>
      </c>
      <c r="S33" s="119" t="s">
        <v>372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26235</v>
      </c>
      <c r="Y33" s="121">
        <f>IF(AND(W33&lt;&gt;"",X33&lt;&gt;""),SUM(W33:X33),"")</f>
        <v>26235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SUM(L34,T34,AB34,AJ34,AR34,AZ34)</f>
        <v>34350</v>
      </c>
      <c r="E34" s="121">
        <f>SUM(M34,U34,AC34,AK34,AS34,BA34)</f>
        <v>125707</v>
      </c>
      <c r="F34" s="121">
        <f>SUM(D34:E34)</f>
        <v>160057</v>
      </c>
      <c r="G34" s="121">
        <f>SUM(O34,W34,AE34,AM34,AU34,BC34)</f>
        <v>0</v>
      </c>
      <c r="H34" s="121">
        <f>SUM(P34,X34,AF34,AN34,AV34,BD34)</f>
        <v>52353</v>
      </c>
      <c r="I34" s="121">
        <f>SUM(G34:H34)</f>
        <v>52353</v>
      </c>
      <c r="J34" s="120" t="s">
        <v>371</v>
      </c>
      <c r="K34" s="119" t="s">
        <v>372</v>
      </c>
      <c r="L34" s="121">
        <v>34350</v>
      </c>
      <c r="M34" s="121">
        <v>125707</v>
      </c>
      <c r="N34" s="121">
        <f>IF(AND(L34&lt;&gt;"",M34&lt;&gt;""),SUM(L34:M34),"")</f>
        <v>160057</v>
      </c>
      <c r="O34" s="121">
        <v>0</v>
      </c>
      <c r="P34" s="121">
        <v>52353</v>
      </c>
      <c r="Q34" s="121">
        <f>IF(AND(O34&lt;&gt;"",P34&lt;&gt;""),SUM(O34:P34),"")</f>
        <v>52353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SUM(L35,T35,AB35,AJ35,AR35,AZ35)</f>
        <v>0</v>
      </c>
      <c r="E35" s="121">
        <f>SUM(M35,U35,AC35,AK35,AS35,BA35)</f>
        <v>105028</v>
      </c>
      <c r="F35" s="121">
        <f>SUM(D35:E35)</f>
        <v>105028</v>
      </c>
      <c r="G35" s="121">
        <f>SUM(O35,W35,AE35,AM35,AU35,BC35)</f>
        <v>0</v>
      </c>
      <c r="H35" s="121">
        <f>SUM(P35,X35,AF35,AN35,AV35,BD35)</f>
        <v>48712</v>
      </c>
      <c r="I35" s="121">
        <f>SUM(G35:H35)</f>
        <v>48712</v>
      </c>
      <c r="J35" s="120" t="s">
        <v>407</v>
      </c>
      <c r="K35" s="119" t="s">
        <v>408</v>
      </c>
      <c r="L35" s="121">
        <v>0</v>
      </c>
      <c r="M35" s="121">
        <v>105028</v>
      </c>
      <c r="N35" s="121">
        <f>IF(AND(L35&lt;&gt;"",M35&lt;&gt;""),SUM(L35:M35),"")</f>
        <v>105028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409</v>
      </c>
      <c r="S35" s="119" t="s">
        <v>410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48712</v>
      </c>
      <c r="Y35" s="121">
        <f>IF(AND(W35&lt;&gt;"",X35&lt;&gt;""),SUM(W35:X35),"")</f>
        <v>48712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SUM(L36,T36,AB36,AJ36,AR36,AZ36)</f>
        <v>1377</v>
      </c>
      <c r="E36" s="121">
        <f>SUM(M36,U36,AC36,AK36,AS36,BA36)</f>
        <v>122521</v>
      </c>
      <c r="F36" s="121">
        <f>SUM(D36:E36)</f>
        <v>123898</v>
      </c>
      <c r="G36" s="121">
        <f>SUM(O36,W36,AE36,AM36,AU36,BC36)</f>
        <v>0</v>
      </c>
      <c r="H36" s="121">
        <f>SUM(P36,X36,AF36,AN36,AV36,BD36)</f>
        <v>24732</v>
      </c>
      <c r="I36" s="121">
        <f>SUM(G36:H36)</f>
        <v>24732</v>
      </c>
      <c r="J36" s="120" t="s">
        <v>401</v>
      </c>
      <c r="K36" s="119" t="s">
        <v>413</v>
      </c>
      <c r="L36" s="121">
        <v>1377</v>
      </c>
      <c r="M36" s="121">
        <v>122521</v>
      </c>
      <c r="N36" s="121">
        <f>IF(AND(L36&lt;&gt;"",M36&lt;&gt;""),SUM(L36:M36),"")</f>
        <v>123898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409</v>
      </c>
      <c r="S36" s="119" t="s">
        <v>410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24732</v>
      </c>
      <c r="Y36" s="121">
        <f>IF(AND(W36&lt;&gt;"",X36&lt;&gt;""),SUM(W36:X36),"")</f>
        <v>24732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SUM(L37,T37,AB37,AJ37,AR37,AZ37)</f>
        <v>3354</v>
      </c>
      <c r="E37" s="121">
        <f>SUM(M37,U37,AC37,AK37,AS37,BA37)</f>
        <v>298397</v>
      </c>
      <c r="F37" s="121">
        <f>SUM(D37:E37)</f>
        <v>301751</v>
      </c>
      <c r="G37" s="121">
        <f>SUM(O37,W37,AE37,AM37,AU37,BC37)</f>
        <v>0</v>
      </c>
      <c r="H37" s="121">
        <f>SUM(P37,X37,AF37,AN37,AV37,BD37)</f>
        <v>36026</v>
      </c>
      <c r="I37" s="121">
        <f>SUM(G37:H37)</f>
        <v>36026</v>
      </c>
      <c r="J37" s="120" t="s">
        <v>401</v>
      </c>
      <c r="K37" s="119" t="s">
        <v>413</v>
      </c>
      <c r="L37" s="121">
        <v>3354</v>
      </c>
      <c r="M37" s="121">
        <v>298397</v>
      </c>
      <c r="N37" s="121">
        <f>IF(AND(L37&lt;&gt;"",M37&lt;&gt;""),SUM(L37:M37),"")</f>
        <v>301751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409</v>
      </c>
      <c r="S37" s="119" t="s">
        <v>410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36026</v>
      </c>
      <c r="Y37" s="121">
        <f>IF(AND(W37&lt;&gt;"",X37&lt;&gt;""),SUM(W37:X37),"")</f>
        <v>36026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SUM(L38,T38,AB38,AJ38,AR38,AZ38)</f>
        <v>0</v>
      </c>
      <c r="E38" s="121">
        <f>SUM(M38,U38,AC38,AK38,AS38,BA38)</f>
        <v>75546</v>
      </c>
      <c r="F38" s="121">
        <f>SUM(D38:E38)</f>
        <v>75546</v>
      </c>
      <c r="G38" s="121">
        <f>SUM(O38,W38,AE38,AM38,AU38,BC38)</f>
        <v>0</v>
      </c>
      <c r="H38" s="121">
        <f>SUM(P38,X38,AF38,AN38,AV38,BD38)</f>
        <v>43210</v>
      </c>
      <c r="I38" s="121">
        <f>SUM(G38:H38)</f>
        <v>43210</v>
      </c>
      <c r="J38" s="120" t="s">
        <v>407</v>
      </c>
      <c r="K38" s="119" t="s">
        <v>408</v>
      </c>
      <c r="L38" s="121">
        <v>0</v>
      </c>
      <c r="M38" s="121">
        <v>75546</v>
      </c>
      <c r="N38" s="121">
        <f>IF(AND(L38&lt;&gt;"",M38&lt;&gt;""),SUM(L38:M38),"")</f>
        <v>75546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409</v>
      </c>
      <c r="S38" s="119" t="s">
        <v>410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43210</v>
      </c>
      <c r="Y38" s="121">
        <f>IF(AND(W38&lt;&gt;"",X38&lt;&gt;""),SUM(W38:X38),"")</f>
        <v>43210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SUM(L40,T40,AB40,AJ40,AR40,AZ40)</f>
        <v>0</v>
      </c>
      <c r="E40" s="121">
        <f>SUM(M40,U40,AC40,AK40,AS40,BA40)</f>
        <v>150999</v>
      </c>
      <c r="F40" s="121">
        <f>SUM(D40:E40)</f>
        <v>150999</v>
      </c>
      <c r="G40" s="121">
        <f>SUM(O40,W40,AE40,AM40,AU40,BC40)</f>
        <v>0</v>
      </c>
      <c r="H40" s="121">
        <f>SUM(P40,X40,AF40,AN40,AV40,BD40)</f>
        <v>25687</v>
      </c>
      <c r="I40" s="121">
        <f>SUM(G40:H40)</f>
        <v>25687</v>
      </c>
      <c r="J40" s="120" t="s">
        <v>331</v>
      </c>
      <c r="K40" s="119" t="s">
        <v>332</v>
      </c>
      <c r="L40" s="121">
        <v>0</v>
      </c>
      <c r="M40" s="121">
        <v>150999</v>
      </c>
      <c r="N40" s="121">
        <f>IF(AND(L40&lt;&gt;"",M40&lt;&gt;""),SUM(L40:M40),"")</f>
        <v>150999</v>
      </c>
      <c r="O40" s="121">
        <v>0</v>
      </c>
      <c r="P40" s="121">
        <v>25687</v>
      </c>
      <c r="Q40" s="121">
        <f>IF(AND(O40&lt;&gt;"",P40&lt;&gt;""),SUM(O40:P40),"")</f>
        <v>25687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SUM(L41,T41,AB41,AJ41,AR41,AZ41)</f>
        <v>0</v>
      </c>
      <c r="E41" s="121">
        <f>SUM(M41,U41,AC41,AK41,AS41,BA41)</f>
        <v>218137</v>
      </c>
      <c r="F41" s="121">
        <f>SUM(D41:E41)</f>
        <v>218137</v>
      </c>
      <c r="G41" s="121">
        <f>SUM(O41,W41,AE41,AM41,AU41,BC41)</f>
        <v>0</v>
      </c>
      <c r="H41" s="121">
        <f>SUM(P41,X41,AF41,AN41,AV41,BD41)</f>
        <v>126196</v>
      </c>
      <c r="I41" s="121">
        <f>SUM(G41:H41)</f>
        <v>126196</v>
      </c>
      <c r="J41" s="120" t="s">
        <v>343</v>
      </c>
      <c r="K41" s="119" t="s">
        <v>344</v>
      </c>
      <c r="L41" s="121">
        <v>0</v>
      </c>
      <c r="M41" s="121">
        <v>218137</v>
      </c>
      <c r="N41" s="121">
        <f>IF(AND(L41&lt;&gt;"",M41&lt;&gt;""),SUM(L41:M41),"")</f>
        <v>218137</v>
      </c>
      <c r="O41" s="121">
        <v>0</v>
      </c>
      <c r="P41" s="121">
        <v>126196</v>
      </c>
      <c r="Q41" s="121">
        <f>IF(AND(O41&lt;&gt;"",P41&lt;&gt;""),SUM(O41:P41),"")</f>
        <v>126196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SUM(L42,T42,AB42,AJ42,AR42,AZ42)</f>
        <v>0</v>
      </c>
      <c r="E42" s="121">
        <f>SUM(M42,U42,AC42,AK42,AS42,BA42)</f>
        <v>32937</v>
      </c>
      <c r="F42" s="121">
        <f>SUM(D42:E42)</f>
        <v>32937</v>
      </c>
      <c r="G42" s="121">
        <f>SUM(O42,W42,AE42,AM42,AU42,BC42)</f>
        <v>0</v>
      </c>
      <c r="H42" s="121">
        <f>SUM(P42,X42,AF42,AN42,AV42,BD42)</f>
        <v>37393</v>
      </c>
      <c r="I42" s="121">
        <f>SUM(G42:H42)</f>
        <v>37393</v>
      </c>
      <c r="J42" s="120" t="s">
        <v>343</v>
      </c>
      <c r="K42" s="119" t="s">
        <v>344</v>
      </c>
      <c r="L42" s="121">
        <v>0</v>
      </c>
      <c r="M42" s="121">
        <v>32937</v>
      </c>
      <c r="N42" s="121">
        <f>IF(AND(L42&lt;&gt;"",M42&lt;&gt;""),SUM(L42:M42),"")</f>
        <v>32937</v>
      </c>
      <c r="O42" s="121">
        <v>0</v>
      </c>
      <c r="P42" s="121">
        <v>37393</v>
      </c>
      <c r="Q42" s="121">
        <f>IF(AND(O42&lt;&gt;"",P42&lt;&gt;""),SUM(O42:P42),"")</f>
        <v>37393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SUM(L43,T43,AB43,AJ43,AR43,AZ43)</f>
        <v>0</v>
      </c>
      <c r="E43" s="121">
        <f>SUM(M43,U43,AC43,AK43,AS43,BA43)</f>
        <v>90112</v>
      </c>
      <c r="F43" s="121">
        <f>SUM(D43:E43)</f>
        <v>90112</v>
      </c>
      <c r="G43" s="121">
        <f>SUM(O43,W43,AE43,AM43,AU43,BC43)</f>
        <v>0</v>
      </c>
      <c r="H43" s="121">
        <f>SUM(P43,X43,AF43,AN43,AV43,BD43)</f>
        <v>43993</v>
      </c>
      <c r="I43" s="121">
        <f>SUM(G43:H43)</f>
        <v>43993</v>
      </c>
      <c r="J43" s="120" t="s">
        <v>335</v>
      </c>
      <c r="K43" s="119" t="s">
        <v>336</v>
      </c>
      <c r="L43" s="121">
        <v>0</v>
      </c>
      <c r="M43" s="121">
        <v>90112</v>
      </c>
      <c r="N43" s="121">
        <f>IF(AND(L43&lt;&gt;"",M43&lt;&gt;""),SUM(L43:M43),"")</f>
        <v>90112</v>
      </c>
      <c r="O43" s="121">
        <v>0</v>
      </c>
      <c r="P43" s="121">
        <v>43993</v>
      </c>
      <c r="Q43" s="121">
        <f>IF(AND(O43&lt;&gt;"",P43&lt;&gt;""),SUM(O43:P43),"")</f>
        <v>43993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SUM(L44,T44,AB44,AJ44,AR44,AZ44)</f>
        <v>0</v>
      </c>
      <c r="E44" s="121">
        <f>SUM(M44,U44,AC44,AK44,AS44,BA44)</f>
        <v>79308</v>
      </c>
      <c r="F44" s="121">
        <f>SUM(D44:E44)</f>
        <v>79308</v>
      </c>
      <c r="G44" s="121">
        <f>SUM(O44,W44,AE44,AM44,AU44,BC44)</f>
        <v>0</v>
      </c>
      <c r="H44" s="121">
        <f>SUM(P44,X44,AF44,AN44,AV44,BD44)</f>
        <v>27027</v>
      </c>
      <c r="I44" s="121">
        <f>SUM(G44:H44)</f>
        <v>27027</v>
      </c>
      <c r="J44" s="120" t="s">
        <v>335</v>
      </c>
      <c r="K44" s="119" t="s">
        <v>336</v>
      </c>
      <c r="L44" s="121">
        <v>0</v>
      </c>
      <c r="M44" s="121">
        <v>79308</v>
      </c>
      <c r="N44" s="121">
        <f>IF(AND(L44&lt;&gt;"",M44&lt;&gt;""),SUM(L44:M44),"")</f>
        <v>79308</v>
      </c>
      <c r="O44" s="121">
        <v>0</v>
      </c>
      <c r="P44" s="121">
        <v>27027</v>
      </c>
      <c r="Q44" s="121">
        <f>IF(AND(O44&lt;&gt;"",P44&lt;&gt;""),SUM(O44:P44),"")</f>
        <v>27027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SUM(L45,T45,AB45,AJ45,AR45,AZ45)</f>
        <v>0</v>
      </c>
      <c r="E45" s="121">
        <f>SUM(M45,U45,AC45,AK45,AS45,BA45)</f>
        <v>35718</v>
      </c>
      <c r="F45" s="121">
        <f>SUM(D45:E45)</f>
        <v>35718</v>
      </c>
      <c r="G45" s="121">
        <f>SUM(O45,W45,AE45,AM45,AU45,BC45)</f>
        <v>0</v>
      </c>
      <c r="H45" s="121">
        <f>SUM(P45,X45,AF45,AN45,AV45,BD45)</f>
        <v>9260</v>
      </c>
      <c r="I45" s="121">
        <f>SUM(G45:H45)</f>
        <v>9260</v>
      </c>
      <c r="J45" s="120" t="s">
        <v>335</v>
      </c>
      <c r="K45" s="119" t="s">
        <v>336</v>
      </c>
      <c r="L45" s="121">
        <v>0</v>
      </c>
      <c r="M45" s="121">
        <v>35718</v>
      </c>
      <c r="N45" s="121">
        <f>IF(AND(L45&lt;&gt;"",M45&lt;&gt;""),SUM(L45:M45),"")</f>
        <v>35718</v>
      </c>
      <c r="O45" s="121">
        <v>0</v>
      </c>
      <c r="P45" s="121">
        <v>9260</v>
      </c>
      <c r="Q45" s="121">
        <f>IF(AND(O45&lt;&gt;"",P45&lt;&gt;""),SUM(O45:P45),"")</f>
        <v>9260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SUM(L46,T46,AB46,AJ46,AR46,AZ46)</f>
        <v>0</v>
      </c>
      <c r="E46" s="121">
        <f>SUM(M46,U46,AC46,AK46,AS46,BA46)</f>
        <v>22312</v>
      </c>
      <c r="F46" s="121">
        <f>SUM(D46:E46)</f>
        <v>22312</v>
      </c>
      <c r="G46" s="121">
        <f>SUM(O46,W46,AE46,AM46,AU46,BC46)</f>
        <v>0</v>
      </c>
      <c r="H46" s="121">
        <f>SUM(P46,X46,AF46,AN46,AV46,BD46)</f>
        <v>7551</v>
      </c>
      <c r="I46" s="121">
        <f>SUM(G46:H46)</f>
        <v>7551</v>
      </c>
      <c r="J46" s="120" t="s">
        <v>335</v>
      </c>
      <c r="K46" s="119" t="s">
        <v>336</v>
      </c>
      <c r="L46" s="121">
        <v>0</v>
      </c>
      <c r="M46" s="121">
        <v>22312</v>
      </c>
      <c r="N46" s="121">
        <f>IF(AND(L46&lt;&gt;"",M46&lt;&gt;""),SUM(L46:M46),"")</f>
        <v>22312</v>
      </c>
      <c r="O46" s="121">
        <v>0</v>
      </c>
      <c r="P46" s="121">
        <v>7551</v>
      </c>
      <c r="Q46" s="121">
        <f>IF(AND(O46&lt;&gt;"",P46&lt;&gt;""),SUM(O46:P46),"")</f>
        <v>7551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SUM(L47,T47,AB47,AJ47,AR47,AZ47)</f>
        <v>0</v>
      </c>
      <c r="E47" s="121">
        <f>SUM(M47,U47,AC47,AK47,AS47,BA47)</f>
        <v>40270</v>
      </c>
      <c r="F47" s="121">
        <f>SUM(D47:E47)</f>
        <v>40270</v>
      </c>
      <c r="G47" s="121">
        <f>SUM(O47,W47,AE47,AM47,AU47,BC47)</f>
        <v>0</v>
      </c>
      <c r="H47" s="121">
        <f>SUM(P47,X47,AF47,AN47,AV47,BD47)</f>
        <v>22138</v>
      </c>
      <c r="I47" s="121">
        <f>SUM(G47:H47)</f>
        <v>22138</v>
      </c>
      <c r="J47" s="120" t="s">
        <v>335</v>
      </c>
      <c r="K47" s="119" t="s">
        <v>336</v>
      </c>
      <c r="L47" s="121">
        <v>0</v>
      </c>
      <c r="M47" s="121">
        <v>40270</v>
      </c>
      <c r="N47" s="121">
        <f>IF(AND(L47&lt;&gt;"",M47&lt;&gt;""),SUM(L47:M47),"")</f>
        <v>40270</v>
      </c>
      <c r="O47" s="121">
        <v>0</v>
      </c>
      <c r="P47" s="121">
        <v>22138</v>
      </c>
      <c r="Q47" s="121">
        <f>IF(AND(O47&lt;&gt;"",P47&lt;&gt;""),SUM(O47:P47),"")</f>
        <v>22138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SUM(L48,T48,AB48,AJ48,AR48,AZ48)</f>
        <v>0</v>
      </c>
      <c r="E48" s="121">
        <f>SUM(M48,U48,AC48,AK48,AS48,BA48)</f>
        <v>15592</v>
      </c>
      <c r="F48" s="121">
        <f>SUM(D48:E48)</f>
        <v>15592</v>
      </c>
      <c r="G48" s="121">
        <f>SUM(O48,W48,AE48,AM48,AU48,BC48)</f>
        <v>0</v>
      </c>
      <c r="H48" s="121">
        <f>SUM(P48,X48,AF48,AN48,AV48,BD48)</f>
        <v>8299</v>
      </c>
      <c r="I48" s="121">
        <f>SUM(G48:H48)</f>
        <v>8299</v>
      </c>
      <c r="J48" s="120" t="s">
        <v>335</v>
      </c>
      <c r="K48" s="119" t="s">
        <v>336</v>
      </c>
      <c r="L48" s="121">
        <v>0</v>
      </c>
      <c r="M48" s="121">
        <v>15592</v>
      </c>
      <c r="N48" s="121">
        <f>IF(AND(L48&lt;&gt;"",M48&lt;&gt;""),SUM(L48:M48),"")</f>
        <v>15592</v>
      </c>
      <c r="O48" s="121">
        <v>0</v>
      </c>
      <c r="P48" s="121">
        <v>8299</v>
      </c>
      <c r="Q48" s="121">
        <f>IF(AND(O48&lt;&gt;"",P48&lt;&gt;""),SUM(O48:P48),"")</f>
        <v>8299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SUM(L49,T49,AB49,AJ49,AR49,AZ49)</f>
        <v>0</v>
      </c>
      <c r="E49" s="121">
        <f>SUM(M49,U49,AC49,AK49,AS49,BA49)</f>
        <v>32300</v>
      </c>
      <c r="F49" s="121">
        <f>SUM(D49:E49)</f>
        <v>32300</v>
      </c>
      <c r="G49" s="121">
        <f>SUM(O49,W49,AE49,AM49,AU49,BC49)</f>
        <v>0</v>
      </c>
      <c r="H49" s="121">
        <f>SUM(P49,X49,AF49,AN49,AV49,BD49)</f>
        <v>9247</v>
      </c>
      <c r="I49" s="121">
        <f>SUM(G49:H49)</f>
        <v>9247</v>
      </c>
      <c r="J49" s="120" t="s">
        <v>335</v>
      </c>
      <c r="K49" s="119" t="s">
        <v>336</v>
      </c>
      <c r="L49" s="121">
        <v>0</v>
      </c>
      <c r="M49" s="121">
        <v>32300</v>
      </c>
      <c r="N49" s="121">
        <f>IF(AND(L49&lt;&gt;"",M49&lt;&gt;""),SUM(L49:M49),"")</f>
        <v>32300</v>
      </c>
      <c r="O49" s="121">
        <v>0</v>
      </c>
      <c r="P49" s="121">
        <v>9247</v>
      </c>
      <c r="Q49" s="121">
        <f>IF(AND(O49&lt;&gt;"",P49&lt;&gt;""),SUM(O49:P49),"")</f>
        <v>9247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SUM(L50,T50,AB50,AJ50,AR50,AZ50)</f>
        <v>0</v>
      </c>
      <c r="E50" s="121">
        <f>SUM(M50,U50,AC50,AK50,AS50,BA50)</f>
        <v>33857</v>
      </c>
      <c r="F50" s="121">
        <f>SUM(D50:E50)</f>
        <v>33857</v>
      </c>
      <c r="G50" s="121">
        <f>SUM(O50,W50,AE50,AM50,AU50,BC50)</f>
        <v>0</v>
      </c>
      <c r="H50" s="121">
        <f>SUM(P50,X50,AF50,AN50,AV50,BD50)</f>
        <v>17741</v>
      </c>
      <c r="I50" s="121">
        <f>SUM(G50:H50)</f>
        <v>17741</v>
      </c>
      <c r="J50" s="120" t="s">
        <v>335</v>
      </c>
      <c r="K50" s="119" t="s">
        <v>336</v>
      </c>
      <c r="L50" s="121">
        <v>0</v>
      </c>
      <c r="M50" s="121">
        <v>33857</v>
      </c>
      <c r="N50" s="121">
        <f>IF(AND(L50&lt;&gt;"",M50&lt;&gt;""),SUM(L50:M50),"")</f>
        <v>33857</v>
      </c>
      <c r="O50" s="121">
        <v>0</v>
      </c>
      <c r="P50" s="121">
        <v>17741</v>
      </c>
      <c r="Q50" s="121">
        <f>IF(AND(O50&lt;&gt;"",P50&lt;&gt;""),SUM(O50:P50),"")</f>
        <v>17741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SUM(L51,T51,AB51,AJ51,AR51,AZ51)</f>
        <v>0</v>
      </c>
      <c r="E51" s="121">
        <f>SUM(M51,U51,AC51,AK51,AS51,BA51)</f>
        <v>124656</v>
      </c>
      <c r="F51" s="121">
        <f>SUM(D51:E51)</f>
        <v>124656</v>
      </c>
      <c r="G51" s="121">
        <f>SUM(O51,W51,AE51,AM51,AU51,BC51)</f>
        <v>0</v>
      </c>
      <c r="H51" s="121">
        <f>SUM(P51,X51,AF51,AN51,AV51,BD51)</f>
        <v>26086</v>
      </c>
      <c r="I51" s="121">
        <f>SUM(G51:H51)</f>
        <v>26086</v>
      </c>
      <c r="J51" s="120" t="s">
        <v>335</v>
      </c>
      <c r="K51" s="119" t="s">
        <v>336</v>
      </c>
      <c r="L51" s="121">
        <v>0</v>
      </c>
      <c r="M51" s="121">
        <v>124656</v>
      </c>
      <c r="N51" s="121">
        <f>IF(AND(L51&lt;&gt;"",M51&lt;&gt;""),SUM(L51:M51),"")</f>
        <v>124656</v>
      </c>
      <c r="O51" s="121">
        <v>0</v>
      </c>
      <c r="P51" s="121">
        <v>26086</v>
      </c>
      <c r="Q51" s="121">
        <f>IF(AND(O51&lt;&gt;"",P51&lt;&gt;""),SUM(O51:P51),"")</f>
        <v>26086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SUM(L52,T52,AB52,AJ52,AR52,AZ52)</f>
        <v>22533</v>
      </c>
      <c r="E52" s="121">
        <f>SUM(M52,U52,AC52,AK52,AS52,BA52)</f>
        <v>51723</v>
      </c>
      <c r="F52" s="121">
        <f>SUM(D52:E52)</f>
        <v>74256</v>
      </c>
      <c r="G52" s="121">
        <f>SUM(O52,W52,AE52,AM52,AU52,BC52)</f>
        <v>0</v>
      </c>
      <c r="H52" s="121">
        <f>SUM(P52,X52,AF52,AN52,AV52,BD52)</f>
        <v>0</v>
      </c>
      <c r="I52" s="121">
        <f>SUM(G52:H52)</f>
        <v>0</v>
      </c>
      <c r="J52" s="120" t="s">
        <v>363</v>
      </c>
      <c r="K52" s="119" t="s">
        <v>364</v>
      </c>
      <c r="L52" s="121">
        <v>22533</v>
      </c>
      <c r="M52" s="121">
        <v>51723</v>
      </c>
      <c r="N52" s="121">
        <f>IF(AND(L52&lt;&gt;"",M52&lt;&gt;""),SUM(L52:M52),"")</f>
        <v>74256</v>
      </c>
      <c r="O52" s="121">
        <v>0</v>
      </c>
      <c r="P52" s="121">
        <v>0</v>
      </c>
      <c r="Q52" s="121">
        <f>IF(AND(O52&lt;&gt;"",P52&lt;&gt;""),SUM(O52:P52),"")</f>
        <v>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2">
    <sortCondition ref="A8:A52"/>
    <sortCondition ref="B8:B52"/>
    <sortCondition ref="C8:C5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51" man="1"/>
    <brk id="17" min="1" max="51" man="1"/>
    <brk id="25" min="1" max="51" man="1"/>
    <brk id="33" min="1" max="51" man="1"/>
    <brk id="41" min="1" max="51" man="1"/>
    <brk id="4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SUM(H7,L7,P7,T7,X7,AB7,AF7,AJ7,AN7,AR7,AV7,AZ7,BD7,BH7,BL7,BP7,BT7,BX7,CB7,CF7,CJ7,CN7,CR7,CV7,CZ7,DD7,DH7,DL7,DP7,DT7)</f>
        <v>7083137</v>
      </c>
      <c r="E7" s="140">
        <f>SUM(I7,M7,Q7,U7,Y7,AC7,AG7,AK7,AO7,AS7,AW7,BA7,BE7,BI7,BM7,BQ7,BU7,BY7,CC7,CG7,CK7,CO7,CS7,CW7,DA7,DE7,DI7,DM7,DQ7,DU7)</f>
        <v>2114612</v>
      </c>
      <c r="F7" s="141">
        <f>COUNTIF(F$8:F$57,"&lt;&gt;")</f>
        <v>14</v>
      </c>
      <c r="G7" s="141">
        <f>COUNTIF(G$8:G$57,"&lt;&gt;")</f>
        <v>14</v>
      </c>
      <c r="H7" s="140">
        <f>SUM(H$8:H$57)</f>
        <v>3024922</v>
      </c>
      <c r="I7" s="140">
        <f>SUM(I$8:I$57)</f>
        <v>900695</v>
      </c>
      <c r="J7" s="141">
        <f>COUNTIF(J$8:J$57,"&lt;&gt;")</f>
        <v>14</v>
      </c>
      <c r="K7" s="141">
        <f>COUNTIF(K$8:K$57,"&lt;&gt;")</f>
        <v>14</v>
      </c>
      <c r="L7" s="140">
        <f>SUM(L$8:L$57)</f>
        <v>1761713</v>
      </c>
      <c r="M7" s="140">
        <f>SUM(M$8:M$57)</f>
        <v>398925</v>
      </c>
      <c r="N7" s="141">
        <f>COUNTIF(N$8:N$57,"&lt;&gt;")</f>
        <v>10</v>
      </c>
      <c r="O7" s="141">
        <f>COUNTIF(O$8:O$57,"&lt;&gt;")</f>
        <v>10</v>
      </c>
      <c r="P7" s="140">
        <f>SUM(P$8:P$57)</f>
        <v>1062168</v>
      </c>
      <c r="Q7" s="140">
        <f>SUM(Q$8:Q$57)</f>
        <v>417952</v>
      </c>
      <c r="R7" s="141">
        <f>COUNTIF(R$8:R$57,"&lt;&gt;")</f>
        <v>7</v>
      </c>
      <c r="S7" s="141">
        <f>COUNTIF(S$8:S$57,"&lt;&gt;")</f>
        <v>7</v>
      </c>
      <c r="T7" s="140">
        <f>SUM(T$8:T$57)</f>
        <v>625460</v>
      </c>
      <c r="U7" s="140">
        <f>SUM(U$8:U$57)</f>
        <v>161050</v>
      </c>
      <c r="V7" s="141">
        <f>COUNTIF(V$8:V$57,"&lt;&gt;")</f>
        <v>3</v>
      </c>
      <c r="W7" s="141">
        <f>COUNTIF(W$8:W$57,"&lt;&gt;")</f>
        <v>3</v>
      </c>
      <c r="X7" s="140">
        <f>SUM(X$8:X$57)</f>
        <v>202142</v>
      </c>
      <c r="Y7" s="140">
        <f>SUM(Y$8:Y$57)</f>
        <v>73891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40270</v>
      </c>
      <c r="AC7" s="140">
        <f>SUM(AC$8:AC$57)</f>
        <v>48373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175649</v>
      </c>
      <c r="AG7" s="140">
        <f>SUM(AG$8:AG$57)</f>
        <v>60652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32300</v>
      </c>
      <c r="AK7" s="140">
        <f>SUM(AK$8:AK$57)</f>
        <v>9247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33857</v>
      </c>
      <c r="AO7" s="140">
        <f>SUM(AO$8:AO$57)</f>
        <v>17741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124656</v>
      </c>
      <c r="AS7" s="140">
        <f>SUM(AS$8:AS$57)</f>
        <v>26086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48</v>
      </c>
      <c r="B8" s="120" t="s">
        <v>353</v>
      </c>
      <c r="C8" s="119" t="s">
        <v>354</v>
      </c>
      <c r="D8" s="121">
        <f>SUM(H8,L8,P8,T8,X8,AB8,AF8,AJ8,AN8,AR8,AV8,AZ8,BD8,BH8,BL8,BP8,BT8,BX8,CB8,CF8,CJ8,CN8,CR8,CV8,CZ8,DD8,DH8,DL8,DP8,DT8)</f>
        <v>1407909</v>
      </c>
      <c r="E8" s="121">
        <f>SUM(I8,M8,Q8,U8,Y8,AC8,AG8,AK8,AO8,AS8,AW8,BA8,BE8,BI8,BM8,BQ8,BU8,BY8,CC8,CG8,CK8,CO8,CS8,CW8,DA8,DE8,DI8,DM8,DQ8,DU8)</f>
        <v>0</v>
      </c>
      <c r="F8" s="120" t="s">
        <v>351</v>
      </c>
      <c r="G8" s="119" t="s">
        <v>352</v>
      </c>
      <c r="H8" s="121">
        <v>268903</v>
      </c>
      <c r="I8" s="121">
        <v>0</v>
      </c>
      <c r="J8" s="120" t="s">
        <v>375</v>
      </c>
      <c r="K8" s="119" t="s">
        <v>376</v>
      </c>
      <c r="L8" s="121">
        <v>459085</v>
      </c>
      <c r="M8" s="121">
        <v>0</v>
      </c>
      <c r="N8" s="120" t="s">
        <v>387</v>
      </c>
      <c r="O8" s="119" t="s">
        <v>388</v>
      </c>
      <c r="P8" s="121">
        <v>306648</v>
      </c>
      <c r="Q8" s="121">
        <v>0</v>
      </c>
      <c r="R8" s="120" t="s">
        <v>389</v>
      </c>
      <c r="S8" s="119" t="s">
        <v>390</v>
      </c>
      <c r="T8" s="121">
        <v>373273</v>
      </c>
      <c r="U8" s="121">
        <v>0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48</v>
      </c>
      <c r="B9" s="120" t="s">
        <v>409</v>
      </c>
      <c r="C9" s="119" t="s">
        <v>410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152680</v>
      </c>
      <c r="F9" s="120" t="s">
        <v>405</v>
      </c>
      <c r="G9" s="119" t="s">
        <v>406</v>
      </c>
      <c r="H9" s="121">
        <v>0</v>
      </c>
      <c r="I9" s="121">
        <v>48712</v>
      </c>
      <c r="J9" s="120" t="s">
        <v>411</v>
      </c>
      <c r="K9" s="119" t="s">
        <v>412</v>
      </c>
      <c r="L9" s="121">
        <v>0</v>
      </c>
      <c r="M9" s="121">
        <v>24732</v>
      </c>
      <c r="N9" s="120" t="s">
        <v>414</v>
      </c>
      <c r="O9" s="119" t="s">
        <v>415</v>
      </c>
      <c r="P9" s="121">
        <v>0</v>
      </c>
      <c r="Q9" s="121">
        <v>36026</v>
      </c>
      <c r="R9" s="120" t="s">
        <v>416</v>
      </c>
      <c r="S9" s="119" t="s">
        <v>417</v>
      </c>
      <c r="T9" s="121">
        <v>0</v>
      </c>
      <c r="U9" s="121">
        <v>43210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48</v>
      </c>
      <c r="B10" s="120" t="s">
        <v>365</v>
      </c>
      <c r="C10" s="119" t="s">
        <v>366</v>
      </c>
      <c r="D10" s="121">
        <f>SUM(H10,L10,P10,T10,X10,AB10,AF10,AJ10,AN10,AR10,AV10,AZ10,BD10,BH10,BL10,BP10,BT10,BX10,CB10,CF10,CJ10,CN10,CR10,CV10,CZ10,DD10,DH10,DL10,DP10,DT10)</f>
        <v>163</v>
      </c>
      <c r="E10" s="121">
        <f>SUM(I10,M10,Q10,U10,Y10,AC10,AG10,AK10,AO10,AS10,AW10,BA10,BE10,BI10,BM10,BQ10,BU10,BY10,CC10,CG10,CK10,CO10,CS10,CW10,DA10,DE10,DI10,DM10,DQ10,DU10)</f>
        <v>149327</v>
      </c>
      <c r="F10" s="120" t="s">
        <v>361</v>
      </c>
      <c r="G10" s="119" t="s">
        <v>362</v>
      </c>
      <c r="H10" s="121">
        <v>163</v>
      </c>
      <c r="I10" s="121">
        <v>81345</v>
      </c>
      <c r="J10" s="120" t="s">
        <v>373</v>
      </c>
      <c r="K10" s="119" t="s">
        <v>374</v>
      </c>
      <c r="L10" s="121">
        <v>0</v>
      </c>
      <c r="M10" s="121">
        <v>67982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48</v>
      </c>
      <c r="B11" s="120" t="s">
        <v>407</v>
      </c>
      <c r="C11" s="119" t="s">
        <v>408</v>
      </c>
      <c r="D11" s="121">
        <f>SUM(H11,L11,P11,T11,X11,AB11,AF11,AJ11,AN11,AR11,AV11,AZ11,BD11,BH11,BL11,BP11,BT11,BX11,CB11,CF11,CJ11,CN11,CR11,CV11,CZ11,DD11,DH11,DL11,DP11,DT11)</f>
        <v>180574</v>
      </c>
      <c r="E11" s="121">
        <f>SUM(I11,M11,Q11,U11,Y11,AC11,AG11,AK11,AO11,AS11,AW11,BA11,BE11,BI11,BM11,BQ11,BU11,BY11,CC11,CG11,CK11,CO11,CS11,CW11,DA11,DE11,DI11,DM11,DQ11,DU11)</f>
        <v>0</v>
      </c>
      <c r="F11" s="120" t="s">
        <v>405</v>
      </c>
      <c r="G11" s="119" t="s">
        <v>406</v>
      </c>
      <c r="H11" s="121">
        <v>105028</v>
      </c>
      <c r="I11" s="121">
        <v>0</v>
      </c>
      <c r="J11" s="120" t="s">
        <v>416</v>
      </c>
      <c r="K11" s="119" t="s">
        <v>417</v>
      </c>
      <c r="L11" s="121">
        <v>75546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48</v>
      </c>
      <c r="B12" s="120" t="s">
        <v>401</v>
      </c>
      <c r="C12" s="119" t="s">
        <v>413</v>
      </c>
      <c r="D12" s="121">
        <f>SUM(H12,L12,P12,T12,X12,AB12,AF12,AJ12,AN12,AR12,AV12,AZ12,BD12,BH12,BL12,BP12,BT12,BX12,CB12,CF12,CJ12,CN12,CR12,CV12,CZ12,DD12,DH12,DL12,DP12,DT12)</f>
        <v>529480</v>
      </c>
      <c r="E12" s="121">
        <f>SUM(I12,M12,Q12,U12,Y12,AC12,AG12,AK12,AO12,AS12,AW12,BA12,BE12,BI12,BM12,BQ12,BU12,BY12,CC12,CG12,CK12,CO12,CS12,CW12,DA12,DE12,DI12,DM12,DQ12,DU12)</f>
        <v>0</v>
      </c>
      <c r="F12" s="120" t="s">
        <v>414</v>
      </c>
      <c r="G12" s="119" t="s">
        <v>415</v>
      </c>
      <c r="H12" s="121">
        <v>301751</v>
      </c>
      <c r="I12" s="121">
        <v>0</v>
      </c>
      <c r="J12" s="120" t="s">
        <v>411</v>
      </c>
      <c r="K12" s="119" t="s">
        <v>412</v>
      </c>
      <c r="L12" s="121">
        <v>123898</v>
      </c>
      <c r="M12" s="121">
        <v>0</v>
      </c>
      <c r="N12" s="120" t="s">
        <v>399</v>
      </c>
      <c r="O12" s="119" t="s">
        <v>400</v>
      </c>
      <c r="P12" s="121">
        <v>103831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48</v>
      </c>
      <c r="B13" s="120" t="s">
        <v>327</v>
      </c>
      <c r="C13" s="119" t="s">
        <v>328</v>
      </c>
      <c r="D13" s="121">
        <f>SUM(H13,L13,P13,T13,X13,AB13,AF13,AJ13,AN13,AR13,AV13,AZ13,BD13,BH13,BL13,BP13,BT13,BX13,CB13,CF13,CJ13,CN13,CR13,CV13,CZ13,DD13,DH13,DL13,DP13,DT13)</f>
        <v>172876</v>
      </c>
      <c r="E13" s="121">
        <f>SUM(I13,M13,Q13,U13,Y13,AC13,AG13,AK13,AO13,AS13,AW13,BA13,BE13,BI13,BM13,BQ13,BU13,BY13,CC13,CG13,CK13,CO13,CS13,CW13,DA13,DE13,DI13,DM13,DQ13,DU13)</f>
        <v>118884</v>
      </c>
      <c r="F13" s="120" t="s">
        <v>324</v>
      </c>
      <c r="G13" s="119" t="s">
        <v>325</v>
      </c>
      <c r="H13" s="121">
        <v>76307</v>
      </c>
      <c r="I13" s="121">
        <v>82428</v>
      </c>
      <c r="J13" s="120" t="s">
        <v>349</v>
      </c>
      <c r="K13" s="119" t="s">
        <v>350</v>
      </c>
      <c r="L13" s="121">
        <v>96569</v>
      </c>
      <c r="M13" s="121">
        <v>36456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48</v>
      </c>
      <c r="B14" s="120" t="s">
        <v>331</v>
      </c>
      <c r="C14" s="119" t="s">
        <v>332</v>
      </c>
      <c r="D14" s="121">
        <f>SUM(H14,L14,P14,T14,X14,AB14,AF14,AJ14,AN14,AR14,AV14,AZ14,BD14,BH14,BL14,BP14,BT14,BX14,CB14,CF14,CJ14,CN14,CR14,CV14,CZ14,DD14,DH14,DL14,DP14,DT14)</f>
        <v>199489</v>
      </c>
      <c r="E14" s="121">
        <f>SUM(I14,M14,Q14,U14,Y14,AC14,AG14,AK14,AO14,AS14,AW14,BA14,BE14,BI14,BM14,BQ14,BU14,BY14,CC14,CG14,CK14,CO14,CS14,CW14,DA14,DE14,DI14,DM14,DQ14,DU14)</f>
        <v>116888</v>
      </c>
      <c r="F14" s="120" t="s">
        <v>329</v>
      </c>
      <c r="G14" s="119" t="s">
        <v>330</v>
      </c>
      <c r="H14" s="121">
        <v>48490</v>
      </c>
      <c r="I14" s="121">
        <v>91201</v>
      </c>
      <c r="J14" s="120" t="s">
        <v>420</v>
      </c>
      <c r="K14" s="119" t="s">
        <v>421</v>
      </c>
      <c r="L14" s="121">
        <v>150999</v>
      </c>
      <c r="M14" s="121">
        <v>25687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48</v>
      </c>
      <c r="B15" s="120" t="s">
        <v>371</v>
      </c>
      <c r="C15" s="119" t="s">
        <v>372</v>
      </c>
      <c r="D15" s="121">
        <f>SUM(H15,L15,P15,T15,X15,AB15,AF15,AJ15,AN15,AR15,AV15,AZ15,BD15,BH15,BL15,BP15,BT15,BX15,CB15,CF15,CJ15,CN15,CR15,CV15,CZ15,DD15,DH15,DL15,DP15,DT15)</f>
        <v>794617</v>
      </c>
      <c r="E15" s="121">
        <f>SUM(I15,M15,Q15,U15,Y15,AC15,AG15,AK15,AO15,AS15,AW15,BA15,BE15,BI15,BM15,BQ15,BU15,BY15,CC15,CG15,CK15,CO15,CS15,CW15,DA15,DE15,DI15,DM15,DQ15,DU15)</f>
        <v>320316</v>
      </c>
      <c r="F15" s="120" t="s">
        <v>369</v>
      </c>
      <c r="G15" s="119" t="s">
        <v>370</v>
      </c>
      <c r="H15" s="121">
        <v>318579</v>
      </c>
      <c r="I15" s="121">
        <v>132002</v>
      </c>
      <c r="J15" s="120" t="s">
        <v>391</v>
      </c>
      <c r="K15" s="119" t="s">
        <v>392</v>
      </c>
      <c r="L15" s="121">
        <v>73908</v>
      </c>
      <c r="M15" s="121">
        <v>30459</v>
      </c>
      <c r="N15" s="120" t="s">
        <v>393</v>
      </c>
      <c r="O15" s="119" t="s">
        <v>394</v>
      </c>
      <c r="P15" s="121">
        <v>119744</v>
      </c>
      <c r="Q15" s="121">
        <v>45356</v>
      </c>
      <c r="R15" s="120" t="s">
        <v>395</v>
      </c>
      <c r="S15" s="119" t="s">
        <v>396</v>
      </c>
      <c r="T15" s="121">
        <v>24200</v>
      </c>
      <c r="U15" s="121">
        <v>5542</v>
      </c>
      <c r="V15" s="120" t="s">
        <v>397</v>
      </c>
      <c r="W15" s="119" t="s">
        <v>398</v>
      </c>
      <c r="X15" s="121">
        <v>98129</v>
      </c>
      <c r="Y15" s="121">
        <v>28369</v>
      </c>
      <c r="Z15" s="120" t="s">
        <v>399</v>
      </c>
      <c r="AA15" s="119" t="s">
        <v>400</v>
      </c>
      <c r="AB15" s="121">
        <v>0</v>
      </c>
      <c r="AC15" s="121">
        <v>26235</v>
      </c>
      <c r="AD15" s="120" t="s">
        <v>403</v>
      </c>
      <c r="AE15" s="119" t="s">
        <v>404</v>
      </c>
      <c r="AF15" s="121">
        <v>160057</v>
      </c>
      <c r="AG15" s="121">
        <v>52353</v>
      </c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48</v>
      </c>
      <c r="B16" s="120" t="s">
        <v>335</v>
      </c>
      <c r="C16" s="119" t="s">
        <v>336</v>
      </c>
      <c r="D16" s="121">
        <f>SUM(H16,L16,P16,T16,X16,AB16,AF16,AJ16,AN16,AR16,AV16,AZ16,BD16,BH16,BL16,BP16,BT16,BX16,CB16,CF16,CJ16,CN16,CR16,CV16,CZ16,DD16,DH16,DL16,DP16,DT16)</f>
        <v>834446</v>
      </c>
      <c r="E16" s="121">
        <f>SUM(I16,M16,Q16,U16,Y16,AC16,AG16,AK16,AO16,AS16,AW16,BA16,BE16,BI16,BM16,BQ16,BU16,BY16,CC16,CG16,CK16,CO16,CS16,CW16,DA16,DE16,DI16,DM16,DQ16,DU16)</f>
        <v>226883</v>
      </c>
      <c r="F16" s="120" t="s">
        <v>333</v>
      </c>
      <c r="G16" s="119" t="s">
        <v>334</v>
      </c>
      <c r="H16" s="121">
        <v>360321</v>
      </c>
      <c r="I16" s="121">
        <v>55541</v>
      </c>
      <c r="J16" s="120" t="s">
        <v>426</v>
      </c>
      <c r="K16" s="119" t="s">
        <v>427</v>
      </c>
      <c r="L16" s="121">
        <v>90112</v>
      </c>
      <c r="M16" s="121">
        <v>43993</v>
      </c>
      <c r="N16" s="120" t="s">
        <v>428</v>
      </c>
      <c r="O16" s="119" t="s">
        <v>429</v>
      </c>
      <c r="P16" s="121">
        <v>79308</v>
      </c>
      <c r="Q16" s="121">
        <v>27027</v>
      </c>
      <c r="R16" s="120" t="s">
        <v>430</v>
      </c>
      <c r="S16" s="119" t="s">
        <v>431</v>
      </c>
      <c r="T16" s="121">
        <v>35718</v>
      </c>
      <c r="U16" s="121">
        <v>9260</v>
      </c>
      <c r="V16" s="120" t="s">
        <v>432</v>
      </c>
      <c r="W16" s="119" t="s">
        <v>433</v>
      </c>
      <c r="X16" s="121">
        <v>22312</v>
      </c>
      <c r="Y16" s="121">
        <v>7551</v>
      </c>
      <c r="Z16" s="120" t="s">
        <v>434</v>
      </c>
      <c r="AA16" s="119" t="s">
        <v>435</v>
      </c>
      <c r="AB16" s="121">
        <v>40270</v>
      </c>
      <c r="AC16" s="121">
        <v>22138</v>
      </c>
      <c r="AD16" s="120" t="s">
        <v>436</v>
      </c>
      <c r="AE16" s="119" t="s">
        <v>437</v>
      </c>
      <c r="AF16" s="121">
        <v>15592</v>
      </c>
      <c r="AG16" s="121">
        <v>8299</v>
      </c>
      <c r="AH16" s="120" t="s">
        <v>438</v>
      </c>
      <c r="AI16" s="119" t="s">
        <v>439</v>
      </c>
      <c r="AJ16" s="121">
        <v>32300</v>
      </c>
      <c r="AK16" s="121">
        <v>9247</v>
      </c>
      <c r="AL16" s="120" t="s">
        <v>440</v>
      </c>
      <c r="AM16" s="119" t="s">
        <v>441</v>
      </c>
      <c r="AN16" s="121">
        <v>33857</v>
      </c>
      <c r="AO16" s="121">
        <v>17741</v>
      </c>
      <c r="AP16" s="120" t="s">
        <v>442</v>
      </c>
      <c r="AQ16" s="119" t="s">
        <v>443</v>
      </c>
      <c r="AR16" s="121">
        <v>124656</v>
      </c>
      <c r="AS16" s="121">
        <v>26086</v>
      </c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48</v>
      </c>
      <c r="B17" s="120" t="s">
        <v>347</v>
      </c>
      <c r="C17" s="119" t="s">
        <v>348</v>
      </c>
      <c r="D17" s="121">
        <f>SUM(H17,L17,P17,T17,X17,AB17,AF17,AJ17,AN17,AR17,AV17,AZ17,BD17,BH17,BL17,BP17,BT17,BX17,CB17,CF17,CJ17,CN17,CR17,CV17,CZ17,DD17,DH17,DL17,DP17,DT17)</f>
        <v>921548</v>
      </c>
      <c r="E17" s="121">
        <f>SUM(I17,M17,Q17,U17,Y17,AC17,AG17,AK17,AO17,AS17,AW17,BA17,BE17,BI17,BM17,BQ17,BU17,BY17,CC17,CG17,CK17,CO17,CS17,CW17,DA17,DE17,DI17,DM17,DQ17,DU17)</f>
        <v>173764</v>
      </c>
      <c r="F17" s="120" t="s">
        <v>345</v>
      </c>
      <c r="G17" s="119" t="s">
        <v>346</v>
      </c>
      <c r="H17" s="121">
        <v>564480</v>
      </c>
      <c r="I17" s="121">
        <v>62685</v>
      </c>
      <c r="J17" s="120" t="s">
        <v>379</v>
      </c>
      <c r="K17" s="119" t="s">
        <v>380</v>
      </c>
      <c r="L17" s="121">
        <v>44456</v>
      </c>
      <c r="M17" s="121">
        <v>21830</v>
      </c>
      <c r="N17" s="120" t="s">
        <v>381</v>
      </c>
      <c r="O17" s="119" t="s">
        <v>382</v>
      </c>
      <c r="P17" s="121">
        <v>87447</v>
      </c>
      <c r="Q17" s="121">
        <v>37683</v>
      </c>
      <c r="R17" s="120" t="s">
        <v>383</v>
      </c>
      <c r="S17" s="119" t="s">
        <v>384</v>
      </c>
      <c r="T17" s="121">
        <v>143464</v>
      </c>
      <c r="U17" s="121">
        <v>13595</v>
      </c>
      <c r="V17" s="120" t="s">
        <v>385</v>
      </c>
      <c r="W17" s="119" t="s">
        <v>386</v>
      </c>
      <c r="X17" s="121">
        <v>81701</v>
      </c>
      <c r="Y17" s="121">
        <v>37971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48</v>
      </c>
      <c r="B18" s="120" t="s">
        <v>343</v>
      </c>
      <c r="C18" s="119" t="s">
        <v>344</v>
      </c>
      <c r="D18" s="121">
        <f>SUM(H18,L18,P18,T18,X18,AB18,AF18,AJ18,AN18,AR18,AV18,AZ18,BD18,BH18,BL18,BP18,BT18,BX18,CB18,CF18,CJ18,CN18,CR18,CV18,CZ18,DD18,DH18,DL18,DP18,DT18)</f>
        <v>557793</v>
      </c>
      <c r="E18" s="121">
        <f>SUM(I18,M18,Q18,U18,Y18,AC18,AG18,AK18,AO18,AS18,AW18,BA18,BE18,BI18,BM18,BQ18,BU18,BY18,CC18,CG18,CK18,CO18,CS18,CW18,DA18,DE18,DI18,DM18,DQ18,DU18)</f>
        <v>323745</v>
      </c>
      <c r="F18" s="120" t="s">
        <v>341</v>
      </c>
      <c r="G18" s="119" t="s">
        <v>342</v>
      </c>
      <c r="H18" s="121">
        <v>306719</v>
      </c>
      <c r="I18" s="121">
        <v>160156</v>
      </c>
      <c r="J18" s="120" t="s">
        <v>422</v>
      </c>
      <c r="K18" s="119" t="s">
        <v>423</v>
      </c>
      <c r="L18" s="121">
        <v>218137</v>
      </c>
      <c r="M18" s="121">
        <v>126196</v>
      </c>
      <c r="N18" s="120" t="s">
        <v>424</v>
      </c>
      <c r="O18" s="119" t="s">
        <v>425</v>
      </c>
      <c r="P18" s="121">
        <v>32937</v>
      </c>
      <c r="Q18" s="121">
        <v>37393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48</v>
      </c>
      <c r="B19" s="120" t="s">
        <v>359</v>
      </c>
      <c r="C19" s="119" t="s">
        <v>360</v>
      </c>
      <c r="D19" s="121">
        <f>SUM(H19,L19,P19,T19,X19,AB19,AF19,AJ19,AN19,AR19,AV19,AZ19,BD19,BH19,BL19,BP19,BT19,BX19,CB19,CF19,CJ19,CN19,CR19,CV19,CZ19,DD19,DH19,DL19,DP19,DT19)</f>
        <v>500475</v>
      </c>
      <c r="E19" s="121">
        <f>SUM(I19,M19,Q19,U19,Y19,AC19,AG19,AK19,AO19,AS19,AW19,BA19,BE19,BI19,BM19,BQ19,BU19,BY19,CC19,CG19,CK19,CO19,CS19,CW19,DA19,DE19,DI19,DM19,DQ19,DU19)</f>
        <v>320214</v>
      </c>
      <c r="F19" s="120" t="s">
        <v>357</v>
      </c>
      <c r="G19" s="119" t="s">
        <v>358</v>
      </c>
      <c r="H19" s="121">
        <v>40038</v>
      </c>
      <c r="I19" s="121">
        <v>58067</v>
      </c>
      <c r="J19" s="120" t="s">
        <v>357</v>
      </c>
      <c r="K19" s="119" t="s">
        <v>358</v>
      </c>
      <c r="L19" s="121">
        <v>153635</v>
      </c>
      <c r="M19" s="121">
        <v>0</v>
      </c>
      <c r="N19" s="120" t="s">
        <v>367</v>
      </c>
      <c r="O19" s="119" t="s">
        <v>368</v>
      </c>
      <c r="P19" s="121">
        <v>257997</v>
      </c>
      <c r="Q19" s="121">
        <v>188612</v>
      </c>
      <c r="R19" s="120" t="s">
        <v>377</v>
      </c>
      <c r="S19" s="119" t="s">
        <v>378</v>
      </c>
      <c r="T19" s="121">
        <v>48805</v>
      </c>
      <c r="U19" s="121">
        <v>73535</v>
      </c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48</v>
      </c>
      <c r="B20" s="120" t="s">
        <v>355</v>
      </c>
      <c r="C20" s="119" t="s">
        <v>356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211911</v>
      </c>
      <c r="F20" s="120" t="s">
        <v>351</v>
      </c>
      <c r="G20" s="119" t="s">
        <v>352</v>
      </c>
      <c r="H20" s="121">
        <v>0</v>
      </c>
      <c r="I20" s="121">
        <v>128558</v>
      </c>
      <c r="J20" s="120" t="s">
        <v>375</v>
      </c>
      <c r="K20" s="119" t="s">
        <v>376</v>
      </c>
      <c r="L20" s="121">
        <v>0</v>
      </c>
      <c r="M20" s="121">
        <v>21590</v>
      </c>
      <c r="N20" s="120" t="s">
        <v>387</v>
      </c>
      <c r="O20" s="119" t="s">
        <v>388</v>
      </c>
      <c r="P20" s="121">
        <v>0</v>
      </c>
      <c r="Q20" s="121">
        <v>45855</v>
      </c>
      <c r="R20" s="120" t="s">
        <v>389</v>
      </c>
      <c r="S20" s="119" t="s">
        <v>390</v>
      </c>
      <c r="T20" s="121">
        <v>0</v>
      </c>
      <c r="U20" s="121">
        <v>15908</v>
      </c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48</v>
      </c>
      <c r="B21" s="120" t="s">
        <v>363</v>
      </c>
      <c r="C21" s="119" t="s">
        <v>364</v>
      </c>
      <c r="D21" s="121">
        <f>SUM(H21,L21,P21,T21,X21,AB21,AF21,AJ21,AN21,AR21,AV21,AZ21,BD21,BH21,BL21,BP21,BT21,BX21,CB21,CF21,CJ21,CN21,CR21,CV21,CZ21,DD21,DH21,DL21,DP21,DT21)</f>
        <v>983767</v>
      </c>
      <c r="E21" s="121">
        <f>SUM(I21,M21,Q21,U21,Y21,AC21,AG21,AK21,AO21,AS21,AW21,BA21,BE21,BI21,BM21,BQ21,BU21,BY21,CC21,CG21,CK21,CO21,CS21,CW21,DA21,DE21,DI21,DM21,DQ21,DU21)</f>
        <v>0</v>
      </c>
      <c r="F21" s="120" t="s">
        <v>373</v>
      </c>
      <c r="G21" s="119" t="s">
        <v>374</v>
      </c>
      <c r="H21" s="121">
        <v>634143</v>
      </c>
      <c r="I21" s="121">
        <v>0</v>
      </c>
      <c r="J21" s="120" t="s">
        <v>361</v>
      </c>
      <c r="K21" s="119" t="s">
        <v>362</v>
      </c>
      <c r="L21" s="121">
        <v>275368</v>
      </c>
      <c r="M21" s="121">
        <v>0</v>
      </c>
      <c r="N21" s="120" t="s">
        <v>444</v>
      </c>
      <c r="O21" s="119" t="s">
        <v>445</v>
      </c>
      <c r="P21" s="121">
        <v>74256</v>
      </c>
      <c r="Q21" s="121">
        <v>0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43204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43205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43206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43210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43211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43212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43213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43214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43215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43216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43348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43364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43367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43368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43369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43403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43404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43423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43424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43425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43428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43432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43433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43441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43442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43443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43444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43447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43468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43482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43484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43501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43505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43506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43507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43510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43511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43512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43513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43514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43531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43854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43857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43935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43937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43949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43954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43974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43985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43986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43991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43993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43995</v>
      </c>
      <c r="AI64" s="2">
        <v>64</v>
      </c>
    </row>
    <row r="65" spans="34:35" x14ac:dyDescent="0.15">
      <c r="AH65" s="48" t="str">
        <f>+'廃棄物事業経費（歳入）'!B65</f>
        <v>43996</v>
      </c>
      <c r="AI65" s="2">
        <v>65</v>
      </c>
    </row>
    <row r="66" spans="34:35" x14ac:dyDescent="0.15">
      <c r="AH66" s="48" t="str">
        <f>+'廃棄物事業経費（歳入）'!B66</f>
        <v>43998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2020-12-25T07:30:58Z</dcterms:modified>
</cp:coreProperties>
</file>