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3熊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水洗化人口等!$A$6:$AA$51</definedName>
    <definedName name="_xlnm.Print_Area" localSheetId="2">し尿集計結果!$A$1:$M$36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AC41" i="2"/>
  <c r="AC42" i="2"/>
  <c r="AC43" i="2"/>
  <c r="N43" i="2" s="1"/>
  <c r="AC44" i="2"/>
  <c r="AC45" i="2"/>
  <c r="N45" i="2" s="1"/>
  <c r="AC46" i="2"/>
  <c r="AC47" i="2"/>
  <c r="AC48" i="2"/>
  <c r="AC49" i="2"/>
  <c r="N49" i="2" s="1"/>
  <c r="AC50" i="2"/>
  <c r="AC51" i="2"/>
  <c r="N51" i="2" s="1"/>
  <c r="AC5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N41" i="2"/>
  <c r="N42" i="2"/>
  <c r="N44" i="2"/>
  <c r="N46" i="2"/>
  <c r="N47" i="2"/>
  <c r="N48" i="2"/>
  <c r="N50" i="2"/>
  <c r="N52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K41" i="2"/>
  <c r="K42" i="2"/>
  <c r="K43" i="2"/>
  <c r="D43" i="2" s="1"/>
  <c r="K44" i="2"/>
  <c r="K45" i="2"/>
  <c r="D45" i="2" s="1"/>
  <c r="K46" i="2"/>
  <c r="K47" i="2"/>
  <c r="K48" i="2"/>
  <c r="K49" i="2"/>
  <c r="D49" i="2" s="1"/>
  <c r="K50" i="2"/>
  <c r="K51" i="2"/>
  <c r="D51" i="2" s="1"/>
  <c r="K52" i="2"/>
  <c r="H8" i="2"/>
  <c r="H9" i="2"/>
  <c r="H10" i="2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8" i="2"/>
  <c r="D10" i="2"/>
  <c r="D11" i="2"/>
  <c r="D12" i="2"/>
  <c r="D14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D47" i="2"/>
  <c r="D48" i="2"/>
  <c r="D50" i="2"/>
  <c r="D52" i="2"/>
  <c r="I8" i="1"/>
  <c r="I9" i="1"/>
  <c r="D9" i="1" s="1"/>
  <c r="I10" i="1"/>
  <c r="I11" i="1"/>
  <c r="I12" i="1"/>
  <c r="I13" i="1"/>
  <c r="D13" i="1" s="1"/>
  <c r="I14" i="1"/>
  <c r="I15" i="1"/>
  <c r="D15" i="1" s="1"/>
  <c r="I16" i="1"/>
  <c r="I17" i="1"/>
  <c r="I18" i="1"/>
  <c r="I19" i="1"/>
  <c r="D19" i="1" s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D31" i="1" s="1"/>
  <c r="I32" i="1"/>
  <c r="I33" i="1"/>
  <c r="D33" i="1" s="1"/>
  <c r="I34" i="1"/>
  <c r="I35" i="1"/>
  <c r="I36" i="1"/>
  <c r="I37" i="1"/>
  <c r="D37" i="1" s="1"/>
  <c r="I38" i="1"/>
  <c r="I39" i="1"/>
  <c r="D39" i="1" s="1"/>
  <c r="I40" i="1"/>
  <c r="I41" i="1"/>
  <c r="I42" i="1"/>
  <c r="I43" i="1"/>
  <c r="D43" i="1" s="1"/>
  <c r="I44" i="1"/>
  <c r="I45" i="1"/>
  <c r="D45" i="1" s="1"/>
  <c r="I46" i="1"/>
  <c r="I47" i="1"/>
  <c r="I48" i="1"/>
  <c r="I49" i="1"/>
  <c r="D49" i="1" s="1"/>
  <c r="I50" i="1"/>
  <c r="I51" i="1"/>
  <c r="D51" i="1" s="1"/>
  <c r="I5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8" i="1"/>
  <c r="Q8" i="1" s="1"/>
  <c r="D10" i="1"/>
  <c r="F10" i="1" s="1"/>
  <c r="D11" i="1"/>
  <c r="N11" i="1" s="1"/>
  <c r="D12" i="1"/>
  <c r="N12" i="1" s="1"/>
  <c r="D14" i="1"/>
  <c r="Q14" i="1" s="1"/>
  <c r="D16" i="1"/>
  <c r="N16" i="1" s="1"/>
  <c r="D17" i="1"/>
  <c r="N17" i="1" s="1"/>
  <c r="D18" i="1"/>
  <c r="N18" i="1" s="1"/>
  <c r="D20" i="1"/>
  <c r="Q20" i="1" s="1"/>
  <c r="D22" i="1"/>
  <c r="Q22" i="1" s="1"/>
  <c r="D23" i="1"/>
  <c r="N23" i="1" s="1"/>
  <c r="D24" i="1"/>
  <c r="N24" i="1" s="1"/>
  <c r="D26" i="1"/>
  <c r="Q26" i="1" s="1"/>
  <c r="D28" i="1"/>
  <c r="J28" i="1" s="1"/>
  <c r="D29" i="1"/>
  <c r="N29" i="1" s="1"/>
  <c r="D30" i="1"/>
  <c r="N30" i="1" s="1"/>
  <c r="D32" i="1"/>
  <c r="Q32" i="1" s="1"/>
  <c r="D34" i="1"/>
  <c r="J34" i="1" s="1"/>
  <c r="D35" i="1"/>
  <c r="N35" i="1" s="1"/>
  <c r="D36" i="1"/>
  <c r="N36" i="1" s="1"/>
  <c r="D38" i="1"/>
  <c r="Q38" i="1" s="1"/>
  <c r="D40" i="1"/>
  <c r="F40" i="1" s="1"/>
  <c r="D41" i="1"/>
  <c r="N41" i="1" s="1"/>
  <c r="D42" i="1"/>
  <c r="N42" i="1" s="1"/>
  <c r="D44" i="1"/>
  <c r="Q44" i="1" s="1"/>
  <c r="D46" i="1"/>
  <c r="F46" i="1" s="1"/>
  <c r="D47" i="1"/>
  <c r="N47" i="1" s="1"/>
  <c r="D48" i="1"/>
  <c r="N48" i="1" s="1"/>
  <c r="D50" i="1"/>
  <c r="Q50" i="1" s="1"/>
  <c r="D52" i="1"/>
  <c r="N52" i="1" s="1"/>
  <c r="L49" i="1" l="1"/>
  <c r="N49" i="1"/>
  <c r="J49" i="1"/>
  <c r="F49" i="1"/>
  <c r="Q49" i="1"/>
  <c r="N37" i="1"/>
  <c r="J37" i="1"/>
  <c r="F37" i="1"/>
  <c r="L37" i="1"/>
  <c r="Q37" i="1"/>
  <c r="N25" i="1"/>
  <c r="J25" i="1"/>
  <c r="F25" i="1"/>
  <c r="Q25" i="1"/>
  <c r="L25" i="1"/>
  <c r="Q13" i="1"/>
  <c r="L13" i="1"/>
  <c r="N13" i="1"/>
  <c r="J13" i="1"/>
  <c r="F13" i="1"/>
  <c r="L31" i="1"/>
  <c r="N31" i="1"/>
  <c r="J31" i="1"/>
  <c r="F31" i="1"/>
  <c r="Q31" i="1"/>
  <c r="Q43" i="1"/>
  <c r="N43" i="1"/>
  <c r="J43" i="1"/>
  <c r="F43" i="1"/>
  <c r="L43" i="1"/>
  <c r="N19" i="1"/>
  <c r="J19" i="1"/>
  <c r="F19" i="1"/>
  <c r="Q19" i="1"/>
  <c r="L19" i="1"/>
  <c r="Q51" i="1"/>
  <c r="L51" i="1"/>
  <c r="N51" i="1"/>
  <c r="J51" i="1"/>
  <c r="F51" i="1"/>
  <c r="Q45" i="1"/>
  <c r="L45" i="1"/>
  <c r="N45" i="1"/>
  <c r="J45" i="1"/>
  <c r="F45" i="1"/>
  <c r="Q39" i="1"/>
  <c r="L39" i="1"/>
  <c r="N39" i="1"/>
  <c r="J39" i="1"/>
  <c r="F39" i="1"/>
  <c r="Q33" i="1"/>
  <c r="L33" i="1"/>
  <c r="N33" i="1"/>
  <c r="J33" i="1"/>
  <c r="F33" i="1"/>
  <c r="Q27" i="1"/>
  <c r="L27" i="1"/>
  <c r="N27" i="1"/>
  <c r="J27" i="1"/>
  <c r="F27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F16" i="1"/>
  <c r="J52" i="1"/>
  <c r="N46" i="1"/>
  <c r="N22" i="1"/>
  <c r="N10" i="1"/>
  <c r="L48" i="1"/>
  <c r="L42" i="1"/>
  <c r="L36" i="1"/>
  <c r="L30" i="1"/>
  <c r="L24" i="1"/>
  <c r="L18" i="1"/>
  <c r="L12" i="1"/>
  <c r="Q48" i="1"/>
  <c r="Q42" i="1"/>
  <c r="Q36" i="1"/>
  <c r="Q30" i="1"/>
  <c r="Q24" i="1"/>
  <c r="Q18" i="1"/>
  <c r="Q12" i="1"/>
  <c r="F22" i="1"/>
  <c r="J40" i="1"/>
  <c r="J10" i="1"/>
  <c r="N34" i="1"/>
  <c r="F50" i="1"/>
  <c r="F44" i="1"/>
  <c r="F38" i="1"/>
  <c r="F32" i="1"/>
  <c r="F26" i="1"/>
  <c r="F20" i="1"/>
  <c r="F14" i="1"/>
  <c r="F8" i="1"/>
  <c r="J50" i="1"/>
  <c r="J44" i="1"/>
  <c r="J38" i="1"/>
  <c r="J32" i="1"/>
  <c r="J26" i="1"/>
  <c r="J20" i="1"/>
  <c r="J14" i="1"/>
  <c r="J8" i="1"/>
  <c r="L47" i="1"/>
  <c r="L41" i="1"/>
  <c r="L35" i="1"/>
  <c r="L29" i="1"/>
  <c r="L23" i="1"/>
  <c r="L17" i="1"/>
  <c r="L11" i="1"/>
  <c r="N50" i="1"/>
  <c r="N44" i="1"/>
  <c r="N38" i="1"/>
  <c r="N32" i="1"/>
  <c r="N26" i="1"/>
  <c r="N20" i="1"/>
  <c r="N14" i="1"/>
  <c r="N8" i="1"/>
  <c r="Q47" i="1"/>
  <c r="Q41" i="1"/>
  <c r="Q35" i="1"/>
  <c r="Q29" i="1"/>
  <c r="Q23" i="1"/>
  <c r="Q17" i="1"/>
  <c r="Q11" i="1"/>
  <c r="F52" i="1"/>
  <c r="F28" i="1"/>
  <c r="J46" i="1"/>
  <c r="J22" i="1"/>
  <c r="N40" i="1"/>
  <c r="L52" i="1"/>
  <c r="L46" i="1"/>
  <c r="L40" i="1"/>
  <c r="L34" i="1"/>
  <c r="L28" i="1"/>
  <c r="L22" i="1"/>
  <c r="L16" i="1"/>
  <c r="L10" i="1"/>
  <c r="Q52" i="1"/>
  <c r="Q46" i="1"/>
  <c r="Q40" i="1"/>
  <c r="Q34" i="1"/>
  <c r="Q28" i="1"/>
  <c r="Q16" i="1"/>
  <c r="Q10" i="1"/>
  <c r="F34" i="1"/>
  <c r="J16" i="1"/>
  <c r="N28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50" i="1"/>
  <c r="L44" i="1"/>
  <c r="L38" i="1"/>
  <c r="L32" i="1"/>
  <c r="L26" i="1"/>
  <c r="L20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<sst xmlns="http://schemas.openxmlformats.org/spreadsheetml/2006/main" count="889" uniqueCount="346">
  <si>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</si>
  <si>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</si>
  <si>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</si>
  <si>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</si>
  <si>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</si>
  <si>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</si>
  <si>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</si>
  <si>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</si>
  <si>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</si>
  <si>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</si>
  <si>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</si>
  <si>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</si>
  <si>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</si>
  <si>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</si>
  <si>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</si>
  <si>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</si>
  <si>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</si>
  <si>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</si>
  <si>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</si>
  <si>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</si>
  <si>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</si>
  <si>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</si>
  <si>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</si>
  <si>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</si>
  <si>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</si>
  <si>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</si>
  <si>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</si>
  <si>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</si>
  <si>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</si>
  <si>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</si>
  <si>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</si>
  <si>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</si>
  <si>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</si>
  <si>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</si>
  <si>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</si>
  <si>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</si>
  <si>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</si>
  <si>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</si>
  <si>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</si>
  <si>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</si>
  <si>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</si>
  <si>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</si>
  <si>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</si>
  <si>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</si>
  <si>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</si>
  <si>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</si>
  <si>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</si>
  <si>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</si>
  <si>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</si>
  <si>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</si>
  <si>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</si>
  <si>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</si>
  <si>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</si>
  <si>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</si>
  <si>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</si>
  <si>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</si>
  <si>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</si>
  <si>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</si>
  <si>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</si>
  <si>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</si>
  <si>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</si>
  <si>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</si>
  <si>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</si>
  <si>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</si>
  <si>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</si>
  <si>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</si>
  <si>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</si>
  <si>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</si>
  <si>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</si>
  <si>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</si>
  <si>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</si>
  <si>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</si>
  <si>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</si>
  <si>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</si>
  <si>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</si>
  <si>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</si>
  <si>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</si>
  <si>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</si>
  <si>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</si>
  <si>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</si>
  <si>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</si>
  <si>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</si>
  <si>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</si>
  <si>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</si>
  <si>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</si>
  <si>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</si>
  <si>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</si>
  <si>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</si>
  <si>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</si>
  <si>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</si>
  <si>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</si>
  <si>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</si>
  <si>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</si>
  <si>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</si>
  <si>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</si>
  <si>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</si>
  <si>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</si>
  <si>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</si>
  <si>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</si>
  <si>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</si>
  <si>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</si>
  <si>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</si>
  <si>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</si>
  <si>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</si>
  <si>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</si>
  <si>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</si>
  <si>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</si>
  <si>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</si>
  <si>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</si>
  <si>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</si>
  <si>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</si>
  <si>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</si>
  <si>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</si>
  <si>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</si>
  <si>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</si>
  <si>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</si>
  <si>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</si>
  <si>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</si>
  <si>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</si>
  <si>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</si>
  <si>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</si>
  <si>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</si>
  <si>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</si>
  <si>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</si>
  <si>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</si>
  <si>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</si>
  <si>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</si>
  <si>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</si>
  <si>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</si>
  <si>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</si>
  <si>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</si>
  <si>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</si>
  <si>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</si>
  <si>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</si>
  <si>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</si>
  <si>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</si>
  <si>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</si>
  <si>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</si>
  <si>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</si>
  <si>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</si>
  <si>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</si>
  <si>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</si>
  <si>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</si>
  <si>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</si>
  <si>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</si>
  <si>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</si>
  <si>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</si>
  <si>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</si>
  <si>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</si>
  <si>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</si>
  <si>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</si>
  <si>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</si>
  <si>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</si>
  <si>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</si>
  <si>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</si>
  <si>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</si>
  <si>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</si>
  <si>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</si>
  <si>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</si>
  <si>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</si>
  <si>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</si>
  <si>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</si>
  <si>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</si>
  <si>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</si>
  <si>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</si>
  <si>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</si>
  <si>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</si>
  <si>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</si>
  <si>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</si>
  <si>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</si>
  <si>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</si>
  <si>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</si>
  <si>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</si>
  <si>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</si>
  <si>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</si>
  <si>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</si>
  <si>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</si>
  <si>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</si>
  <si>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</si>
  <si>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</si>
  <si>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</si>
  <si>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</si>
  <si>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</si>
  <si>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</si>
  <si>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</si>
  <si>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</si>
  <si>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</si>
  <si>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</si>
  <si>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</si>
  <si>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</si>
  <si>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</si>
  <si>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</si>
  <si>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</si>
  <si>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</si>
  <si>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</si>
  <si>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</si>
  <si>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</si>
  <si>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</si>
  <si>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</si>
  <si>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</si>
  <si>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</si>
  <si>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</si>
  <si>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</si>
  <si>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</si>
  <si>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</si>
  <si>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</si>
  <si>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</si>
  <si>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</si>
  <si>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</si>
  <si>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</si>
  <si>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</si>
  <si>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</si>
  <si>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</si>
  <si>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</si>
  <si>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</si>
  <si>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</si>
  <si>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</si>
  <si>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</si>
  <si>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</si>
  <si>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</si>
  <si>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</si>
  <si>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</si>
  <si>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</si>
  <si>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</si>
  <si>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</si>
  <si>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</si>
  <si>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</si>
  <si>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</si>
  <si>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</si>
  <si>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</si>
  <si>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</si>
  <si>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</si>
  <si>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</si>
  <si>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</si>
  <si>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</si>
  <si>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</si>
  <si>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</si>
  <si>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</si>
  <si>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</si>
  <si>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</si>
  <si>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</si>
  <si>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</si>
  <si>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</si>
  <si>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</si>
  <si>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</si>
  <si>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</si>
  <si>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</si>
  <si>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</si>
  <si>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</si>
  <si>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</si>
  <si>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</si>
  <si>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43000</t>
  </si>
  <si>
    <t>水洗化人口等（令和1年度実績）</t>
    <phoneticPr fontId="3"/>
  </si>
  <si>
    <t>し尿処理の状況（令和1年度実績）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</si>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</sst>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11</v>
      </c>
      <c r="B7" s="116" t="s">
        <v>251</v>
      </c>
      <c r="C7" s="109" t="s">
        <v>200</v>
      </c>
      <c r="D7" s="110">
        <f>+SUM(E7,+I7)</f>
        <v>1769564</v>
      </c>
      <c r="E7" s="110">
        <f>+SUM(G7,+H7)</f>
        <v>156903</v>
      </c>
      <c r="F7" s="111">
        <f>IF(D7&gt;0,E7/D7*100,"-")</f>
        <v>8.8667603997368829</v>
      </c>
      <c r="G7" s="108">
        <f>SUM(G$8:G$207)</f>
        <v>155722</v>
      </c>
      <c r="H7" s="108">
        <f>SUM(H$8:H$207)</f>
        <v>1181</v>
      </c>
      <c r="I7" s="110">
        <f>+SUM(K7,+M7,+O7)</f>
        <v>1612661</v>
      </c>
      <c r="J7" s="111">
        <f>IF(D7&gt;0,I7/D7*100,"-")</f>
        <v>91.13323960026311</v>
      </c>
      <c r="K7" s="108">
        <f>SUM(K$8:K$207)</f>
        <v>1144909</v>
      </c>
      <c r="L7" s="111">
        <f>IF(D7&gt;0,K7/D7*100,"-")</f>
        <v>64.700061710116159</v>
      </c>
      <c r="M7" s="108">
        <f>SUM(M$8:M$207)</f>
        <v>11739</v>
      </c>
      <c r="N7" s="111">
        <f>IF(D7&gt;0,M7/D7*100,"-")</f>
        <v>0.66338374876523254</v>
      </c>
      <c r="O7" s="108">
        <f>SUM(O$8:O$207)</f>
        <v>456013</v>
      </c>
      <c r="P7" s="108">
        <f>SUM(P$8:P$207)</f>
        <v>280616</v>
      </c>
      <c r="Q7" s="111">
        <f>IF(D7&gt;0,O7/D7*100,"-")</f>
        <v>25.76979414138172</v>
      </c>
      <c r="R7" s="108">
        <f>SUM(R$8:R$207)</f>
        <v>16936</v>
      </c>
      <c r="S7" s="112">
        <f t="shared" ref="S7:Z7" si="0">COUNTIF(S$8:S$207,"○")</f>
        <v>36</v>
      </c>
      <c r="T7" s="112">
        <f t="shared" si="0"/>
        <v>1</v>
      </c>
      <c r="U7" s="112">
        <f t="shared" si="0"/>
        <v>0</v>
      </c>
      <c r="V7" s="112">
        <f t="shared" si="0"/>
        <v>8</v>
      </c>
      <c r="W7" s="112">
        <f t="shared" si="0"/>
        <v>25</v>
      </c>
      <c r="X7" s="112">
        <f t="shared" si="0"/>
        <v>10</v>
      </c>
      <c r="Y7" s="112">
        <f t="shared" si="0"/>
        <v>0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11</v>
      </c>
      <c r="B8" s="102" t="s">
        <v>254</v>
      </c>
      <c r="C8" s="101" t="s">
        <v>255</v>
      </c>
      <c r="D8" s="103">
        <f>+SUM(E8,+I8)</f>
        <v>733313</v>
      </c>
      <c r="E8" s="103">
        <f>+SUM(G8,+H8)</f>
        <v>16592</v>
      </c>
      <c r="F8" s="104">
        <f>IF(D8&gt;0,E8/D8*100,"-")</f>
        <v>2.2626081904998272</v>
      </c>
      <c r="G8" s="103">
        <v>16532</v>
      </c>
      <c r="H8" s="103">
        <v>60</v>
      </c>
      <c r="I8" s="103">
        <f>+SUM(K8,+M8,+O8)</f>
        <v>716721</v>
      </c>
      <c r="J8" s="104">
        <f>IF(D8&gt;0,I8/D8*100,"-")</f>
        <v>97.737391809500167</v>
      </c>
      <c r="K8" s="103">
        <v>640974</v>
      </c>
      <c r="L8" s="104">
        <f>IF(D8&gt;0,K8/D8*100,"-")</f>
        <v>87.407969039141548</v>
      </c>
      <c r="M8" s="103">
        <v>0</v>
      </c>
      <c r="N8" s="104">
        <f>IF(D8&gt;0,M8/D8*100,"-")</f>
        <v>0</v>
      </c>
      <c r="O8" s="103">
        <v>75747</v>
      </c>
      <c r="P8" s="103">
        <v>50312</v>
      </c>
      <c r="Q8" s="104">
        <f>IF(D8&gt;0,O8/D8*100,"-")</f>
        <v>10.329422770358633</v>
      </c>
      <c r="R8" s="103">
        <v>6342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11</v>
      </c>
      <c r="B9" s="102" t="s">
        <v>258</v>
      </c>
      <c r="C9" s="101" t="s">
        <v>259</v>
      </c>
      <c r="D9" s="103">
        <f>+SUM(E9,+I9)</f>
        <v>125966</v>
      </c>
      <c r="E9" s="103">
        <f>+SUM(G9,+H9)</f>
        <v>18126</v>
      </c>
      <c r="F9" s="104">
        <f>IF(D9&gt;0,E9/D9*100,"-")</f>
        <v>14.389597192893319</v>
      </c>
      <c r="G9" s="103">
        <v>18126</v>
      </c>
      <c r="H9" s="103">
        <v>0</v>
      </c>
      <c r="I9" s="103">
        <f>+SUM(K9,+M9,+O9)</f>
        <v>107840</v>
      </c>
      <c r="J9" s="104">
        <f>IF(D9&gt;0,I9/D9*100,"-")</f>
        <v>85.610402807106681</v>
      </c>
      <c r="K9" s="103">
        <v>52143</v>
      </c>
      <c r="L9" s="104">
        <f>IF(D9&gt;0,K9/D9*100,"-")</f>
        <v>41.394503278662498</v>
      </c>
      <c r="M9" s="103">
        <v>0</v>
      </c>
      <c r="N9" s="104">
        <f>IF(D9&gt;0,M9/D9*100,"-")</f>
        <v>0</v>
      </c>
      <c r="O9" s="103">
        <v>55697</v>
      </c>
      <c r="P9" s="103">
        <v>28803</v>
      </c>
      <c r="Q9" s="104">
        <f>IF(D9&gt;0,O9/D9*100,"-")</f>
        <v>44.215899528444183</v>
      </c>
      <c r="R9" s="103">
        <v>2595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11</v>
      </c>
      <c r="B10" s="102" t="s">
        <v>260</v>
      </c>
      <c r="C10" s="101" t="s">
        <v>261</v>
      </c>
      <c r="D10" s="103">
        <f>+SUM(E10,+I10)</f>
        <v>32349</v>
      </c>
      <c r="E10" s="103">
        <f>+SUM(G10,+H10)</f>
        <v>4404</v>
      </c>
      <c r="F10" s="104">
        <f>IF(D10&gt;0,E10/D10*100,"-")</f>
        <v>13.614022071779653</v>
      </c>
      <c r="G10" s="103">
        <v>4404</v>
      </c>
      <c r="H10" s="103">
        <v>0</v>
      </c>
      <c r="I10" s="103">
        <f>+SUM(K10,+M10,+O10)</f>
        <v>27945</v>
      </c>
      <c r="J10" s="104">
        <f>IF(D10&gt;0,I10/D10*100,"-")</f>
        <v>86.385977928220342</v>
      </c>
      <c r="K10" s="103">
        <v>22264</v>
      </c>
      <c r="L10" s="104">
        <f>IF(D10&gt;0,K10/D10*100,"-")</f>
        <v>68.824384061331116</v>
      </c>
      <c r="M10" s="103">
        <v>0</v>
      </c>
      <c r="N10" s="104">
        <f>IF(D10&gt;0,M10/D10*100,"-")</f>
        <v>0</v>
      </c>
      <c r="O10" s="103">
        <v>5681</v>
      </c>
      <c r="P10" s="103">
        <v>3178</v>
      </c>
      <c r="Q10" s="104">
        <f>IF(D10&gt;0,O10/D10*100,"-")</f>
        <v>17.56159386688924</v>
      </c>
      <c r="R10" s="103">
        <v>227</v>
      </c>
      <c r="S10" s="101" t="s">
        <v>257</v>
      </c>
      <c r="T10" s="101"/>
      <c r="U10" s="101"/>
      <c r="V10" s="101"/>
      <c r="W10" s="101"/>
      <c r="X10" s="101" t="s">
        <v>257</v>
      </c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11</v>
      </c>
      <c r="B11" s="102" t="s">
        <v>262</v>
      </c>
      <c r="C11" s="101" t="s">
        <v>263</v>
      </c>
      <c r="D11" s="103">
        <f>+SUM(E11,+I11)</f>
        <v>52322</v>
      </c>
      <c r="E11" s="103">
        <f>+SUM(G11,+H11)</f>
        <v>12384</v>
      </c>
      <c r="F11" s="104">
        <f>IF(D11&gt;0,E11/D11*100,"-")</f>
        <v>23.668819999235502</v>
      </c>
      <c r="G11" s="103">
        <v>12384</v>
      </c>
      <c r="H11" s="103">
        <v>0</v>
      </c>
      <c r="I11" s="103">
        <f>+SUM(K11,+M11,+O11)</f>
        <v>39938</v>
      </c>
      <c r="J11" s="104">
        <f>IF(D11&gt;0,I11/D11*100,"-")</f>
        <v>76.331180000764505</v>
      </c>
      <c r="K11" s="103">
        <v>33403</v>
      </c>
      <c r="L11" s="104">
        <f>IF(D11&gt;0,K11/D11*100,"-")</f>
        <v>63.841214020870765</v>
      </c>
      <c r="M11" s="103">
        <v>0</v>
      </c>
      <c r="N11" s="104">
        <f>IF(D11&gt;0,M11/D11*100,"-")</f>
        <v>0</v>
      </c>
      <c r="O11" s="103">
        <v>6535</v>
      </c>
      <c r="P11" s="103">
        <v>5300</v>
      </c>
      <c r="Q11" s="104">
        <f>IF(D11&gt;0,O11/D11*100,"-")</f>
        <v>12.489965979893734</v>
      </c>
      <c r="R11" s="103">
        <v>351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11</v>
      </c>
      <c r="B12" s="102" t="s">
        <v>264</v>
      </c>
      <c r="C12" s="101" t="s">
        <v>265</v>
      </c>
      <c r="D12" s="103">
        <f>+SUM(E12,+I12)</f>
        <v>24369</v>
      </c>
      <c r="E12" s="103">
        <f>+SUM(G12,+H12)</f>
        <v>4757</v>
      </c>
      <c r="F12" s="104">
        <f>IF(D12&gt;0,E12/D12*100,"-")</f>
        <v>19.52070253190529</v>
      </c>
      <c r="G12" s="103">
        <v>4757</v>
      </c>
      <c r="H12" s="103">
        <v>0</v>
      </c>
      <c r="I12" s="103">
        <f>+SUM(K12,+M12,+O12)</f>
        <v>19612</v>
      </c>
      <c r="J12" s="104">
        <f>IF(D12&gt;0,I12/D12*100,"-")</f>
        <v>80.479297468094714</v>
      </c>
      <c r="K12" s="103">
        <v>11664</v>
      </c>
      <c r="L12" s="104">
        <f>IF(D12&gt;0,K12/D12*100,"-")</f>
        <v>47.86408962206081</v>
      </c>
      <c r="M12" s="103">
        <v>0</v>
      </c>
      <c r="N12" s="104">
        <f>IF(D12&gt;0,M12/D12*100,"-")</f>
        <v>0</v>
      </c>
      <c r="O12" s="103">
        <v>7948</v>
      </c>
      <c r="P12" s="103">
        <v>3964</v>
      </c>
      <c r="Q12" s="104">
        <f>IF(D12&gt;0,O12/D12*100,"-")</f>
        <v>32.615207846033897</v>
      </c>
      <c r="R12" s="103">
        <v>69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11</v>
      </c>
      <c r="B13" s="102" t="s">
        <v>266</v>
      </c>
      <c r="C13" s="101" t="s">
        <v>267</v>
      </c>
      <c r="D13" s="103">
        <f>+SUM(E13,+I13)</f>
        <v>65817</v>
      </c>
      <c r="E13" s="103">
        <f>+SUM(G13,+H13)</f>
        <v>9758</v>
      </c>
      <c r="F13" s="104">
        <f>IF(D13&gt;0,E13/D13*100,"-")</f>
        <v>14.825956819666652</v>
      </c>
      <c r="G13" s="103">
        <v>9628</v>
      </c>
      <c r="H13" s="103">
        <v>130</v>
      </c>
      <c r="I13" s="103">
        <f>+SUM(K13,+M13,+O13)</f>
        <v>56059</v>
      </c>
      <c r="J13" s="104">
        <f>IF(D13&gt;0,I13/D13*100,"-")</f>
        <v>85.174043180333342</v>
      </c>
      <c r="K13" s="103">
        <v>32733</v>
      </c>
      <c r="L13" s="104">
        <f>IF(D13&gt;0,K13/D13*100,"-")</f>
        <v>49.733351565704908</v>
      </c>
      <c r="M13" s="103">
        <v>0</v>
      </c>
      <c r="N13" s="104">
        <f>IF(D13&gt;0,M13/D13*100,"-")</f>
        <v>0</v>
      </c>
      <c r="O13" s="103">
        <v>23326</v>
      </c>
      <c r="P13" s="103">
        <v>18371</v>
      </c>
      <c r="Q13" s="104">
        <f>IF(D13&gt;0,O13/D13*100,"-")</f>
        <v>35.440691614628442</v>
      </c>
      <c r="R13" s="103">
        <v>999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11</v>
      </c>
      <c r="B14" s="102" t="s">
        <v>268</v>
      </c>
      <c r="C14" s="101" t="s">
        <v>269</v>
      </c>
      <c r="D14" s="103">
        <f>+SUM(E14,+I14)</f>
        <v>51721</v>
      </c>
      <c r="E14" s="103">
        <f>+SUM(G14,+H14)</f>
        <v>6345</v>
      </c>
      <c r="F14" s="104">
        <f>IF(D14&gt;0,E14/D14*100,"-")</f>
        <v>12.267744243150752</v>
      </c>
      <c r="G14" s="103">
        <v>6330</v>
      </c>
      <c r="H14" s="103">
        <v>15</v>
      </c>
      <c r="I14" s="103">
        <f>+SUM(K14,+M14,+O14)</f>
        <v>45376</v>
      </c>
      <c r="J14" s="104">
        <f>IF(D14&gt;0,I14/D14*100,"-")</f>
        <v>87.732255756849256</v>
      </c>
      <c r="K14" s="103">
        <v>20180</v>
      </c>
      <c r="L14" s="104">
        <f>IF(D14&gt;0,K14/D14*100,"-")</f>
        <v>39.017033700044465</v>
      </c>
      <c r="M14" s="103">
        <v>0</v>
      </c>
      <c r="N14" s="104">
        <f>IF(D14&gt;0,M14/D14*100,"-")</f>
        <v>0</v>
      </c>
      <c r="O14" s="103">
        <v>25196</v>
      </c>
      <c r="P14" s="103">
        <v>6603</v>
      </c>
      <c r="Q14" s="104">
        <f>IF(D14&gt;0,O14/D14*100,"-")</f>
        <v>48.715222056804777</v>
      </c>
      <c r="R14" s="103">
        <v>411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11</v>
      </c>
      <c r="B15" s="102" t="s">
        <v>270</v>
      </c>
      <c r="C15" s="101" t="s">
        <v>271</v>
      </c>
      <c r="D15" s="103">
        <f>+SUM(E15,+I15)</f>
        <v>48624</v>
      </c>
      <c r="E15" s="103">
        <f>+SUM(G15,+H15)</f>
        <v>4987</v>
      </c>
      <c r="F15" s="104">
        <f>IF(D15&gt;0,E15/D15*100,"-")</f>
        <v>10.256252056597564</v>
      </c>
      <c r="G15" s="103">
        <v>4536</v>
      </c>
      <c r="H15" s="103">
        <v>451</v>
      </c>
      <c r="I15" s="103">
        <f>+SUM(K15,+M15,+O15)</f>
        <v>43637</v>
      </c>
      <c r="J15" s="104">
        <f>IF(D15&gt;0,I15/D15*100,"-")</f>
        <v>89.743747943402425</v>
      </c>
      <c r="K15" s="103">
        <v>27126</v>
      </c>
      <c r="L15" s="104">
        <f>IF(D15&gt;0,K15/D15*100,"-")</f>
        <v>55.787265547877595</v>
      </c>
      <c r="M15" s="103">
        <v>5519</v>
      </c>
      <c r="N15" s="104">
        <f>IF(D15&gt;0,M15/D15*100,"-")</f>
        <v>11.350361961171437</v>
      </c>
      <c r="O15" s="103">
        <v>10992</v>
      </c>
      <c r="P15" s="103">
        <v>7500</v>
      </c>
      <c r="Q15" s="104">
        <f>IF(D15&gt;0,O15/D15*100,"-")</f>
        <v>22.606120434353404</v>
      </c>
      <c r="R15" s="103">
        <v>739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11</v>
      </c>
      <c r="B16" s="102" t="s">
        <v>272</v>
      </c>
      <c r="C16" s="101" t="s">
        <v>273</v>
      </c>
      <c r="D16" s="103">
        <f>+SUM(E16,+I16)</f>
        <v>37109</v>
      </c>
      <c r="E16" s="103">
        <f>+SUM(G16,+H16)</f>
        <v>3912</v>
      </c>
      <c r="F16" s="104">
        <f>IF(D16&gt;0,E16/D16*100,"-")</f>
        <v>10.54191705516182</v>
      </c>
      <c r="G16" s="103">
        <v>3912</v>
      </c>
      <c r="H16" s="103">
        <v>0</v>
      </c>
      <c r="I16" s="103">
        <f>+SUM(K16,+M16,+O16)</f>
        <v>33197</v>
      </c>
      <c r="J16" s="104">
        <f>IF(D16&gt;0,I16/D16*100,"-")</f>
        <v>89.458082944838182</v>
      </c>
      <c r="K16" s="103">
        <v>26920</v>
      </c>
      <c r="L16" s="104">
        <f>IF(D16&gt;0,K16/D16*100,"-")</f>
        <v>72.543048856072659</v>
      </c>
      <c r="M16" s="103">
        <v>0</v>
      </c>
      <c r="N16" s="104">
        <f>IF(D16&gt;0,M16/D16*100,"-")</f>
        <v>0</v>
      </c>
      <c r="O16" s="103">
        <v>6277</v>
      </c>
      <c r="P16" s="103">
        <v>3343</v>
      </c>
      <c r="Q16" s="104">
        <f>IF(D16&gt;0,O16/D16*100,"-")</f>
        <v>16.91503408876553</v>
      </c>
      <c r="R16" s="103">
        <v>256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11</v>
      </c>
      <c r="B17" s="102" t="s">
        <v>274</v>
      </c>
      <c r="C17" s="101" t="s">
        <v>275</v>
      </c>
      <c r="D17" s="103">
        <f>+SUM(E17,+I17)</f>
        <v>26848</v>
      </c>
      <c r="E17" s="103">
        <f>+SUM(G17,+H17)</f>
        <v>5726</v>
      </c>
      <c r="F17" s="104">
        <f>IF(D17&gt;0,E17/D17*100,"-")</f>
        <v>21.327473182359952</v>
      </c>
      <c r="G17" s="103">
        <v>5726</v>
      </c>
      <c r="H17" s="103">
        <v>0</v>
      </c>
      <c r="I17" s="103">
        <f>+SUM(K17,+M17,+O17)</f>
        <v>21122</v>
      </c>
      <c r="J17" s="104">
        <f>IF(D17&gt;0,I17/D17*100,"-")</f>
        <v>78.672526817640048</v>
      </c>
      <c r="K17" s="103">
        <v>4468</v>
      </c>
      <c r="L17" s="104">
        <f>IF(D17&gt;0,K17/D17*100,"-")</f>
        <v>16.641835518474373</v>
      </c>
      <c r="M17" s="103">
        <v>397</v>
      </c>
      <c r="N17" s="104">
        <f>IF(D17&gt;0,M17/D17*100,"-")</f>
        <v>1.4786948748510131</v>
      </c>
      <c r="O17" s="103">
        <v>16257</v>
      </c>
      <c r="P17" s="103">
        <v>9924</v>
      </c>
      <c r="Q17" s="104">
        <f>IF(D17&gt;0,O17/D17*100,"-")</f>
        <v>60.551996424314659</v>
      </c>
      <c r="R17" s="103">
        <v>66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11</v>
      </c>
      <c r="B18" s="102" t="s">
        <v>276</v>
      </c>
      <c r="C18" s="101" t="s">
        <v>277</v>
      </c>
      <c r="D18" s="103">
        <f>+SUM(E18,+I18)</f>
        <v>58980</v>
      </c>
      <c r="E18" s="103">
        <f>+SUM(G18,+H18)</f>
        <v>1998</v>
      </c>
      <c r="F18" s="104">
        <f>IF(D18&gt;0,E18/D18*100,"-")</f>
        <v>3.3875890132248219</v>
      </c>
      <c r="G18" s="103">
        <v>1948</v>
      </c>
      <c r="H18" s="103">
        <v>50</v>
      </c>
      <c r="I18" s="103">
        <f>+SUM(K18,+M18,+O18)</f>
        <v>56982</v>
      </c>
      <c r="J18" s="104">
        <f>IF(D18&gt;0,I18/D18*100,"-")</f>
        <v>96.612410986775174</v>
      </c>
      <c r="K18" s="103">
        <v>25416</v>
      </c>
      <c r="L18" s="104">
        <f>IF(D18&gt;0,K18/D18*100,"-")</f>
        <v>43.092573753814847</v>
      </c>
      <c r="M18" s="103">
        <v>0</v>
      </c>
      <c r="N18" s="104">
        <f>IF(D18&gt;0,M18/D18*100,"-")</f>
        <v>0</v>
      </c>
      <c r="O18" s="103">
        <v>31566</v>
      </c>
      <c r="P18" s="103">
        <v>11902</v>
      </c>
      <c r="Q18" s="104">
        <f>IF(D18&gt;0,O18/D18*100,"-")</f>
        <v>53.51983723296032</v>
      </c>
      <c r="R18" s="103">
        <v>562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11</v>
      </c>
      <c r="B19" s="102" t="s">
        <v>278</v>
      </c>
      <c r="C19" s="101" t="s">
        <v>279</v>
      </c>
      <c r="D19" s="103">
        <f>+SUM(E19,+I19)</f>
        <v>26199</v>
      </c>
      <c r="E19" s="103">
        <f>+SUM(G19,+H19)</f>
        <v>5273</v>
      </c>
      <c r="F19" s="104">
        <f>IF(D19&gt;0,E19/D19*100,"-")</f>
        <v>20.126722393984505</v>
      </c>
      <c r="G19" s="103">
        <v>5273</v>
      </c>
      <c r="H19" s="103">
        <v>0</v>
      </c>
      <c r="I19" s="103">
        <f>+SUM(K19,+M19,+O19)</f>
        <v>20926</v>
      </c>
      <c r="J19" s="104">
        <f>IF(D19&gt;0,I19/D19*100,"-")</f>
        <v>79.873277606015492</v>
      </c>
      <c r="K19" s="103">
        <v>0</v>
      </c>
      <c r="L19" s="104">
        <f>IF(D19&gt;0,K19/D19*100,"-")</f>
        <v>0</v>
      </c>
      <c r="M19" s="103">
        <v>5823</v>
      </c>
      <c r="N19" s="104">
        <f>IF(D19&gt;0,M19/D19*100,"-")</f>
        <v>22.226039161800067</v>
      </c>
      <c r="O19" s="103">
        <v>15103</v>
      </c>
      <c r="P19" s="103">
        <v>10182</v>
      </c>
      <c r="Q19" s="104">
        <f>IF(D19&gt;0,O19/D19*100,"-")</f>
        <v>57.647238444215432</v>
      </c>
      <c r="R19" s="103">
        <v>386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11</v>
      </c>
      <c r="B20" s="102" t="s">
        <v>280</v>
      </c>
      <c r="C20" s="101" t="s">
        <v>281</v>
      </c>
      <c r="D20" s="103">
        <f>+SUM(E20,+I20)</f>
        <v>79914</v>
      </c>
      <c r="E20" s="103">
        <f>+SUM(G20,+H20)</f>
        <v>18414</v>
      </c>
      <c r="F20" s="104">
        <f>IF(D20&gt;0,E20/D20*100,"-")</f>
        <v>23.042270440723776</v>
      </c>
      <c r="G20" s="103">
        <v>18414</v>
      </c>
      <c r="H20" s="103">
        <v>0</v>
      </c>
      <c r="I20" s="103">
        <f>+SUM(K20,+M20,+O20)</f>
        <v>61500</v>
      </c>
      <c r="J20" s="104">
        <f>IF(D20&gt;0,I20/D20*100,"-")</f>
        <v>76.957729559276217</v>
      </c>
      <c r="K20" s="103">
        <v>26037</v>
      </c>
      <c r="L20" s="104">
        <f>IF(D20&gt;0,K20/D20*100,"-")</f>
        <v>32.581274870485771</v>
      </c>
      <c r="M20" s="103">
        <v>0</v>
      </c>
      <c r="N20" s="104">
        <f>IF(D20&gt;0,M20/D20*100,"-")</f>
        <v>0</v>
      </c>
      <c r="O20" s="103">
        <v>35463</v>
      </c>
      <c r="P20" s="103">
        <v>20763</v>
      </c>
      <c r="Q20" s="104">
        <f>IF(D20&gt;0,O20/D20*100,"-")</f>
        <v>44.376454688790453</v>
      </c>
      <c r="R20" s="103">
        <v>328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11</v>
      </c>
      <c r="B21" s="102" t="s">
        <v>282</v>
      </c>
      <c r="C21" s="101" t="s">
        <v>283</v>
      </c>
      <c r="D21" s="103">
        <f>+SUM(E21,+I21)</f>
        <v>62665</v>
      </c>
      <c r="E21" s="103">
        <f>+SUM(G21,+H21)</f>
        <v>1918</v>
      </c>
      <c r="F21" s="104">
        <f>IF(D21&gt;0,E21/D21*100,"-")</f>
        <v>3.0607196999920214</v>
      </c>
      <c r="G21" s="103">
        <v>1918</v>
      </c>
      <c r="H21" s="103">
        <v>0</v>
      </c>
      <c r="I21" s="103">
        <f>+SUM(K21,+M21,+O21)</f>
        <v>60747</v>
      </c>
      <c r="J21" s="104">
        <f>IF(D21&gt;0,I21/D21*100,"-")</f>
        <v>96.939280300007979</v>
      </c>
      <c r="K21" s="103">
        <v>58092</v>
      </c>
      <c r="L21" s="104">
        <f>IF(D21&gt;0,K21/D21*100,"-")</f>
        <v>92.702465491103496</v>
      </c>
      <c r="M21" s="103">
        <v>0</v>
      </c>
      <c r="N21" s="104">
        <f>IF(D21&gt;0,M21/D21*100,"-")</f>
        <v>0</v>
      </c>
      <c r="O21" s="103">
        <v>2655</v>
      </c>
      <c r="P21" s="103">
        <v>222</v>
      </c>
      <c r="Q21" s="104">
        <f>IF(D21&gt;0,O21/D21*100,"-")</f>
        <v>4.2368148089044917</v>
      </c>
      <c r="R21" s="103">
        <v>328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11</v>
      </c>
      <c r="B22" s="102" t="s">
        <v>284</v>
      </c>
      <c r="C22" s="101" t="s">
        <v>285</v>
      </c>
      <c r="D22" s="103">
        <f>+SUM(E22,+I22)</f>
        <v>9963</v>
      </c>
      <c r="E22" s="103">
        <f>+SUM(G22,+H22)</f>
        <v>2747</v>
      </c>
      <c r="F22" s="104">
        <f>IF(D22&gt;0,E22/D22*100,"-")</f>
        <v>27.572016460905353</v>
      </c>
      <c r="G22" s="103">
        <v>2747</v>
      </c>
      <c r="H22" s="103">
        <v>0</v>
      </c>
      <c r="I22" s="103">
        <f>+SUM(K22,+M22,+O22)</f>
        <v>7216</v>
      </c>
      <c r="J22" s="104">
        <f>IF(D22&gt;0,I22/D22*100,"-")</f>
        <v>72.427983539094654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7216</v>
      </c>
      <c r="P22" s="103">
        <v>5729</v>
      </c>
      <c r="Q22" s="104">
        <f>IF(D22&gt;0,O22/D22*100,"-")</f>
        <v>72.427983539094654</v>
      </c>
      <c r="R22" s="103">
        <v>70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11</v>
      </c>
      <c r="B23" s="102" t="s">
        <v>286</v>
      </c>
      <c r="C23" s="101" t="s">
        <v>287</v>
      </c>
      <c r="D23" s="103">
        <f>+SUM(E23,+I23)</f>
        <v>5254</v>
      </c>
      <c r="E23" s="103">
        <f>+SUM(G23,+H23)</f>
        <v>309</v>
      </c>
      <c r="F23" s="104">
        <f>IF(D23&gt;0,E23/D23*100,"-")</f>
        <v>5.8812333460220785</v>
      </c>
      <c r="G23" s="103">
        <v>283</v>
      </c>
      <c r="H23" s="103">
        <v>26</v>
      </c>
      <c r="I23" s="103">
        <f>+SUM(K23,+M23,+O23)</f>
        <v>4945</v>
      </c>
      <c r="J23" s="104">
        <f>IF(D23&gt;0,I23/D23*100,"-")</f>
        <v>94.118766653977929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4945</v>
      </c>
      <c r="P23" s="103">
        <v>3238</v>
      </c>
      <c r="Q23" s="104">
        <f>IF(D23&gt;0,O23/D23*100,"-")</f>
        <v>94.118766653977929</v>
      </c>
      <c r="R23" s="103">
        <v>30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11</v>
      </c>
      <c r="B24" s="102" t="s">
        <v>288</v>
      </c>
      <c r="C24" s="101" t="s">
        <v>289</v>
      </c>
      <c r="D24" s="103">
        <f>+SUM(E24,+I24)</f>
        <v>9693</v>
      </c>
      <c r="E24" s="103">
        <f>+SUM(G24,+H24)</f>
        <v>4078</v>
      </c>
      <c r="F24" s="104">
        <f>IF(D24&gt;0,E24/D24*100,"-")</f>
        <v>42.071598060455997</v>
      </c>
      <c r="G24" s="103">
        <v>4030</v>
      </c>
      <c r="H24" s="103">
        <v>48</v>
      </c>
      <c r="I24" s="103">
        <f>+SUM(K24,+M24,+O24)</f>
        <v>5615</v>
      </c>
      <c r="J24" s="104">
        <f>IF(D24&gt;0,I24/D24*100,"-")</f>
        <v>57.928401939544003</v>
      </c>
      <c r="K24" s="103">
        <v>1531</v>
      </c>
      <c r="L24" s="104">
        <f>IF(D24&gt;0,K24/D24*100,"-")</f>
        <v>15.794903538636129</v>
      </c>
      <c r="M24" s="103">
        <v>0</v>
      </c>
      <c r="N24" s="104">
        <f>IF(D24&gt;0,M24/D24*100,"-")</f>
        <v>0</v>
      </c>
      <c r="O24" s="103">
        <v>4084</v>
      </c>
      <c r="P24" s="103">
        <v>3641</v>
      </c>
      <c r="Q24" s="104">
        <f>IF(D24&gt;0,O24/D24*100,"-")</f>
        <v>42.133498400907868</v>
      </c>
      <c r="R24" s="103">
        <v>170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11</v>
      </c>
      <c r="B25" s="102" t="s">
        <v>290</v>
      </c>
      <c r="C25" s="101" t="s">
        <v>291</v>
      </c>
      <c r="D25" s="103">
        <f>+SUM(E25,+I25)</f>
        <v>16071</v>
      </c>
      <c r="E25" s="103">
        <f>+SUM(G25,+H25)</f>
        <v>1508</v>
      </c>
      <c r="F25" s="104">
        <f>IF(D25&gt;0,E25/D25*100,"-")</f>
        <v>9.3833613340800213</v>
      </c>
      <c r="G25" s="103">
        <v>1501</v>
      </c>
      <c r="H25" s="103">
        <v>7</v>
      </c>
      <c r="I25" s="103">
        <f>+SUM(K25,+M25,+O25)</f>
        <v>14563</v>
      </c>
      <c r="J25" s="104">
        <f>IF(D25&gt;0,I25/D25*100,"-")</f>
        <v>90.616638665919979</v>
      </c>
      <c r="K25" s="103">
        <v>14153</v>
      </c>
      <c r="L25" s="104">
        <f>IF(D25&gt;0,K25/D25*100,"-")</f>
        <v>88.065459523365064</v>
      </c>
      <c r="M25" s="103">
        <v>0</v>
      </c>
      <c r="N25" s="104">
        <f>IF(D25&gt;0,M25/D25*100,"-")</f>
        <v>0</v>
      </c>
      <c r="O25" s="103">
        <v>410</v>
      </c>
      <c r="P25" s="103">
        <v>197</v>
      </c>
      <c r="Q25" s="104">
        <f>IF(D25&gt;0,O25/D25*100,"-")</f>
        <v>2.5511791425549126</v>
      </c>
      <c r="R25" s="103">
        <v>537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11</v>
      </c>
      <c r="B26" s="102" t="s">
        <v>292</v>
      </c>
      <c r="C26" s="101" t="s">
        <v>293</v>
      </c>
      <c r="D26" s="103">
        <f>+SUM(E26,+I26)</f>
        <v>9917</v>
      </c>
      <c r="E26" s="103">
        <f>+SUM(G26,+H26)</f>
        <v>763</v>
      </c>
      <c r="F26" s="104">
        <f>IF(D26&gt;0,E26/D26*100,"-")</f>
        <v>7.6938590299485732</v>
      </c>
      <c r="G26" s="103">
        <v>739</v>
      </c>
      <c r="H26" s="103">
        <v>24</v>
      </c>
      <c r="I26" s="103">
        <f>+SUM(K26,+M26,+O26)</f>
        <v>9154</v>
      </c>
      <c r="J26" s="104">
        <f>IF(D26&gt;0,I26/D26*100,"-")</f>
        <v>92.30614097005143</v>
      </c>
      <c r="K26" s="103">
        <v>1222</v>
      </c>
      <c r="L26" s="104">
        <f>IF(D26&gt;0,K26/D26*100,"-")</f>
        <v>12.322274881516588</v>
      </c>
      <c r="M26" s="103">
        <v>0</v>
      </c>
      <c r="N26" s="104">
        <f>IF(D26&gt;0,M26/D26*100,"-")</f>
        <v>0</v>
      </c>
      <c r="O26" s="103">
        <v>7932</v>
      </c>
      <c r="P26" s="103">
        <v>7415</v>
      </c>
      <c r="Q26" s="104">
        <f>IF(D26&gt;0,O26/D26*100,"-")</f>
        <v>79.983866088534839</v>
      </c>
      <c r="R26" s="103">
        <v>63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11</v>
      </c>
      <c r="B27" s="102" t="s">
        <v>294</v>
      </c>
      <c r="C27" s="101" t="s">
        <v>295</v>
      </c>
      <c r="D27" s="103">
        <f>+SUM(E27,+I27)</f>
        <v>35047</v>
      </c>
      <c r="E27" s="103">
        <f>+SUM(G27,+H27)</f>
        <v>930</v>
      </c>
      <c r="F27" s="104">
        <f>IF(D27&gt;0,E27/D27*100,"-")</f>
        <v>2.6535794789853626</v>
      </c>
      <c r="G27" s="103">
        <v>848</v>
      </c>
      <c r="H27" s="103">
        <v>82</v>
      </c>
      <c r="I27" s="103">
        <f>+SUM(K27,+M27,+O27)</f>
        <v>34117</v>
      </c>
      <c r="J27" s="104">
        <f>IF(D27&gt;0,I27/D27*100,"-")</f>
        <v>97.346420521014636</v>
      </c>
      <c r="K27" s="103">
        <v>24980</v>
      </c>
      <c r="L27" s="104">
        <f>IF(D27&gt;0,K27/D27*100,"-")</f>
        <v>71.275715467800381</v>
      </c>
      <c r="M27" s="103">
        <v>0</v>
      </c>
      <c r="N27" s="104">
        <f>IF(D27&gt;0,M27/D27*100,"-")</f>
        <v>0</v>
      </c>
      <c r="O27" s="103">
        <v>9137</v>
      </c>
      <c r="P27" s="103">
        <v>4514</v>
      </c>
      <c r="Q27" s="104">
        <f>IF(D27&gt;0,O27/D27*100,"-")</f>
        <v>26.070705053214255</v>
      </c>
      <c r="R27" s="103">
        <v>386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11</v>
      </c>
      <c r="B28" s="102" t="s">
        <v>296</v>
      </c>
      <c r="C28" s="101" t="s">
        <v>297</v>
      </c>
      <c r="D28" s="103">
        <f>+SUM(E28,+I28)</f>
        <v>42136</v>
      </c>
      <c r="E28" s="103">
        <f>+SUM(G28,+H28)</f>
        <v>250</v>
      </c>
      <c r="F28" s="104">
        <f>IF(D28&gt;0,E28/D28*100,"-")</f>
        <v>0.59331687867856464</v>
      </c>
      <c r="G28" s="103">
        <v>208</v>
      </c>
      <c r="H28" s="103">
        <v>42</v>
      </c>
      <c r="I28" s="103">
        <f>+SUM(K28,+M28,+O28)</f>
        <v>41886</v>
      </c>
      <c r="J28" s="104">
        <f>IF(D28&gt;0,I28/D28*100,"-")</f>
        <v>99.406683121321436</v>
      </c>
      <c r="K28" s="103">
        <v>40490</v>
      </c>
      <c r="L28" s="104">
        <f>IF(D28&gt;0,K28/D28*100,"-")</f>
        <v>96.09360167078033</v>
      </c>
      <c r="M28" s="103">
        <v>0</v>
      </c>
      <c r="N28" s="104">
        <f>IF(D28&gt;0,M28/D28*100,"-")</f>
        <v>0</v>
      </c>
      <c r="O28" s="103">
        <v>1396</v>
      </c>
      <c r="P28" s="103">
        <v>907</v>
      </c>
      <c r="Q28" s="104">
        <f>IF(D28&gt;0,O28/D28*100,"-")</f>
        <v>3.3130814505411048</v>
      </c>
      <c r="R28" s="103">
        <v>449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11</v>
      </c>
      <c r="B29" s="102" t="s">
        <v>298</v>
      </c>
      <c r="C29" s="101" t="s">
        <v>299</v>
      </c>
      <c r="D29" s="103">
        <f>+SUM(E29,+I29)</f>
        <v>4034</v>
      </c>
      <c r="E29" s="103">
        <f>+SUM(G29,+H29)</f>
        <v>815</v>
      </c>
      <c r="F29" s="104">
        <f>IF(D29&gt;0,E29/D29*100,"-")</f>
        <v>20.203272186415468</v>
      </c>
      <c r="G29" s="103">
        <v>815</v>
      </c>
      <c r="H29" s="103">
        <v>0</v>
      </c>
      <c r="I29" s="103">
        <f>+SUM(K29,+M29,+O29)</f>
        <v>3219</v>
      </c>
      <c r="J29" s="104">
        <f>IF(D29&gt;0,I29/D29*100,"-")</f>
        <v>79.796727813584539</v>
      </c>
      <c r="K29" s="103">
        <v>1558</v>
      </c>
      <c r="L29" s="104">
        <f>IF(D29&gt;0,K29/D29*100,"-")</f>
        <v>38.621715418939019</v>
      </c>
      <c r="M29" s="103">
        <v>0</v>
      </c>
      <c r="N29" s="104">
        <f>IF(D29&gt;0,M29/D29*100,"-")</f>
        <v>0</v>
      </c>
      <c r="O29" s="103">
        <v>1661</v>
      </c>
      <c r="P29" s="103">
        <v>1396</v>
      </c>
      <c r="Q29" s="104">
        <f>IF(D29&gt;0,O29/D29*100,"-")</f>
        <v>41.175012394645513</v>
      </c>
      <c r="R29" s="103">
        <v>108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11</v>
      </c>
      <c r="B30" s="102" t="s">
        <v>300</v>
      </c>
      <c r="C30" s="101" t="s">
        <v>301</v>
      </c>
      <c r="D30" s="103">
        <f>+SUM(E30,+I30)</f>
        <v>7070</v>
      </c>
      <c r="E30" s="103">
        <f>+SUM(G30,+H30)</f>
        <v>1884</v>
      </c>
      <c r="F30" s="104">
        <f>IF(D30&gt;0,E30/D30*100,"-")</f>
        <v>26.647807637906645</v>
      </c>
      <c r="G30" s="103">
        <v>1884</v>
      </c>
      <c r="H30" s="103">
        <v>0</v>
      </c>
      <c r="I30" s="103">
        <f>+SUM(K30,+M30,+O30)</f>
        <v>5186</v>
      </c>
      <c r="J30" s="104">
        <f>IF(D30&gt;0,I30/D30*100,"-")</f>
        <v>73.352192362093348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5186</v>
      </c>
      <c r="P30" s="103">
        <v>4471</v>
      </c>
      <c r="Q30" s="104">
        <f>IF(D30&gt;0,O30/D30*100,"-")</f>
        <v>73.352192362093348</v>
      </c>
      <c r="R30" s="103">
        <v>67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11</v>
      </c>
      <c r="B31" s="102" t="s">
        <v>302</v>
      </c>
      <c r="C31" s="101" t="s">
        <v>303</v>
      </c>
      <c r="D31" s="103">
        <f>+SUM(E31,+I31)</f>
        <v>1516</v>
      </c>
      <c r="E31" s="103">
        <f>+SUM(G31,+H31)</f>
        <v>630</v>
      </c>
      <c r="F31" s="104">
        <f>IF(D31&gt;0,E31/D31*100,"-")</f>
        <v>41.556728232189968</v>
      </c>
      <c r="G31" s="103">
        <v>630</v>
      </c>
      <c r="H31" s="103">
        <v>0</v>
      </c>
      <c r="I31" s="103">
        <f>+SUM(K31,+M31,+O31)</f>
        <v>886</v>
      </c>
      <c r="J31" s="104">
        <f>IF(D31&gt;0,I31/D31*100,"-")</f>
        <v>58.443271767810025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886</v>
      </c>
      <c r="P31" s="103">
        <v>821</v>
      </c>
      <c r="Q31" s="104">
        <f>IF(D31&gt;0,O31/D31*100,"-")</f>
        <v>58.443271767810025</v>
      </c>
      <c r="R31" s="103">
        <v>51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11</v>
      </c>
      <c r="B32" s="102" t="s">
        <v>304</v>
      </c>
      <c r="C32" s="101" t="s">
        <v>305</v>
      </c>
      <c r="D32" s="103">
        <f>+SUM(E32,+I32)</f>
        <v>6398</v>
      </c>
      <c r="E32" s="103">
        <f>+SUM(G32,+H32)</f>
        <v>2790</v>
      </c>
      <c r="F32" s="104">
        <f>IF(D32&gt;0,E32/D32*100,"-")</f>
        <v>43.607377305407944</v>
      </c>
      <c r="G32" s="103">
        <v>2790</v>
      </c>
      <c r="H32" s="103">
        <v>0</v>
      </c>
      <c r="I32" s="103">
        <f>+SUM(K32,+M32,+O32)</f>
        <v>3608</v>
      </c>
      <c r="J32" s="104">
        <f>IF(D32&gt;0,I32/D32*100,"-")</f>
        <v>56.392622694592063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3608</v>
      </c>
      <c r="P32" s="103">
        <v>3608</v>
      </c>
      <c r="Q32" s="104">
        <f>IF(D32&gt;0,O32/D32*100,"-")</f>
        <v>56.392622694592063</v>
      </c>
      <c r="R32" s="103">
        <v>30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11</v>
      </c>
      <c r="B33" s="102" t="s">
        <v>306</v>
      </c>
      <c r="C33" s="101" t="s">
        <v>307</v>
      </c>
      <c r="D33" s="103">
        <f>+SUM(E33,+I33)</f>
        <v>6758</v>
      </c>
      <c r="E33" s="103">
        <f>+SUM(G33,+H33)</f>
        <v>560</v>
      </c>
      <c r="F33" s="104">
        <f>IF(D33&gt;0,E33/D33*100,"-")</f>
        <v>8.2864752885469066</v>
      </c>
      <c r="G33" s="103">
        <v>560</v>
      </c>
      <c r="H33" s="103">
        <v>0</v>
      </c>
      <c r="I33" s="103">
        <f>+SUM(K33,+M33,+O33)</f>
        <v>6198</v>
      </c>
      <c r="J33" s="104">
        <f>IF(D33&gt;0,I33/D33*100,"-")</f>
        <v>91.71352471145309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6198</v>
      </c>
      <c r="P33" s="103">
        <v>5323</v>
      </c>
      <c r="Q33" s="104">
        <f>IF(D33&gt;0,O33/D33*100,"-")</f>
        <v>91.71352471145309</v>
      </c>
      <c r="R33" s="103">
        <v>96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11</v>
      </c>
      <c r="B34" s="102" t="s">
        <v>308</v>
      </c>
      <c r="C34" s="101" t="s">
        <v>309</v>
      </c>
      <c r="D34" s="103">
        <f>+SUM(E34,+I34)</f>
        <v>10513</v>
      </c>
      <c r="E34" s="103">
        <f>+SUM(G34,+H34)</f>
        <v>1309</v>
      </c>
      <c r="F34" s="104">
        <f>IF(D34&gt;0,E34/D34*100,"-")</f>
        <v>12.451250832302863</v>
      </c>
      <c r="G34" s="103">
        <v>1309</v>
      </c>
      <c r="H34" s="103">
        <v>0</v>
      </c>
      <c r="I34" s="103">
        <f>+SUM(K34,+M34,+O34)</f>
        <v>9204</v>
      </c>
      <c r="J34" s="104">
        <f>IF(D34&gt;0,I34/D34*100,"-")</f>
        <v>87.548749167697139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9204</v>
      </c>
      <c r="P34" s="103">
        <v>8024</v>
      </c>
      <c r="Q34" s="104">
        <f>IF(D34&gt;0,O34/D34*100,"-")</f>
        <v>87.548749167697139</v>
      </c>
      <c r="R34" s="103">
        <v>67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11</v>
      </c>
      <c r="B35" s="102" t="s">
        <v>310</v>
      </c>
      <c r="C35" s="101" t="s">
        <v>311</v>
      </c>
      <c r="D35" s="103">
        <f>+SUM(E35,+I35)</f>
        <v>16878</v>
      </c>
      <c r="E35" s="103">
        <f>+SUM(G35,+H35)</f>
        <v>1871</v>
      </c>
      <c r="F35" s="104">
        <f>IF(D35&gt;0,E35/D35*100,"-")</f>
        <v>11.085436663111743</v>
      </c>
      <c r="G35" s="103">
        <v>1871</v>
      </c>
      <c r="H35" s="103">
        <v>0</v>
      </c>
      <c r="I35" s="103">
        <f>+SUM(K35,+M35,+O35)</f>
        <v>15007</v>
      </c>
      <c r="J35" s="104">
        <f>IF(D35&gt;0,I35/D35*100,"-")</f>
        <v>88.91456333688825</v>
      </c>
      <c r="K35" s="103">
        <v>7287</v>
      </c>
      <c r="L35" s="104">
        <f>IF(D35&gt;0,K35/D35*100,"-")</f>
        <v>43.174546747244932</v>
      </c>
      <c r="M35" s="103">
        <v>0</v>
      </c>
      <c r="N35" s="104">
        <f>IF(D35&gt;0,M35/D35*100,"-")</f>
        <v>0</v>
      </c>
      <c r="O35" s="103">
        <v>7720</v>
      </c>
      <c r="P35" s="103">
        <v>5507</v>
      </c>
      <c r="Q35" s="104">
        <f>IF(D35&gt;0,O35/D35*100,"-")</f>
        <v>45.740016589643325</v>
      </c>
      <c r="R35" s="103">
        <v>86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11</v>
      </c>
      <c r="B36" s="102" t="s">
        <v>312</v>
      </c>
      <c r="C36" s="101" t="s">
        <v>313</v>
      </c>
      <c r="D36" s="103">
        <f>+SUM(E36,+I36)</f>
        <v>9533</v>
      </c>
      <c r="E36" s="103">
        <f>+SUM(G36,+H36)</f>
        <v>340</v>
      </c>
      <c r="F36" s="104">
        <f>IF(D36&gt;0,E36/D36*100,"-")</f>
        <v>3.5665582712682262</v>
      </c>
      <c r="G36" s="103">
        <v>340</v>
      </c>
      <c r="H36" s="103">
        <v>0</v>
      </c>
      <c r="I36" s="103">
        <f>+SUM(K36,+M36,+O36)</f>
        <v>9193</v>
      </c>
      <c r="J36" s="104">
        <f>IF(D36&gt;0,I36/D36*100,"-")</f>
        <v>96.433441728731779</v>
      </c>
      <c r="K36" s="103">
        <v>5151</v>
      </c>
      <c r="L36" s="104">
        <f>IF(D36&gt;0,K36/D36*100,"-")</f>
        <v>54.033357809713621</v>
      </c>
      <c r="M36" s="103">
        <v>0</v>
      </c>
      <c r="N36" s="104">
        <f>IF(D36&gt;0,M36/D36*100,"-")</f>
        <v>0</v>
      </c>
      <c r="O36" s="103">
        <v>4042</v>
      </c>
      <c r="P36" s="103">
        <v>2765</v>
      </c>
      <c r="Q36" s="104">
        <f>IF(D36&gt;0,O36/D36*100,"-")</f>
        <v>42.400083919018151</v>
      </c>
      <c r="R36" s="103">
        <v>91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11</v>
      </c>
      <c r="B37" s="102" t="s">
        <v>314</v>
      </c>
      <c r="C37" s="101" t="s">
        <v>315</v>
      </c>
      <c r="D37" s="103">
        <f>+SUM(E37,+I37)</f>
        <v>33300</v>
      </c>
      <c r="E37" s="103">
        <f>+SUM(G37,+H37)</f>
        <v>500</v>
      </c>
      <c r="F37" s="104">
        <f>IF(D37&gt;0,E37/D37*100,"-")</f>
        <v>1.5015015015015014</v>
      </c>
      <c r="G37" s="103">
        <v>500</v>
      </c>
      <c r="H37" s="103">
        <v>0</v>
      </c>
      <c r="I37" s="103">
        <f>+SUM(K37,+M37,+O37)</f>
        <v>32800</v>
      </c>
      <c r="J37" s="104">
        <f>IF(D37&gt;0,I37/D37*100,"-")</f>
        <v>98.498498498498492</v>
      </c>
      <c r="K37" s="103">
        <v>29300</v>
      </c>
      <c r="L37" s="104">
        <f>IF(D37&gt;0,K37/D37*100,"-")</f>
        <v>87.987987987987992</v>
      </c>
      <c r="M37" s="103">
        <v>0</v>
      </c>
      <c r="N37" s="104">
        <f>IF(D37&gt;0,M37/D37*100,"-")</f>
        <v>0</v>
      </c>
      <c r="O37" s="103">
        <v>3500</v>
      </c>
      <c r="P37" s="103">
        <v>550</v>
      </c>
      <c r="Q37" s="104">
        <f>IF(D37&gt;0,O37/D37*100,"-")</f>
        <v>10.51051051051051</v>
      </c>
      <c r="R37" s="103">
        <v>170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11</v>
      </c>
      <c r="B38" s="102" t="s">
        <v>316</v>
      </c>
      <c r="C38" s="101" t="s">
        <v>317</v>
      </c>
      <c r="D38" s="103">
        <f>+SUM(E38,+I38)</f>
        <v>10607</v>
      </c>
      <c r="E38" s="103">
        <f>+SUM(G38,+H38)</f>
        <v>1789</v>
      </c>
      <c r="F38" s="104">
        <f>IF(D38&gt;0,E38/D38*100,"-")</f>
        <v>16.866220420477042</v>
      </c>
      <c r="G38" s="103">
        <v>1789</v>
      </c>
      <c r="H38" s="103">
        <v>0</v>
      </c>
      <c r="I38" s="103">
        <f>+SUM(K38,+M38,+O38)</f>
        <v>8818</v>
      </c>
      <c r="J38" s="104">
        <f>IF(D38&gt;0,I38/D38*100,"-")</f>
        <v>83.133779579522965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8818</v>
      </c>
      <c r="P38" s="103">
        <v>6863</v>
      </c>
      <c r="Q38" s="104">
        <f>IF(D38&gt;0,O38/D38*100,"-")</f>
        <v>83.133779579522965</v>
      </c>
      <c r="R38" s="103">
        <v>55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11</v>
      </c>
      <c r="B39" s="102" t="s">
        <v>318</v>
      </c>
      <c r="C39" s="101" t="s">
        <v>319</v>
      </c>
      <c r="D39" s="103">
        <f>+SUM(E39,+I39)</f>
        <v>14741</v>
      </c>
      <c r="E39" s="103">
        <f>+SUM(G39,+H39)</f>
        <v>4346</v>
      </c>
      <c r="F39" s="104">
        <f>IF(D39&gt;0,E39/D39*100,"-")</f>
        <v>29.482396038260632</v>
      </c>
      <c r="G39" s="103">
        <v>4346</v>
      </c>
      <c r="H39" s="103">
        <v>0</v>
      </c>
      <c r="I39" s="103">
        <f>+SUM(K39,+M39,+O39)</f>
        <v>10395</v>
      </c>
      <c r="J39" s="104">
        <f>IF(D39&gt;0,I39/D39*100,"-")</f>
        <v>70.517603961739354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10395</v>
      </c>
      <c r="P39" s="103">
        <v>9197</v>
      </c>
      <c r="Q39" s="104">
        <f>IF(D39&gt;0,O39/D39*100,"-")</f>
        <v>70.517603961739354</v>
      </c>
      <c r="R39" s="103">
        <v>110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11</v>
      </c>
      <c r="B40" s="102" t="s">
        <v>320</v>
      </c>
      <c r="C40" s="101" t="s">
        <v>321</v>
      </c>
      <c r="D40" s="103">
        <f>+SUM(E40,+I40)</f>
        <v>11785</v>
      </c>
      <c r="E40" s="103">
        <f>+SUM(G40,+H40)</f>
        <v>1038</v>
      </c>
      <c r="F40" s="104">
        <f>IF(D40&gt;0,E40/D40*100,"-")</f>
        <v>8.8078065337293161</v>
      </c>
      <c r="G40" s="103">
        <v>1038</v>
      </c>
      <c r="H40" s="103">
        <v>0</v>
      </c>
      <c r="I40" s="103">
        <f>+SUM(K40,+M40,+O40)</f>
        <v>10747</v>
      </c>
      <c r="J40" s="104">
        <f>IF(D40&gt;0,I40/D40*100,"-")</f>
        <v>91.192193466270695</v>
      </c>
      <c r="K40" s="103">
        <v>8179</v>
      </c>
      <c r="L40" s="104">
        <f>IF(D40&gt;0,K40/D40*100,"-")</f>
        <v>69.401781926177335</v>
      </c>
      <c r="M40" s="103">
        <v>0</v>
      </c>
      <c r="N40" s="104">
        <f>IF(D40&gt;0,M40/D40*100,"-")</f>
        <v>0</v>
      </c>
      <c r="O40" s="103">
        <v>2568</v>
      </c>
      <c r="P40" s="103">
        <v>1296</v>
      </c>
      <c r="Q40" s="104">
        <f>IF(D40&gt;0,O40/D40*100,"-")</f>
        <v>21.790411540093338</v>
      </c>
      <c r="R40" s="103">
        <v>184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11</v>
      </c>
      <c r="B41" s="102" t="s">
        <v>322</v>
      </c>
      <c r="C41" s="101" t="s">
        <v>323</v>
      </c>
      <c r="D41" s="103">
        <f>+SUM(E41,+I41)</f>
        <v>16825</v>
      </c>
      <c r="E41" s="103">
        <f>+SUM(G41,+H41)</f>
        <v>3155</v>
      </c>
      <c r="F41" s="104">
        <f>IF(D41&gt;0,E41/D41*100,"-")</f>
        <v>18.751857355126301</v>
      </c>
      <c r="G41" s="103">
        <v>3155</v>
      </c>
      <c r="H41" s="103">
        <v>0</v>
      </c>
      <c r="I41" s="103">
        <f>+SUM(K41,+M41,+O41)</f>
        <v>13670</v>
      </c>
      <c r="J41" s="104">
        <f>IF(D41&gt;0,I41/D41*100,"-")</f>
        <v>81.248142644873695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13670</v>
      </c>
      <c r="P41" s="103">
        <v>7982</v>
      </c>
      <c r="Q41" s="104">
        <f>IF(D41&gt;0,O41/D41*100,"-")</f>
        <v>81.248142644873695</v>
      </c>
      <c r="R41" s="103">
        <v>42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11</v>
      </c>
      <c r="B42" s="102" t="s">
        <v>324</v>
      </c>
      <c r="C42" s="101" t="s">
        <v>325</v>
      </c>
      <c r="D42" s="103">
        <f>+SUM(E42,+I42)</f>
        <v>4546</v>
      </c>
      <c r="E42" s="103">
        <f>+SUM(G42,+H42)</f>
        <v>791</v>
      </c>
      <c r="F42" s="104">
        <f>IF(D42&gt;0,E42/D42*100,"-")</f>
        <v>17.399912010558733</v>
      </c>
      <c r="G42" s="103">
        <v>791</v>
      </c>
      <c r="H42" s="103">
        <v>0</v>
      </c>
      <c r="I42" s="103">
        <f>+SUM(K42,+M42,+O42)</f>
        <v>3755</v>
      </c>
      <c r="J42" s="104">
        <f>IF(D42&gt;0,I42/D42*100,"-")</f>
        <v>82.600087989441263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3755</v>
      </c>
      <c r="P42" s="103">
        <v>3486</v>
      </c>
      <c r="Q42" s="104">
        <f>IF(D42&gt;0,O42/D42*100,"-")</f>
        <v>82.600087989441263</v>
      </c>
      <c r="R42" s="103">
        <v>6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11</v>
      </c>
      <c r="B43" s="102" t="s">
        <v>326</v>
      </c>
      <c r="C43" s="101" t="s">
        <v>327</v>
      </c>
      <c r="D43" s="103">
        <f>+SUM(E43,+I43)</f>
        <v>10561</v>
      </c>
      <c r="E43" s="103">
        <f>+SUM(G43,+H43)</f>
        <v>1795</v>
      </c>
      <c r="F43" s="104">
        <f>IF(D43&gt;0,E43/D43*100,"-")</f>
        <v>16.99649654388789</v>
      </c>
      <c r="G43" s="103">
        <v>1795</v>
      </c>
      <c r="H43" s="103">
        <v>0</v>
      </c>
      <c r="I43" s="103">
        <f>+SUM(K43,+M43,+O43)</f>
        <v>8766</v>
      </c>
      <c r="J43" s="104">
        <f>IF(D43&gt;0,I43/D43*100,"-")</f>
        <v>83.003503456112114</v>
      </c>
      <c r="K43" s="103">
        <v>4530</v>
      </c>
      <c r="L43" s="104">
        <f>IF(D43&gt;0,K43/D43*100,"-")</f>
        <v>42.89366537259729</v>
      </c>
      <c r="M43" s="103">
        <v>0</v>
      </c>
      <c r="N43" s="104">
        <f>IF(D43&gt;0,M43/D43*100,"-")</f>
        <v>0</v>
      </c>
      <c r="O43" s="103">
        <v>4236</v>
      </c>
      <c r="P43" s="103">
        <v>3356</v>
      </c>
      <c r="Q43" s="104">
        <f>IF(D43&gt;0,O43/D43*100,"-")</f>
        <v>40.109838083514823</v>
      </c>
      <c r="R43" s="103">
        <v>58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11</v>
      </c>
      <c r="B44" s="102" t="s">
        <v>328</v>
      </c>
      <c r="C44" s="101" t="s">
        <v>329</v>
      </c>
      <c r="D44" s="103">
        <f>+SUM(E44,+I44)</f>
        <v>9465</v>
      </c>
      <c r="E44" s="103">
        <f>+SUM(G44,+H44)</f>
        <v>1930</v>
      </c>
      <c r="F44" s="104">
        <f>IF(D44&gt;0,E44/D44*100,"-")</f>
        <v>20.390913893291071</v>
      </c>
      <c r="G44" s="103">
        <v>1930</v>
      </c>
      <c r="H44" s="103">
        <v>0</v>
      </c>
      <c r="I44" s="103">
        <f>+SUM(K44,+M44,+O44)</f>
        <v>7535</v>
      </c>
      <c r="J44" s="104">
        <f>IF(D44&gt;0,I44/D44*100,"-")</f>
        <v>79.609086106708929</v>
      </c>
      <c r="K44" s="103">
        <v>4652</v>
      </c>
      <c r="L44" s="104">
        <f>IF(D44&gt;0,K44/D44*100,"-")</f>
        <v>49.149498151082938</v>
      </c>
      <c r="M44" s="103">
        <v>0</v>
      </c>
      <c r="N44" s="104">
        <f>IF(D44&gt;0,M44/D44*100,"-")</f>
        <v>0</v>
      </c>
      <c r="O44" s="103">
        <v>2883</v>
      </c>
      <c r="P44" s="103">
        <v>2026</v>
      </c>
      <c r="Q44" s="104">
        <f>IF(D44&gt;0,O44/D44*100,"-")</f>
        <v>30.459587955625988</v>
      </c>
      <c r="R44" s="103">
        <v>57</v>
      </c>
      <c r="S44" s="101" t="s">
        <v>257</v>
      </c>
      <c r="T44" s="101"/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11</v>
      </c>
      <c r="B45" s="102" t="s">
        <v>330</v>
      </c>
      <c r="C45" s="101" t="s">
        <v>331</v>
      </c>
      <c r="D45" s="103">
        <f>+SUM(E45,+I45)</f>
        <v>3760</v>
      </c>
      <c r="E45" s="103">
        <f>+SUM(G45,+H45)</f>
        <v>579</v>
      </c>
      <c r="F45" s="104">
        <f>IF(D45&gt;0,E45/D45*100,"-")</f>
        <v>15.398936170212766</v>
      </c>
      <c r="G45" s="103">
        <v>579</v>
      </c>
      <c r="H45" s="103">
        <v>0</v>
      </c>
      <c r="I45" s="103">
        <f>+SUM(K45,+M45,+O45)</f>
        <v>3181</v>
      </c>
      <c r="J45" s="104">
        <f>IF(D45&gt;0,I45/D45*100,"-")</f>
        <v>84.601063829787236</v>
      </c>
      <c r="K45" s="103">
        <v>2547</v>
      </c>
      <c r="L45" s="104">
        <f>IF(D45&gt;0,K45/D45*100,"-")</f>
        <v>67.739361702127667</v>
      </c>
      <c r="M45" s="103">
        <v>0</v>
      </c>
      <c r="N45" s="104">
        <f>IF(D45&gt;0,M45/D45*100,"-")</f>
        <v>0</v>
      </c>
      <c r="O45" s="103">
        <v>634</v>
      </c>
      <c r="P45" s="103">
        <v>479</v>
      </c>
      <c r="Q45" s="104">
        <f>IF(D45&gt;0,O45/D45*100,"-")</f>
        <v>16.861702127659576</v>
      </c>
      <c r="R45" s="103">
        <v>8</v>
      </c>
      <c r="S45" s="101" t="s">
        <v>257</v>
      </c>
      <c r="T45" s="101"/>
      <c r="U45" s="101"/>
      <c r="V45" s="101"/>
      <c r="W45" s="101"/>
      <c r="X45" s="101" t="s">
        <v>257</v>
      </c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11</v>
      </c>
      <c r="B46" s="102" t="s">
        <v>332</v>
      </c>
      <c r="C46" s="101" t="s">
        <v>333</v>
      </c>
      <c r="D46" s="103">
        <f>+SUM(E46,+I46)</f>
        <v>2181</v>
      </c>
      <c r="E46" s="103">
        <f>+SUM(G46,+H46)</f>
        <v>383</v>
      </c>
      <c r="F46" s="104">
        <f>IF(D46&gt;0,E46/D46*100,"-")</f>
        <v>17.560751948647411</v>
      </c>
      <c r="G46" s="103">
        <v>307</v>
      </c>
      <c r="H46" s="103">
        <v>76</v>
      </c>
      <c r="I46" s="103">
        <f>+SUM(K46,+M46,+O46)</f>
        <v>1798</v>
      </c>
      <c r="J46" s="104">
        <f>IF(D46&gt;0,I46/D46*100,"-")</f>
        <v>82.439248051352592</v>
      </c>
      <c r="K46" s="103">
        <v>1537</v>
      </c>
      <c r="L46" s="104">
        <f>IF(D46&gt;0,K46/D46*100,"-")</f>
        <v>70.472260430994965</v>
      </c>
      <c r="M46" s="103">
        <v>0</v>
      </c>
      <c r="N46" s="104">
        <f>IF(D46&gt;0,M46/D46*100,"-")</f>
        <v>0</v>
      </c>
      <c r="O46" s="103">
        <v>261</v>
      </c>
      <c r="P46" s="103">
        <v>261</v>
      </c>
      <c r="Q46" s="104">
        <f>IF(D46&gt;0,O46/D46*100,"-")</f>
        <v>11.966987620357635</v>
      </c>
      <c r="R46" s="103">
        <v>11</v>
      </c>
      <c r="S46" s="101" t="s">
        <v>257</v>
      </c>
      <c r="T46" s="101"/>
      <c r="U46" s="101"/>
      <c r="V46" s="101"/>
      <c r="W46" s="101"/>
      <c r="X46" s="101" t="s">
        <v>257</v>
      </c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11</v>
      </c>
      <c r="B47" s="102" t="s">
        <v>334</v>
      </c>
      <c r="C47" s="101" t="s">
        <v>335</v>
      </c>
      <c r="D47" s="103">
        <f>+SUM(E47,+I47)</f>
        <v>4421</v>
      </c>
      <c r="E47" s="103">
        <f>+SUM(G47,+H47)</f>
        <v>1459</v>
      </c>
      <c r="F47" s="104">
        <f>IF(D47&gt;0,E47/D47*100,"-")</f>
        <v>33.001583352182763</v>
      </c>
      <c r="G47" s="103">
        <v>1459</v>
      </c>
      <c r="H47" s="103">
        <v>0</v>
      </c>
      <c r="I47" s="103">
        <f>+SUM(K47,+M47,+O47)</f>
        <v>2962</v>
      </c>
      <c r="J47" s="104">
        <f>IF(D47&gt;0,I47/D47*100,"-")</f>
        <v>66.998416647817237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2962</v>
      </c>
      <c r="P47" s="103">
        <v>270</v>
      </c>
      <c r="Q47" s="104">
        <f>IF(D47&gt;0,O47/D47*100,"-")</f>
        <v>66.998416647817237</v>
      </c>
      <c r="R47" s="103">
        <v>21</v>
      </c>
      <c r="S47" s="101" t="s">
        <v>257</v>
      </c>
      <c r="T47" s="101"/>
      <c r="U47" s="101"/>
      <c r="V47" s="101"/>
      <c r="W47" s="101"/>
      <c r="X47" s="101" t="s">
        <v>257</v>
      </c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11</v>
      </c>
      <c r="B48" s="102" t="s">
        <v>336</v>
      </c>
      <c r="C48" s="101" t="s">
        <v>337</v>
      </c>
      <c r="D48" s="103">
        <f>+SUM(E48,+I48)</f>
        <v>1072</v>
      </c>
      <c r="E48" s="103">
        <f>+SUM(G48,+H48)</f>
        <v>187</v>
      </c>
      <c r="F48" s="104">
        <f>IF(D48&gt;0,E48/D48*100,"-")</f>
        <v>17.444029850746269</v>
      </c>
      <c r="G48" s="103">
        <v>187</v>
      </c>
      <c r="H48" s="103">
        <v>0</v>
      </c>
      <c r="I48" s="103">
        <f>+SUM(K48,+M48,+O48)</f>
        <v>885</v>
      </c>
      <c r="J48" s="104">
        <f>IF(D48&gt;0,I48/D48*100,"-")</f>
        <v>82.555970149253739</v>
      </c>
      <c r="K48" s="103">
        <v>428</v>
      </c>
      <c r="L48" s="104">
        <f>IF(D48&gt;0,K48/D48*100,"-")</f>
        <v>39.925373134328353</v>
      </c>
      <c r="M48" s="103">
        <v>0</v>
      </c>
      <c r="N48" s="104">
        <f>IF(D48&gt;0,M48/D48*100,"-")</f>
        <v>0</v>
      </c>
      <c r="O48" s="103">
        <v>457</v>
      </c>
      <c r="P48" s="103">
        <v>445</v>
      </c>
      <c r="Q48" s="104">
        <f>IF(D48&gt;0,O48/D48*100,"-")</f>
        <v>42.630597014925378</v>
      </c>
      <c r="R48" s="103">
        <v>5</v>
      </c>
      <c r="S48" s="101" t="s">
        <v>257</v>
      </c>
      <c r="T48" s="101"/>
      <c r="U48" s="101"/>
      <c r="V48" s="101"/>
      <c r="W48" s="101"/>
      <c r="X48" s="101" t="s">
        <v>257</v>
      </c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11</v>
      </c>
      <c r="B49" s="102" t="s">
        <v>338</v>
      </c>
      <c r="C49" s="101" t="s">
        <v>339</v>
      </c>
      <c r="D49" s="103">
        <f>+SUM(E49,+I49)</f>
        <v>3428</v>
      </c>
      <c r="E49" s="103">
        <f>+SUM(G49,+H49)</f>
        <v>529</v>
      </c>
      <c r="F49" s="104">
        <f>IF(D49&gt;0,E49/D49*100,"-")</f>
        <v>15.431738623103849</v>
      </c>
      <c r="G49" s="103">
        <v>529</v>
      </c>
      <c r="H49" s="103">
        <v>0</v>
      </c>
      <c r="I49" s="103">
        <f>+SUM(K49,+M49,+O49)</f>
        <v>2899</v>
      </c>
      <c r="J49" s="104">
        <f>IF(D49&gt;0,I49/D49*100,"-")</f>
        <v>84.568261376896146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2899</v>
      </c>
      <c r="P49" s="103">
        <v>2836</v>
      </c>
      <c r="Q49" s="104">
        <f>IF(D49&gt;0,O49/D49*100,"-")</f>
        <v>84.568261376896146</v>
      </c>
      <c r="R49" s="103">
        <v>6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11</v>
      </c>
      <c r="B50" s="102" t="s">
        <v>340</v>
      </c>
      <c r="C50" s="101" t="s">
        <v>341</v>
      </c>
      <c r="D50" s="103">
        <f>+SUM(E50,+I50)</f>
        <v>3613</v>
      </c>
      <c r="E50" s="103">
        <f>+SUM(G50,+H50)</f>
        <v>1543</v>
      </c>
      <c r="F50" s="104">
        <f>IF(D50&gt;0,E50/D50*100,"-")</f>
        <v>42.706891779684476</v>
      </c>
      <c r="G50" s="103">
        <v>1373</v>
      </c>
      <c r="H50" s="103">
        <v>170</v>
      </c>
      <c r="I50" s="103">
        <f>+SUM(K50,+M50,+O50)</f>
        <v>2070</v>
      </c>
      <c r="J50" s="104">
        <f>IF(D50&gt;0,I50/D50*100,"-")</f>
        <v>57.293108220315524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2070</v>
      </c>
      <c r="P50" s="103">
        <v>1985</v>
      </c>
      <c r="Q50" s="104">
        <f>IF(D50&gt;0,O50/D50*100,"-")</f>
        <v>57.293108220315524</v>
      </c>
      <c r="R50" s="103">
        <v>3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11</v>
      </c>
      <c r="B51" s="102" t="s">
        <v>342</v>
      </c>
      <c r="C51" s="101" t="s">
        <v>343</v>
      </c>
      <c r="D51" s="103">
        <f>+SUM(E51,+I51)</f>
        <v>15135</v>
      </c>
      <c r="E51" s="103">
        <f>+SUM(G51,+H51)</f>
        <v>1023</v>
      </c>
      <c r="F51" s="104">
        <f>IF(D51&gt;0,E51/D51*100,"-")</f>
        <v>6.7591674925668972</v>
      </c>
      <c r="G51" s="103">
        <v>1023</v>
      </c>
      <c r="H51" s="103">
        <v>0</v>
      </c>
      <c r="I51" s="103">
        <f>+SUM(K51,+M51,+O51)</f>
        <v>14112</v>
      </c>
      <c r="J51" s="104">
        <f>IF(D51&gt;0,I51/D51*100,"-")</f>
        <v>93.240832507433097</v>
      </c>
      <c r="K51" s="103">
        <v>10852</v>
      </c>
      <c r="L51" s="104">
        <f>IF(D51&gt;0,K51/D51*100,"-")</f>
        <v>71.701354476379251</v>
      </c>
      <c r="M51" s="103">
        <v>0</v>
      </c>
      <c r="N51" s="104">
        <f>IF(D51&gt;0,M51/D51*100,"-")</f>
        <v>0</v>
      </c>
      <c r="O51" s="103">
        <v>3260</v>
      </c>
      <c r="P51" s="103">
        <v>289</v>
      </c>
      <c r="Q51" s="104">
        <f>IF(D51&gt;0,O51/D51*100,"-")</f>
        <v>21.53947803105385</v>
      </c>
      <c r="R51" s="103">
        <v>167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11</v>
      </c>
      <c r="B52" s="102" t="s">
        <v>344</v>
      </c>
      <c r="C52" s="101" t="s">
        <v>345</v>
      </c>
      <c r="D52" s="103">
        <f>+SUM(E52,+I52)</f>
        <v>7147</v>
      </c>
      <c r="E52" s="103">
        <f>+SUM(G52,+H52)</f>
        <v>478</v>
      </c>
      <c r="F52" s="104">
        <f>IF(D52&gt;0,E52/D52*100,"-")</f>
        <v>6.6881208898838667</v>
      </c>
      <c r="G52" s="103">
        <v>478</v>
      </c>
      <c r="H52" s="103">
        <v>0</v>
      </c>
      <c r="I52" s="103">
        <f>+SUM(K52,+M52,+O52)</f>
        <v>6669</v>
      </c>
      <c r="J52" s="104">
        <f>IF(D52&gt;0,I52/D52*100,"-")</f>
        <v>93.311879110116138</v>
      </c>
      <c r="K52" s="103">
        <v>5092</v>
      </c>
      <c r="L52" s="104">
        <f>IF(D52&gt;0,K52/D52*100,"-")</f>
        <v>71.246676927382111</v>
      </c>
      <c r="M52" s="103">
        <v>0</v>
      </c>
      <c r="N52" s="104">
        <f>IF(D52&gt;0,M52/D52*100,"-")</f>
        <v>0</v>
      </c>
      <c r="O52" s="103">
        <v>1577</v>
      </c>
      <c r="P52" s="103">
        <v>1372</v>
      </c>
      <c r="Q52" s="104">
        <f>IF(D52&gt;0,O52/D52*100,"-")</f>
        <v>22.065202182734016</v>
      </c>
      <c r="R52" s="103">
        <v>73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2">
    <sortCondition ref="A8:A52"/>
    <sortCondition ref="B8:B52"/>
    <sortCondition ref="C8:C5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熊本県</v>
      </c>
      <c r="B7" s="107" t="str">
        <f>水洗化人口等!B7</f>
        <v>43000</v>
      </c>
      <c r="C7" s="106" t="s">
        <v>200</v>
      </c>
      <c r="D7" s="108">
        <f>SUM(E7,+H7,+K7)</f>
        <v>454202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19714</v>
      </c>
      <c r="I7" s="108">
        <f>SUM(I$8:I$207)</f>
        <v>18215</v>
      </c>
      <c r="J7" s="108">
        <f>SUM(J$8:J$207)</f>
        <v>1499</v>
      </c>
      <c r="K7" s="108">
        <f>SUM(L7:M7)</f>
        <v>434488</v>
      </c>
      <c r="L7" s="108">
        <f>SUM(L$8:L$207)</f>
        <v>104315</v>
      </c>
      <c r="M7" s="108">
        <f>SUM(M$8:M$207)</f>
        <v>330173</v>
      </c>
      <c r="N7" s="108">
        <f>SUM(O7,+V7,+AC7)</f>
        <v>454854</v>
      </c>
      <c r="O7" s="108">
        <f>SUM(P7:U7)</f>
        <v>122530</v>
      </c>
      <c r="P7" s="108">
        <f t="shared" ref="P7:U7" si="0">SUM(P$8:P$207)</f>
        <v>99153</v>
      </c>
      <c r="Q7" s="108">
        <f t="shared" si="0"/>
        <v>249</v>
      </c>
      <c r="R7" s="108">
        <f t="shared" si="0"/>
        <v>0</v>
      </c>
      <c r="S7" s="108">
        <f t="shared" si="0"/>
        <v>23127</v>
      </c>
      <c r="T7" s="108">
        <f t="shared" si="0"/>
        <v>0</v>
      </c>
      <c r="U7" s="108">
        <f t="shared" si="0"/>
        <v>1</v>
      </c>
      <c r="V7" s="108">
        <f>SUM(W7:AB7)</f>
        <v>331672</v>
      </c>
      <c r="W7" s="108">
        <f t="shared" ref="W7:AB7" si="1">SUM(W$8:W$207)</f>
        <v>250391</v>
      </c>
      <c r="X7" s="108">
        <f t="shared" si="1"/>
        <v>1441</v>
      </c>
      <c r="Y7" s="108">
        <f t="shared" si="1"/>
        <v>0</v>
      </c>
      <c r="Z7" s="108">
        <f t="shared" si="1"/>
        <v>79840</v>
      </c>
      <c r="AA7" s="108">
        <f t="shared" si="1"/>
        <v>0</v>
      </c>
      <c r="AB7" s="108">
        <f t="shared" si="1"/>
        <v>0</v>
      </c>
      <c r="AC7" s="108">
        <f>SUM(AD7:AE7)</f>
        <v>652</v>
      </c>
      <c r="AD7" s="108">
        <f>SUM(AD$8:AD$207)</f>
        <v>652</v>
      </c>
      <c r="AE7" s="108">
        <f>SUM(AE$8:AE$207)</f>
        <v>0</v>
      </c>
      <c r="AF7" s="108">
        <f>SUM(AG7:AI7)</f>
        <v>11264</v>
      </c>
      <c r="AG7" s="108">
        <f>SUM(AG$8:AG$207)</f>
        <v>11264</v>
      </c>
      <c r="AH7" s="108">
        <f>SUM(AH$8:AH$207)</f>
        <v>0</v>
      </c>
      <c r="AI7" s="108">
        <f>SUM(AI$8:AI$207)</f>
        <v>0</v>
      </c>
      <c r="AJ7" s="108">
        <f>SUM(AK7:AS7)</f>
        <v>26488</v>
      </c>
      <c r="AK7" s="108">
        <f t="shared" ref="AK7:AS7" si="2">SUM(AK$8:AK$207)</f>
        <v>1561</v>
      </c>
      <c r="AL7" s="108">
        <f t="shared" si="2"/>
        <v>13680</v>
      </c>
      <c r="AM7" s="108">
        <f t="shared" si="2"/>
        <v>1389</v>
      </c>
      <c r="AN7" s="108">
        <f t="shared" si="2"/>
        <v>203</v>
      </c>
      <c r="AO7" s="108">
        <f t="shared" si="2"/>
        <v>0</v>
      </c>
      <c r="AP7" s="108">
        <f t="shared" si="2"/>
        <v>7037</v>
      </c>
      <c r="AQ7" s="108">
        <f t="shared" si="2"/>
        <v>1033</v>
      </c>
      <c r="AR7" s="108">
        <f t="shared" si="2"/>
        <v>23</v>
      </c>
      <c r="AS7" s="108">
        <f t="shared" si="2"/>
        <v>1562</v>
      </c>
      <c r="AT7" s="108">
        <f>SUM(AU7:AY7)</f>
        <v>160</v>
      </c>
      <c r="AU7" s="108">
        <f>SUM(AU$8:AU$207)</f>
        <v>17</v>
      </c>
      <c r="AV7" s="108">
        <f>SUM(AV$8:AV$207)</f>
        <v>0</v>
      </c>
      <c r="AW7" s="108">
        <f>SUM(AW$8:AW$207)</f>
        <v>143</v>
      </c>
      <c r="AX7" s="108">
        <f>SUM(AX$8:AX$207)</f>
        <v>0</v>
      </c>
      <c r="AY7" s="108">
        <f>SUM(AY$8:AY$207)</f>
        <v>0</v>
      </c>
      <c r="AZ7" s="108">
        <f>SUM(BA7:BC7)</f>
        <v>1545</v>
      </c>
      <c r="BA7" s="108">
        <f>SUM(BA$8:BA$207)</f>
        <v>1545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11</v>
      </c>
      <c r="B8" s="113" t="s">
        <v>254</v>
      </c>
      <c r="C8" s="101" t="s">
        <v>255</v>
      </c>
      <c r="D8" s="103">
        <f>SUM(E8,+H8,+K8)</f>
        <v>60496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60496</v>
      </c>
      <c r="L8" s="103">
        <v>11787</v>
      </c>
      <c r="M8" s="103">
        <v>48709</v>
      </c>
      <c r="N8" s="103">
        <f>SUM(O8,+V8,+AC8)</f>
        <v>60539</v>
      </c>
      <c r="O8" s="103">
        <f>SUM(P8:U8)</f>
        <v>11787</v>
      </c>
      <c r="P8" s="103">
        <v>3025</v>
      </c>
      <c r="Q8" s="103">
        <v>0</v>
      </c>
      <c r="R8" s="103">
        <v>0</v>
      </c>
      <c r="S8" s="103">
        <v>8762</v>
      </c>
      <c r="T8" s="103">
        <v>0</v>
      </c>
      <c r="U8" s="103">
        <v>0</v>
      </c>
      <c r="V8" s="103">
        <f>SUM(W8:AB8)</f>
        <v>48709</v>
      </c>
      <c r="W8" s="103">
        <v>13618</v>
      </c>
      <c r="X8" s="103">
        <v>0</v>
      </c>
      <c r="Y8" s="103">
        <v>0</v>
      </c>
      <c r="Z8" s="103">
        <v>35091</v>
      </c>
      <c r="AA8" s="103">
        <v>0</v>
      </c>
      <c r="AB8" s="103">
        <v>0</v>
      </c>
      <c r="AC8" s="103">
        <f>SUM(AD8:AE8)</f>
        <v>43</v>
      </c>
      <c r="AD8" s="103">
        <v>43</v>
      </c>
      <c r="AE8" s="103">
        <v>0</v>
      </c>
      <c r="AF8" s="103">
        <f>SUM(AG8:AI8)</f>
        <v>597</v>
      </c>
      <c r="AG8" s="103">
        <v>597</v>
      </c>
      <c r="AH8" s="103">
        <v>0</v>
      </c>
      <c r="AI8" s="103">
        <v>0</v>
      </c>
      <c r="AJ8" s="103">
        <f>SUM(AK8:AS8)</f>
        <v>597</v>
      </c>
      <c r="AK8" s="103">
        <v>0</v>
      </c>
      <c r="AL8" s="103">
        <v>0</v>
      </c>
      <c r="AM8" s="103">
        <v>597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68</v>
      </c>
      <c r="AU8" s="103">
        <v>0</v>
      </c>
      <c r="AV8" s="103">
        <v>0</v>
      </c>
      <c r="AW8" s="103">
        <v>68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11</v>
      </c>
      <c r="B9" s="113" t="s">
        <v>258</v>
      </c>
      <c r="C9" s="101" t="s">
        <v>259</v>
      </c>
      <c r="D9" s="103">
        <f>SUM(E9,+H9,+K9)</f>
        <v>36507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36507</v>
      </c>
      <c r="L9" s="103">
        <v>6623</v>
      </c>
      <c r="M9" s="103">
        <v>29884</v>
      </c>
      <c r="N9" s="103">
        <f>SUM(O9,+V9,+AC9)</f>
        <v>36507</v>
      </c>
      <c r="O9" s="103">
        <f>SUM(P9:U9)</f>
        <v>6623</v>
      </c>
      <c r="P9" s="103">
        <v>6623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29884</v>
      </c>
      <c r="W9" s="103">
        <v>29884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1487</v>
      </c>
      <c r="AG9" s="103">
        <v>1487</v>
      </c>
      <c r="AH9" s="103">
        <v>0</v>
      </c>
      <c r="AI9" s="103">
        <v>0</v>
      </c>
      <c r="AJ9" s="103">
        <f>SUM(AK9:AS9)</f>
        <v>1487</v>
      </c>
      <c r="AK9" s="103">
        <v>0</v>
      </c>
      <c r="AL9" s="103">
        <v>0</v>
      </c>
      <c r="AM9" s="103">
        <v>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1464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11</v>
      </c>
      <c r="B10" s="113" t="s">
        <v>260</v>
      </c>
      <c r="C10" s="101" t="s">
        <v>261</v>
      </c>
      <c r="D10" s="103">
        <f>SUM(E10,+H10,+K10)</f>
        <v>8617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8617</v>
      </c>
      <c r="L10" s="103">
        <v>3007</v>
      </c>
      <c r="M10" s="103">
        <v>5610</v>
      </c>
      <c r="N10" s="103">
        <f>SUM(O10,+V10,+AC10)</f>
        <v>8617</v>
      </c>
      <c r="O10" s="103">
        <f>SUM(P10:U10)</f>
        <v>3007</v>
      </c>
      <c r="P10" s="103">
        <v>3007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5610</v>
      </c>
      <c r="W10" s="103">
        <v>5610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</v>
      </c>
      <c r="AG10" s="103">
        <v>4</v>
      </c>
      <c r="AH10" s="103">
        <v>0</v>
      </c>
      <c r="AI10" s="103">
        <v>0</v>
      </c>
      <c r="AJ10" s="103">
        <f>SUM(AK10:AS10)</f>
        <v>4</v>
      </c>
      <c r="AK10" s="103">
        <v>0</v>
      </c>
      <c r="AL10" s="103">
        <v>0</v>
      </c>
      <c r="AM10" s="103">
        <v>3</v>
      </c>
      <c r="AN10" s="103">
        <v>0</v>
      </c>
      <c r="AO10" s="103">
        <v>0</v>
      </c>
      <c r="AP10" s="103">
        <v>0</v>
      </c>
      <c r="AQ10" s="103">
        <v>0</v>
      </c>
      <c r="AR10" s="103">
        <v>1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45</v>
      </c>
      <c r="BA10" s="103">
        <v>45</v>
      </c>
      <c r="BB10" s="103">
        <v>0</v>
      </c>
      <c r="BC10" s="103">
        <v>0</v>
      </c>
    </row>
    <row r="11" spans="1:55" s="105" customFormat="1" ht="13.5" customHeight="1">
      <c r="A11" s="115" t="s">
        <v>11</v>
      </c>
      <c r="B11" s="113" t="s">
        <v>262</v>
      </c>
      <c r="C11" s="101" t="s">
        <v>263</v>
      </c>
      <c r="D11" s="103">
        <f>SUM(E11,+H11,+K11)</f>
        <v>22394</v>
      </c>
      <c r="E11" s="103">
        <f>SUM(F11:G11)</f>
        <v>0</v>
      </c>
      <c r="F11" s="103">
        <v>0</v>
      </c>
      <c r="G11" s="103">
        <v>0</v>
      </c>
      <c r="H11" s="103">
        <f>SUM(I11:J11)</f>
        <v>15940</v>
      </c>
      <c r="I11" s="103">
        <v>15940</v>
      </c>
      <c r="J11" s="103">
        <v>0</v>
      </c>
      <c r="K11" s="103">
        <f>SUM(L11:M11)</f>
        <v>6454</v>
      </c>
      <c r="L11" s="103">
        <v>0</v>
      </c>
      <c r="M11" s="103">
        <v>6454</v>
      </c>
      <c r="N11" s="103">
        <f>SUM(O11,+V11,+AC11)</f>
        <v>22394</v>
      </c>
      <c r="O11" s="103">
        <f>SUM(P11:U11)</f>
        <v>15940</v>
      </c>
      <c r="P11" s="103">
        <v>15940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6454</v>
      </c>
      <c r="W11" s="103">
        <v>0</v>
      </c>
      <c r="X11" s="103">
        <v>0</v>
      </c>
      <c r="Y11" s="103">
        <v>0</v>
      </c>
      <c r="Z11" s="103">
        <v>6454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204</v>
      </c>
      <c r="AG11" s="103">
        <v>204</v>
      </c>
      <c r="AH11" s="103">
        <v>0</v>
      </c>
      <c r="AI11" s="103">
        <v>0</v>
      </c>
      <c r="AJ11" s="103">
        <f>SUM(AK11:AS11)</f>
        <v>204</v>
      </c>
      <c r="AK11" s="103">
        <v>0</v>
      </c>
      <c r="AL11" s="103">
        <v>0</v>
      </c>
      <c r="AM11" s="103">
        <v>0</v>
      </c>
      <c r="AN11" s="103">
        <v>203</v>
      </c>
      <c r="AO11" s="103">
        <v>0</v>
      </c>
      <c r="AP11" s="103">
        <v>0</v>
      </c>
      <c r="AQ11" s="103">
        <v>0</v>
      </c>
      <c r="AR11" s="103">
        <v>1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11</v>
      </c>
      <c r="B12" s="113" t="s">
        <v>264</v>
      </c>
      <c r="C12" s="101" t="s">
        <v>265</v>
      </c>
      <c r="D12" s="103">
        <f>SUM(E12,+H12,+K12)</f>
        <v>12764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12764</v>
      </c>
      <c r="L12" s="103">
        <v>5058</v>
      </c>
      <c r="M12" s="103">
        <v>7706</v>
      </c>
      <c r="N12" s="103">
        <f>SUM(O12,+V12,+AC12)</f>
        <v>12764</v>
      </c>
      <c r="O12" s="103">
        <f>SUM(P12:U12)</f>
        <v>5058</v>
      </c>
      <c r="P12" s="103">
        <v>5058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7706</v>
      </c>
      <c r="W12" s="103">
        <v>7706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12764</v>
      </c>
      <c r="AK12" s="103">
        <v>0</v>
      </c>
      <c r="AL12" s="103">
        <v>12764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11</v>
      </c>
      <c r="B13" s="113" t="s">
        <v>266</v>
      </c>
      <c r="C13" s="101" t="s">
        <v>267</v>
      </c>
      <c r="D13" s="103">
        <f>SUM(E13,+H13,+K13)</f>
        <v>26501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26501</v>
      </c>
      <c r="L13" s="103">
        <v>5849</v>
      </c>
      <c r="M13" s="103">
        <v>20652</v>
      </c>
      <c r="N13" s="103">
        <f>SUM(O13,+V13,+AC13)</f>
        <v>26560</v>
      </c>
      <c r="O13" s="103">
        <f>SUM(P13:U13)</f>
        <v>5849</v>
      </c>
      <c r="P13" s="103">
        <v>2501</v>
      </c>
      <c r="Q13" s="103">
        <v>0</v>
      </c>
      <c r="R13" s="103">
        <v>0</v>
      </c>
      <c r="S13" s="103">
        <v>3348</v>
      </c>
      <c r="T13" s="103">
        <v>0</v>
      </c>
      <c r="U13" s="103">
        <v>0</v>
      </c>
      <c r="V13" s="103">
        <f>SUM(W13:AB13)</f>
        <v>20652</v>
      </c>
      <c r="W13" s="103">
        <v>8352</v>
      </c>
      <c r="X13" s="103">
        <v>0</v>
      </c>
      <c r="Y13" s="103">
        <v>0</v>
      </c>
      <c r="Z13" s="103">
        <v>12300</v>
      </c>
      <c r="AA13" s="103">
        <v>0</v>
      </c>
      <c r="AB13" s="103">
        <v>0</v>
      </c>
      <c r="AC13" s="103">
        <f>SUM(AD13:AE13)</f>
        <v>59</v>
      </c>
      <c r="AD13" s="103">
        <v>59</v>
      </c>
      <c r="AE13" s="103">
        <v>0</v>
      </c>
      <c r="AF13" s="103">
        <f>SUM(AG13:AI13)</f>
        <v>69</v>
      </c>
      <c r="AG13" s="103">
        <v>69</v>
      </c>
      <c r="AH13" s="103">
        <v>0</v>
      </c>
      <c r="AI13" s="103">
        <v>0</v>
      </c>
      <c r="AJ13" s="103">
        <f>SUM(AK13:AS13)</f>
        <v>69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69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69</v>
      </c>
      <c r="BA13" s="103">
        <v>69</v>
      </c>
      <c r="BB13" s="103">
        <v>0</v>
      </c>
      <c r="BC13" s="103">
        <v>0</v>
      </c>
    </row>
    <row r="14" spans="1:55" s="105" customFormat="1" ht="13.5" customHeight="1">
      <c r="A14" s="115" t="s">
        <v>11</v>
      </c>
      <c r="B14" s="113" t="s">
        <v>268</v>
      </c>
      <c r="C14" s="101" t="s">
        <v>269</v>
      </c>
      <c r="D14" s="103">
        <f>SUM(E14,+H14,+K14)</f>
        <v>15228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15228</v>
      </c>
      <c r="L14" s="103">
        <v>2354</v>
      </c>
      <c r="M14" s="103">
        <v>12874</v>
      </c>
      <c r="N14" s="103">
        <f>SUM(O14,+V14,+AC14)</f>
        <v>15234</v>
      </c>
      <c r="O14" s="103">
        <f>SUM(P14:U14)</f>
        <v>2354</v>
      </c>
      <c r="P14" s="103">
        <v>2105</v>
      </c>
      <c r="Q14" s="103">
        <v>249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12874</v>
      </c>
      <c r="W14" s="103">
        <v>12088</v>
      </c>
      <c r="X14" s="103">
        <v>786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6</v>
      </c>
      <c r="AD14" s="103">
        <v>6</v>
      </c>
      <c r="AE14" s="103">
        <v>0</v>
      </c>
      <c r="AF14" s="103">
        <f>SUM(AG14:AI14)</f>
        <v>7321</v>
      </c>
      <c r="AG14" s="103">
        <v>7321</v>
      </c>
      <c r="AH14" s="103">
        <v>0</v>
      </c>
      <c r="AI14" s="103">
        <v>0</v>
      </c>
      <c r="AJ14" s="103">
        <f>SUM(AK14:AS14)</f>
        <v>7321</v>
      </c>
      <c r="AK14" s="103">
        <v>0</v>
      </c>
      <c r="AL14" s="103">
        <v>0</v>
      </c>
      <c r="AM14" s="103">
        <v>284</v>
      </c>
      <c r="AN14" s="103">
        <v>0</v>
      </c>
      <c r="AO14" s="103">
        <v>0</v>
      </c>
      <c r="AP14" s="103">
        <v>7037</v>
      </c>
      <c r="AQ14" s="103">
        <v>0</v>
      </c>
      <c r="AR14" s="103">
        <v>0</v>
      </c>
      <c r="AS14" s="103">
        <v>0</v>
      </c>
      <c r="AT14" s="103">
        <f>SUM(AU14:AY14)</f>
        <v>32</v>
      </c>
      <c r="AU14" s="103">
        <v>0</v>
      </c>
      <c r="AV14" s="103">
        <v>0</v>
      </c>
      <c r="AW14" s="103">
        <v>32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11</v>
      </c>
      <c r="B15" s="113" t="s">
        <v>270</v>
      </c>
      <c r="C15" s="101" t="s">
        <v>271</v>
      </c>
      <c r="D15" s="103">
        <f>SUM(E15,+H15,+K15)</f>
        <v>16941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16941</v>
      </c>
      <c r="L15" s="103">
        <v>3271</v>
      </c>
      <c r="M15" s="103">
        <v>13670</v>
      </c>
      <c r="N15" s="103">
        <f>SUM(O15,+V15,+AC15)</f>
        <v>17169</v>
      </c>
      <c r="O15" s="103">
        <f>SUM(P15:U15)</f>
        <v>3271</v>
      </c>
      <c r="P15" s="103">
        <v>3271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13670</v>
      </c>
      <c r="W15" s="103">
        <v>13670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228</v>
      </c>
      <c r="AD15" s="103">
        <v>228</v>
      </c>
      <c r="AE15" s="103">
        <v>0</v>
      </c>
      <c r="AF15" s="103">
        <f>SUM(AG15:AI15)</f>
        <v>209</v>
      </c>
      <c r="AG15" s="103">
        <v>209</v>
      </c>
      <c r="AH15" s="103">
        <v>0</v>
      </c>
      <c r="AI15" s="103">
        <v>0</v>
      </c>
      <c r="AJ15" s="103">
        <f>SUM(AK15:AS15)</f>
        <v>209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209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11</v>
      </c>
      <c r="B16" s="113" t="s">
        <v>272</v>
      </c>
      <c r="C16" s="101" t="s">
        <v>273</v>
      </c>
      <c r="D16" s="103">
        <f>SUM(E16,+H16,+K16)</f>
        <v>6713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6713</v>
      </c>
      <c r="L16" s="103">
        <v>1123</v>
      </c>
      <c r="M16" s="103">
        <v>5590</v>
      </c>
      <c r="N16" s="103">
        <f>SUM(O16,+V16,+AC16)</f>
        <v>6713</v>
      </c>
      <c r="O16" s="103">
        <f>SUM(P16:U16)</f>
        <v>1123</v>
      </c>
      <c r="P16" s="103">
        <v>1123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5590</v>
      </c>
      <c r="W16" s="103">
        <v>5590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35</v>
      </c>
      <c r="AG16" s="103">
        <v>35</v>
      </c>
      <c r="AH16" s="103">
        <v>0</v>
      </c>
      <c r="AI16" s="103">
        <v>0</v>
      </c>
      <c r="AJ16" s="103">
        <f>SUM(AK16:AS16)</f>
        <v>35</v>
      </c>
      <c r="AK16" s="103">
        <v>0</v>
      </c>
      <c r="AL16" s="103">
        <v>0</v>
      </c>
      <c r="AM16" s="103">
        <v>5</v>
      </c>
      <c r="AN16" s="103">
        <v>0</v>
      </c>
      <c r="AO16" s="103">
        <v>0</v>
      </c>
      <c r="AP16" s="103">
        <v>0</v>
      </c>
      <c r="AQ16" s="103">
        <v>30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11</v>
      </c>
      <c r="B17" s="113" t="s">
        <v>274</v>
      </c>
      <c r="C17" s="101" t="s">
        <v>275</v>
      </c>
      <c r="D17" s="103">
        <f>SUM(E17,+H17,+K17)</f>
        <v>21986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21986</v>
      </c>
      <c r="L17" s="103">
        <v>8025</v>
      </c>
      <c r="M17" s="103">
        <v>13961</v>
      </c>
      <c r="N17" s="103">
        <f>SUM(O17,+V17,+AC17)</f>
        <v>21989</v>
      </c>
      <c r="O17" s="103">
        <f>SUM(P17:U17)</f>
        <v>8025</v>
      </c>
      <c r="P17" s="103">
        <v>8025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13961</v>
      </c>
      <c r="W17" s="103">
        <v>13961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3</v>
      </c>
      <c r="AD17" s="103">
        <v>3</v>
      </c>
      <c r="AE17" s="103">
        <v>0</v>
      </c>
      <c r="AF17" s="103">
        <f>SUM(AG17:AI17)</f>
        <v>17</v>
      </c>
      <c r="AG17" s="103">
        <v>17</v>
      </c>
      <c r="AH17" s="103">
        <v>0</v>
      </c>
      <c r="AI17" s="103">
        <v>0</v>
      </c>
      <c r="AJ17" s="103">
        <f>SUM(AK17:AS17)</f>
        <v>17</v>
      </c>
      <c r="AK17" s="103">
        <v>0</v>
      </c>
      <c r="AL17" s="103">
        <v>0</v>
      </c>
      <c r="AM17" s="103">
        <v>17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194</v>
      </c>
      <c r="BA17" s="103">
        <v>194</v>
      </c>
      <c r="BB17" s="103">
        <v>0</v>
      </c>
      <c r="BC17" s="103">
        <v>0</v>
      </c>
    </row>
    <row r="18" spans="1:55" s="105" customFormat="1" ht="13.5" customHeight="1">
      <c r="A18" s="115" t="s">
        <v>11</v>
      </c>
      <c r="B18" s="113" t="s">
        <v>276</v>
      </c>
      <c r="C18" s="101" t="s">
        <v>277</v>
      </c>
      <c r="D18" s="103">
        <f>SUM(E18,+H18,+K18)</f>
        <v>25234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25234</v>
      </c>
      <c r="L18" s="103">
        <v>5573</v>
      </c>
      <c r="M18" s="103">
        <v>19661</v>
      </c>
      <c r="N18" s="103">
        <f>SUM(O18,+V18,+AC18)</f>
        <v>25285</v>
      </c>
      <c r="O18" s="103">
        <f>SUM(P18:U18)</f>
        <v>5573</v>
      </c>
      <c r="P18" s="103">
        <v>5573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19661</v>
      </c>
      <c r="W18" s="103">
        <v>19661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51</v>
      </c>
      <c r="AD18" s="103">
        <v>51</v>
      </c>
      <c r="AE18" s="103">
        <v>0</v>
      </c>
      <c r="AF18" s="103">
        <f>SUM(AG18:AI18)</f>
        <v>109</v>
      </c>
      <c r="AG18" s="103">
        <v>109</v>
      </c>
      <c r="AH18" s="103">
        <v>0</v>
      </c>
      <c r="AI18" s="103">
        <v>0</v>
      </c>
      <c r="AJ18" s="103">
        <f>SUM(AK18:AS18)</f>
        <v>109</v>
      </c>
      <c r="AK18" s="103">
        <v>0</v>
      </c>
      <c r="AL18" s="103">
        <v>0</v>
      </c>
      <c r="AM18" s="103">
        <v>18</v>
      </c>
      <c r="AN18" s="103">
        <v>0</v>
      </c>
      <c r="AO18" s="103">
        <v>0</v>
      </c>
      <c r="AP18" s="103">
        <v>0</v>
      </c>
      <c r="AQ18" s="103">
        <v>91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11</v>
      </c>
      <c r="B19" s="113" t="s">
        <v>278</v>
      </c>
      <c r="C19" s="101" t="s">
        <v>279</v>
      </c>
      <c r="D19" s="103">
        <f>SUM(E19,+H19,+K19)</f>
        <v>12904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12904</v>
      </c>
      <c r="L19" s="103">
        <v>2402</v>
      </c>
      <c r="M19" s="103">
        <v>10502</v>
      </c>
      <c r="N19" s="103">
        <f>SUM(O19,+V19,+AC19)</f>
        <v>12904</v>
      </c>
      <c r="O19" s="103">
        <f>SUM(P19:U19)</f>
        <v>2402</v>
      </c>
      <c r="P19" s="103">
        <v>2402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10502</v>
      </c>
      <c r="W19" s="103">
        <v>10502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93</v>
      </c>
      <c r="AG19" s="103">
        <v>93</v>
      </c>
      <c r="AH19" s="103">
        <v>0</v>
      </c>
      <c r="AI19" s="103">
        <v>0</v>
      </c>
      <c r="AJ19" s="103">
        <f>SUM(AK19:AS19)</f>
        <v>102</v>
      </c>
      <c r="AK19" s="103">
        <v>12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90</v>
      </c>
      <c r="AR19" s="103">
        <v>0</v>
      </c>
      <c r="AS19" s="103">
        <v>0</v>
      </c>
      <c r="AT19" s="103">
        <f>SUM(AU19:AY19)</f>
        <v>3</v>
      </c>
      <c r="AU19" s="103">
        <v>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11</v>
      </c>
      <c r="B20" s="113" t="s">
        <v>280</v>
      </c>
      <c r="C20" s="101" t="s">
        <v>281</v>
      </c>
      <c r="D20" s="103">
        <f>SUM(E20,+H20,+K20)</f>
        <v>45174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45174</v>
      </c>
      <c r="L20" s="103">
        <v>13516</v>
      </c>
      <c r="M20" s="103">
        <v>31658</v>
      </c>
      <c r="N20" s="103">
        <f>SUM(O20,+V20,+AC20)</f>
        <v>45174</v>
      </c>
      <c r="O20" s="103">
        <f>SUM(P20:U20)</f>
        <v>13516</v>
      </c>
      <c r="P20" s="103">
        <v>2999</v>
      </c>
      <c r="Q20" s="103">
        <v>0</v>
      </c>
      <c r="R20" s="103">
        <v>0</v>
      </c>
      <c r="S20" s="103">
        <v>10517</v>
      </c>
      <c r="T20" s="103">
        <v>0</v>
      </c>
      <c r="U20" s="103">
        <v>0</v>
      </c>
      <c r="V20" s="103">
        <f>SUM(W20:AB20)</f>
        <v>31658</v>
      </c>
      <c r="W20" s="103">
        <v>7118</v>
      </c>
      <c r="X20" s="103">
        <v>0</v>
      </c>
      <c r="Y20" s="103">
        <v>0</v>
      </c>
      <c r="Z20" s="103">
        <v>24540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81</v>
      </c>
      <c r="AG20" s="103">
        <v>81</v>
      </c>
      <c r="AH20" s="103">
        <v>0</v>
      </c>
      <c r="AI20" s="103">
        <v>0</v>
      </c>
      <c r="AJ20" s="103">
        <f>SUM(AK20:AS20)</f>
        <v>949</v>
      </c>
      <c r="AK20" s="103">
        <v>0</v>
      </c>
      <c r="AL20" s="103">
        <v>868</v>
      </c>
      <c r="AM20" s="103">
        <v>72</v>
      </c>
      <c r="AN20" s="103">
        <v>0</v>
      </c>
      <c r="AO20" s="103">
        <v>0</v>
      </c>
      <c r="AP20" s="103">
        <v>0</v>
      </c>
      <c r="AQ20" s="103">
        <v>0</v>
      </c>
      <c r="AR20" s="103">
        <v>9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868</v>
      </c>
      <c r="BA20" s="103">
        <v>868</v>
      </c>
      <c r="BB20" s="103">
        <v>0</v>
      </c>
      <c r="BC20" s="103">
        <v>0</v>
      </c>
    </row>
    <row r="21" spans="1:55" s="105" customFormat="1" ht="13.5" customHeight="1">
      <c r="A21" s="115" t="s">
        <v>11</v>
      </c>
      <c r="B21" s="113" t="s">
        <v>282</v>
      </c>
      <c r="C21" s="101" t="s">
        <v>283</v>
      </c>
      <c r="D21" s="103">
        <f>SUM(E21,+H21,+K21)</f>
        <v>2358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2358</v>
      </c>
      <c r="L21" s="103">
        <v>867</v>
      </c>
      <c r="M21" s="103">
        <v>1491</v>
      </c>
      <c r="N21" s="103">
        <f>SUM(O21,+V21,+AC21)</f>
        <v>2358</v>
      </c>
      <c r="O21" s="103">
        <f>SUM(P21:U21)</f>
        <v>867</v>
      </c>
      <c r="P21" s="103">
        <v>867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1491</v>
      </c>
      <c r="W21" s="103">
        <v>1491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</v>
      </c>
      <c r="AG21" s="103">
        <v>8</v>
      </c>
      <c r="AH21" s="103">
        <v>0</v>
      </c>
      <c r="AI21" s="103">
        <v>0</v>
      </c>
      <c r="AJ21" s="103">
        <f>SUM(AK21:AS21)</f>
        <v>8</v>
      </c>
      <c r="AK21" s="103">
        <v>0</v>
      </c>
      <c r="AL21" s="103">
        <v>0</v>
      </c>
      <c r="AM21" s="103">
        <v>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6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11</v>
      </c>
      <c r="B22" s="113" t="s">
        <v>284</v>
      </c>
      <c r="C22" s="101" t="s">
        <v>285</v>
      </c>
      <c r="D22" s="103">
        <f>SUM(E22,+H22,+K22)</f>
        <v>9061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9061</v>
      </c>
      <c r="L22" s="103">
        <v>1284</v>
      </c>
      <c r="M22" s="103">
        <v>7777</v>
      </c>
      <c r="N22" s="103">
        <f>SUM(O22,+V22,+AC22)</f>
        <v>9061</v>
      </c>
      <c r="O22" s="103">
        <f>SUM(P22:U22)</f>
        <v>1284</v>
      </c>
      <c r="P22" s="103">
        <v>1284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7777</v>
      </c>
      <c r="W22" s="103">
        <v>7777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82</v>
      </c>
      <c r="AG22" s="103">
        <v>82</v>
      </c>
      <c r="AH22" s="103">
        <v>0</v>
      </c>
      <c r="AI22" s="103">
        <v>0</v>
      </c>
      <c r="AJ22" s="103">
        <f>SUM(AK22:AS22)</f>
        <v>82</v>
      </c>
      <c r="AK22" s="103">
        <v>0</v>
      </c>
      <c r="AL22" s="103">
        <v>0</v>
      </c>
      <c r="AM22" s="103">
        <v>6</v>
      </c>
      <c r="AN22" s="103">
        <v>0</v>
      </c>
      <c r="AO22" s="103">
        <v>0</v>
      </c>
      <c r="AP22" s="103">
        <v>0</v>
      </c>
      <c r="AQ22" s="103">
        <v>76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11</v>
      </c>
      <c r="B23" s="113" t="s">
        <v>286</v>
      </c>
      <c r="C23" s="101" t="s">
        <v>287</v>
      </c>
      <c r="D23" s="103">
        <f>SUM(E23,+H23,+K23)</f>
        <v>4046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4046</v>
      </c>
      <c r="L23" s="103">
        <v>663</v>
      </c>
      <c r="M23" s="103">
        <v>3383</v>
      </c>
      <c r="N23" s="103">
        <f>SUM(O23,+V23,+AC23)</f>
        <v>4058</v>
      </c>
      <c r="O23" s="103">
        <f>SUM(P23:U23)</f>
        <v>663</v>
      </c>
      <c r="P23" s="103">
        <v>663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3383</v>
      </c>
      <c r="W23" s="103">
        <v>3383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12</v>
      </c>
      <c r="AD23" s="103">
        <v>12</v>
      </c>
      <c r="AE23" s="103">
        <v>0</v>
      </c>
      <c r="AF23" s="103">
        <f>SUM(AG23:AI23)</f>
        <v>12</v>
      </c>
      <c r="AG23" s="103">
        <v>12</v>
      </c>
      <c r="AH23" s="103">
        <v>0</v>
      </c>
      <c r="AI23" s="103">
        <v>0</v>
      </c>
      <c r="AJ23" s="103">
        <f>SUM(AK23:AS23)</f>
        <v>12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12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11</v>
      </c>
      <c r="B24" s="113" t="s">
        <v>288</v>
      </c>
      <c r="C24" s="101" t="s">
        <v>289</v>
      </c>
      <c r="D24" s="103">
        <f>SUM(E24,+H24,+K24)</f>
        <v>8242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8242</v>
      </c>
      <c r="L24" s="103">
        <v>3724</v>
      </c>
      <c r="M24" s="103">
        <v>4518</v>
      </c>
      <c r="N24" s="103">
        <f>SUM(O24,+V24,+AC24)</f>
        <v>8263</v>
      </c>
      <c r="O24" s="103">
        <f>SUM(P24:U24)</f>
        <v>3724</v>
      </c>
      <c r="P24" s="103">
        <v>3724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4518</v>
      </c>
      <c r="W24" s="103">
        <v>4518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21</v>
      </c>
      <c r="AD24" s="103">
        <v>21</v>
      </c>
      <c r="AE24" s="103">
        <v>0</v>
      </c>
      <c r="AF24" s="103">
        <f>SUM(AG24:AI24)</f>
        <v>53</v>
      </c>
      <c r="AG24" s="103">
        <v>53</v>
      </c>
      <c r="AH24" s="103">
        <v>0</v>
      </c>
      <c r="AI24" s="103">
        <v>0</v>
      </c>
      <c r="AJ24" s="103">
        <f>SUM(AK24:AS24)</f>
        <v>53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53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11</v>
      </c>
      <c r="B25" s="113" t="s">
        <v>290</v>
      </c>
      <c r="C25" s="101" t="s">
        <v>291</v>
      </c>
      <c r="D25" s="103">
        <f>SUM(E25,+H25,+K25)</f>
        <v>3326</v>
      </c>
      <c r="E25" s="103">
        <f>SUM(F25:G25)</f>
        <v>0</v>
      </c>
      <c r="F25" s="103">
        <v>0</v>
      </c>
      <c r="G25" s="103">
        <v>0</v>
      </c>
      <c r="H25" s="103">
        <f>SUM(I25:J25)</f>
        <v>1558</v>
      </c>
      <c r="I25" s="103">
        <v>1558</v>
      </c>
      <c r="J25" s="103">
        <v>0</v>
      </c>
      <c r="K25" s="103">
        <f>SUM(L25:M25)</f>
        <v>1768</v>
      </c>
      <c r="L25" s="103">
        <v>0</v>
      </c>
      <c r="M25" s="103">
        <v>1768</v>
      </c>
      <c r="N25" s="103">
        <f>SUM(O25,+V25,+AC25)</f>
        <v>3329</v>
      </c>
      <c r="O25" s="103">
        <f>SUM(P25:U25)</f>
        <v>1558</v>
      </c>
      <c r="P25" s="103">
        <v>1558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1768</v>
      </c>
      <c r="W25" s="103">
        <v>1768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3</v>
      </c>
      <c r="AD25" s="103">
        <v>3</v>
      </c>
      <c r="AE25" s="103">
        <v>0</v>
      </c>
      <c r="AF25" s="103">
        <f>SUM(AG25:AI25)</f>
        <v>21</v>
      </c>
      <c r="AG25" s="103">
        <v>21</v>
      </c>
      <c r="AH25" s="103">
        <v>0</v>
      </c>
      <c r="AI25" s="103">
        <v>0</v>
      </c>
      <c r="AJ25" s="103">
        <f>SUM(AK25:AS25)</f>
        <v>21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21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11</v>
      </c>
      <c r="B26" s="113" t="s">
        <v>292</v>
      </c>
      <c r="C26" s="101" t="s">
        <v>293</v>
      </c>
      <c r="D26" s="103">
        <f>SUM(E26,+H26,+K26)</f>
        <v>6447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6447</v>
      </c>
      <c r="L26" s="103">
        <v>1513</v>
      </c>
      <c r="M26" s="103">
        <v>4934</v>
      </c>
      <c r="N26" s="103">
        <f>SUM(O26,+V26,+AC26)</f>
        <v>6458</v>
      </c>
      <c r="O26" s="103">
        <f>SUM(P26:U26)</f>
        <v>1513</v>
      </c>
      <c r="P26" s="103">
        <v>1513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4934</v>
      </c>
      <c r="W26" s="103">
        <v>4934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11</v>
      </c>
      <c r="AD26" s="103">
        <v>11</v>
      </c>
      <c r="AE26" s="103">
        <v>0</v>
      </c>
      <c r="AF26" s="103">
        <f>SUM(AG26:AI26)</f>
        <v>42</v>
      </c>
      <c r="AG26" s="103">
        <v>42</v>
      </c>
      <c r="AH26" s="103">
        <v>0</v>
      </c>
      <c r="AI26" s="103">
        <v>0</v>
      </c>
      <c r="AJ26" s="103">
        <f>SUM(AK26:AS26)</f>
        <v>42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42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11</v>
      </c>
      <c r="B27" s="113" t="s">
        <v>294</v>
      </c>
      <c r="C27" s="101" t="s">
        <v>295</v>
      </c>
      <c r="D27" s="103">
        <f>SUM(E27,+H27,+K27)</f>
        <v>5429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5429</v>
      </c>
      <c r="L27" s="103">
        <v>1264</v>
      </c>
      <c r="M27" s="103">
        <v>4165</v>
      </c>
      <c r="N27" s="103">
        <f>SUM(O27,+V27,+AC27)</f>
        <v>5480</v>
      </c>
      <c r="O27" s="103">
        <f>SUM(P27:U27)</f>
        <v>1264</v>
      </c>
      <c r="P27" s="103">
        <v>1264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4165</v>
      </c>
      <c r="W27" s="103">
        <v>4165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51</v>
      </c>
      <c r="AD27" s="103">
        <v>51</v>
      </c>
      <c r="AE27" s="103">
        <v>0</v>
      </c>
      <c r="AF27" s="103">
        <f>SUM(AG27:AI27)</f>
        <v>21</v>
      </c>
      <c r="AG27" s="103">
        <v>21</v>
      </c>
      <c r="AH27" s="103">
        <v>0</v>
      </c>
      <c r="AI27" s="103">
        <v>0</v>
      </c>
      <c r="AJ27" s="103">
        <f>SUM(AK27:AS27)</f>
        <v>42</v>
      </c>
      <c r="AK27" s="103">
        <v>0</v>
      </c>
      <c r="AL27" s="103">
        <v>21</v>
      </c>
      <c r="AM27" s="103">
        <v>6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15</v>
      </c>
      <c r="AT27" s="103">
        <f>SUM(AU27:AY27)</f>
        <v>1</v>
      </c>
      <c r="AU27" s="103">
        <v>0</v>
      </c>
      <c r="AV27" s="103">
        <v>0</v>
      </c>
      <c r="AW27" s="103">
        <v>1</v>
      </c>
      <c r="AX27" s="103">
        <v>0</v>
      </c>
      <c r="AY27" s="103">
        <v>0</v>
      </c>
      <c r="AZ27" s="103">
        <f>SUM(BA27:BC27)</f>
        <v>29</v>
      </c>
      <c r="BA27" s="103">
        <v>29</v>
      </c>
      <c r="BB27" s="103">
        <v>0</v>
      </c>
      <c r="BC27" s="103">
        <v>0</v>
      </c>
    </row>
    <row r="28" spans="1:55" s="105" customFormat="1" ht="13.5" customHeight="1">
      <c r="A28" s="115" t="s">
        <v>11</v>
      </c>
      <c r="B28" s="113" t="s">
        <v>296</v>
      </c>
      <c r="C28" s="101" t="s">
        <v>297</v>
      </c>
      <c r="D28" s="103">
        <f>SUM(E28,+H28,+K28)</f>
        <v>1483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1483</v>
      </c>
      <c r="L28" s="103">
        <v>561</v>
      </c>
      <c r="M28" s="103">
        <v>922</v>
      </c>
      <c r="N28" s="103">
        <f>SUM(O28,+V28,+AC28)</f>
        <v>1504</v>
      </c>
      <c r="O28" s="103">
        <f>SUM(P28:U28)</f>
        <v>561</v>
      </c>
      <c r="P28" s="103">
        <v>561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922</v>
      </c>
      <c r="W28" s="103">
        <v>922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21</v>
      </c>
      <c r="AD28" s="103">
        <v>21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2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8</v>
      </c>
      <c r="BA28" s="103">
        <v>8</v>
      </c>
      <c r="BB28" s="103">
        <v>0</v>
      </c>
      <c r="BC28" s="103">
        <v>0</v>
      </c>
    </row>
    <row r="29" spans="1:55" s="105" customFormat="1" ht="13.5" customHeight="1">
      <c r="A29" s="115" t="s">
        <v>11</v>
      </c>
      <c r="B29" s="113" t="s">
        <v>298</v>
      </c>
      <c r="C29" s="101" t="s">
        <v>299</v>
      </c>
      <c r="D29" s="103">
        <f>SUM(E29,+H29,+K29)</f>
        <v>2250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2250</v>
      </c>
      <c r="L29" s="103">
        <v>460</v>
      </c>
      <c r="M29" s="103">
        <v>1790</v>
      </c>
      <c r="N29" s="103">
        <f>SUM(O29,+V29,+AC29)</f>
        <v>2250</v>
      </c>
      <c r="O29" s="103">
        <f>SUM(P29:U29)</f>
        <v>460</v>
      </c>
      <c r="P29" s="103">
        <v>460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1790</v>
      </c>
      <c r="W29" s="103">
        <v>1790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78</v>
      </c>
      <c r="AG29" s="103">
        <v>78</v>
      </c>
      <c r="AH29" s="103">
        <v>0</v>
      </c>
      <c r="AI29" s="103">
        <v>0</v>
      </c>
      <c r="AJ29" s="103">
        <f>SUM(AK29:AS29)</f>
        <v>78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73</v>
      </c>
      <c r="AR29" s="103">
        <v>0</v>
      </c>
      <c r="AS29" s="103">
        <v>5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11</v>
      </c>
      <c r="B30" s="113" t="s">
        <v>300</v>
      </c>
      <c r="C30" s="101" t="s">
        <v>301</v>
      </c>
      <c r="D30" s="103">
        <f>SUM(E30,+H30,+K30)</f>
        <v>4115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4115</v>
      </c>
      <c r="L30" s="103">
        <v>1258</v>
      </c>
      <c r="M30" s="103">
        <v>2857</v>
      </c>
      <c r="N30" s="103">
        <f>SUM(O30,+V30,+AC30)</f>
        <v>4115</v>
      </c>
      <c r="O30" s="103">
        <f>SUM(P30:U30)</f>
        <v>1258</v>
      </c>
      <c r="P30" s="103">
        <v>1258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2857</v>
      </c>
      <c r="W30" s="103">
        <v>2857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147</v>
      </c>
      <c r="AG30" s="103">
        <v>147</v>
      </c>
      <c r="AH30" s="103">
        <v>0</v>
      </c>
      <c r="AI30" s="103">
        <v>0</v>
      </c>
      <c r="AJ30" s="103">
        <f>SUM(AK30:AS30)</f>
        <v>147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137</v>
      </c>
      <c r="AR30" s="103">
        <v>0</v>
      </c>
      <c r="AS30" s="103">
        <v>10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147</v>
      </c>
      <c r="BA30" s="103">
        <v>147</v>
      </c>
      <c r="BB30" s="103">
        <v>0</v>
      </c>
      <c r="BC30" s="103">
        <v>0</v>
      </c>
    </row>
    <row r="31" spans="1:55" s="105" customFormat="1" ht="13.5" customHeight="1">
      <c r="A31" s="115" t="s">
        <v>11</v>
      </c>
      <c r="B31" s="113" t="s">
        <v>302</v>
      </c>
      <c r="C31" s="101" t="s">
        <v>303</v>
      </c>
      <c r="D31" s="103">
        <f>SUM(E31,+H31,+K31)</f>
        <v>482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482</v>
      </c>
      <c r="L31" s="103">
        <v>100</v>
      </c>
      <c r="M31" s="103">
        <v>382</v>
      </c>
      <c r="N31" s="103">
        <f>SUM(O31,+V31,+AC31)</f>
        <v>482</v>
      </c>
      <c r="O31" s="103">
        <f>SUM(P31:U31)</f>
        <v>100</v>
      </c>
      <c r="P31" s="103">
        <v>99</v>
      </c>
      <c r="Q31" s="103">
        <v>0</v>
      </c>
      <c r="R31" s="103">
        <v>0</v>
      </c>
      <c r="S31" s="103">
        <v>0</v>
      </c>
      <c r="T31" s="103">
        <v>0</v>
      </c>
      <c r="U31" s="103">
        <v>1</v>
      </c>
      <c r="V31" s="103">
        <f>SUM(W31:AB31)</f>
        <v>382</v>
      </c>
      <c r="W31" s="103">
        <v>382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</v>
      </c>
      <c r="AG31" s="103">
        <v>3</v>
      </c>
      <c r="AH31" s="103">
        <v>0</v>
      </c>
      <c r="AI31" s="103">
        <v>0</v>
      </c>
      <c r="AJ31" s="103">
        <f>SUM(AK31:AS31)</f>
        <v>3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3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11</v>
      </c>
      <c r="B32" s="113" t="s">
        <v>304</v>
      </c>
      <c r="C32" s="101" t="s">
        <v>305</v>
      </c>
      <c r="D32" s="103">
        <f>SUM(E32,+H32,+K32)</f>
        <v>3820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3820</v>
      </c>
      <c r="L32" s="103">
        <v>1194</v>
      </c>
      <c r="M32" s="103">
        <v>2626</v>
      </c>
      <c r="N32" s="103">
        <f>SUM(O32,+V32,+AC32)</f>
        <v>3820</v>
      </c>
      <c r="O32" s="103">
        <f>SUM(P32:U32)</f>
        <v>1194</v>
      </c>
      <c r="P32" s="103">
        <v>1194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2626</v>
      </c>
      <c r="W32" s="103">
        <v>2626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26</v>
      </c>
      <c r="AG32" s="103">
        <v>26</v>
      </c>
      <c r="AH32" s="103">
        <v>0</v>
      </c>
      <c r="AI32" s="103">
        <v>0</v>
      </c>
      <c r="AJ32" s="103">
        <f>SUM(AK32:AS32)</f>
        <v>26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26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11</v>
      </c>
      <c r="B33" s="113" t="s">
        <v>306</v>
      </c>
      <c r="C33" s="101" t="s">
        <v>307</v>
      </c>
      <c r="D33" s="103">
        <f>SUM(E33,+H33,+K33)</f>
        <v>3180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3180</v>
      </c>
      <c r="L33" s="103">
        <v>376</v>
      </c>
      <c r="M33" s="103">
        <v>2804</v>
      </c>
      <c r="N33" s="103">
        <f>SUM(O33,+V33,+AC33)</f>
        <v>3180</v>
      </c>
      <c r="O33" s="103">
        <f>SUM(P33:U33)</f>
        <v>376</v>
      </c>
      <c r="P33" s="103">
        <v>376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2804</v>
      </c>
      <c r="W33" s="103">
        <v>2804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</v>
      </c>
      <c r="AG33" s="103">
        <v>3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3</v>
      </c>
      <c r="AU33" s="103">
        <v>3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11</v>
      </c>
      <c r="B34" s="113" t="s">
        <v>308</v>
      </c>
      <c r="C34" s="101" t="s">
        <v>309</v>
      </c>
      <c r="D34" s="103">
        <f>SUM(E34,+H34,+K34)</f>
        <v>7640</v>
      </c>
      <c r="E34" s="103">
        <f>SUM(F34:G34)</f>
        <v>0</v>
      </c>
      <c r="F34" s="103">
        <v>0</v>
      </c>
      <c r="G34" s="103">
        <v>0</v>
      </c>
      <c r="H34" s="103">
        <f>SUM(I34:J34)</f>
        <v>13</v>
      </c>
      <c r="I34" s="103">
        <v>13</v>
      </c>
      <c r="J34" s="103">
        <v>0</v>
      </c>
      <c r="K34" s="103">
        <f>SUM(L34:M34)</f>
        <v>7627</v>
      </c>
      <c r="L34" s="103">
        <v>1152</v>
      </c>
      <c r="M34" s="103">
        <v>6475</v>
      </c>
      <c r="N34" s="103">
        <f>SUM(O34,+V34,+AC34)</f>
        <v>7640</v>
      </c>
      <c r="O34" s="103">
        <f>SUM(P34:U34)</f>
        <v>1165</v>
      </c>
      <c r="P34" s="103">
        <v>1165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6475</v>
      </c>
      <c r="W34" s="103">
        <v>6475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61</v>
      </c>
      <c r="AG34" s="103">
        <v>61</v>
      </c>
      <c r="AH34" s="103">
        <v>0</v>
      </c>
      <c r="AI34" s="103">
        <v>0</v>
      </c>
      <c r="AJ34" s="103">
        <f>SUM(AK34:AS34)</f>
        <v>54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53</v>
      </c>
      <c r="AR34" s="103">
        <v>1</v>
      </c>
      <c r="AS34" s="103">
        <v>0</v>
      </c>
      <c r="AT34" s="103">
        <f>SUM(AU34:AY34)</f>
        <v>7</v>
      </c>
      <c r="AU34" s="103">
        <v>7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11</v>
      </c>
      <c r="B35" s="113" t="s">
        <v>310</v>
      </c>
      <c r="C35" s="101" t="s">
        <v>311</v>
      </c>
      <c r="D35" s="103">
        <f>SUM(E35,+H35,+K35)</f>
        <v>6710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6710</v>
      </c>
      <c r="L35" s="103">
        <v>3025</v>
      </c>
      <c r="M35" s="103">
        <v>3685</v>
      </c>
      <c r="N35" s="103">
        <f>SUM(O35,+V35,+AC35)</f>
        <v>6710</v>
      </c>
      <c r="O35" s="103">
        <f>SUM(P35:U35)</f>
        <v>3025</v>
      </c>
      <c r="P35" s="103">
        <v>3025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3685</v>
      </c>
      <c r="W35" s="103">
        <v>3685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11</v>
      </c>
      <c r="B36" s="113" t="s">
        <v>312</v>
      </c>
      <c r="C36" s="101" t="s">
        <v>313</v>
      </c>
      <c r="D36" s="103">
        <f>SUM(E36,+H36,+K36)</f>
        <v>2731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2731</v>
      </c>
      <c r="L36" s="103">
        <v>1003</v>
      </c>
      <c r="M36" s="103">
        <v>1728</v>
      </c>
      <c r="N36" s="103">
        <f>SUM(O36,+V36,+AC36)</f>
        <v>2731</v>
      </c>
      <c r="O36" s="103">
        <f>SUM(P36:U36)</f>
        <v>1003</v>
      </c>
      <c r="P36" s="103">
        <v>1003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1728</v>
      </c>
      <c r="W36" s="103">
        <v>1728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21</v>
      </c>
      <c r="AG36" s="103">
        <v>21</v>
      </c>
      <c r="AH36" s="103">
        <v>0</v>
      </c>
      <c r="AI36" s="103">
        <v>0</v>
      </c>
      <c r="AJ36" s="103">
        <f>SUM(AK36:AS36)</f>
        <v>21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17</v>
      </c>
      <c r="AR36" s="103">
        <v>4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11</v>
      </c>
      <c r="B37" s="113" t="s">
        <v>314</v>
      </c>
      <c r="C37" s="101" t="s">
        <v>315</v>
      </c>
      <c r="D37" s="103">
        <f>SUM(E37,+H37,+K37)</f>
        <v>4240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4240</v>
      </c>
      <c r="L37" s="103">
        <v>1120</v>
      </c>
      <c r="M37" s="103">
        <v>3120</v>
      </c>
      <c r="N37" s="103">
        <f>SUM(O37,+V37,+AC37)</f>
        <v>4240</v>
      </c>
      <c r="O37" s="103">
        <f>SUM(P37:U37)</f>
        <v>1120</v>
      </c>
      <c r="P37" s="103">
        <v>1120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3120</v>
      </c>
      <c r="W37" s="103">
        <v>3120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38</v>
      </c>
      <c r="AG37" s="103">
        <v>38</v>
      </c>
      <c r="AH37" s="103">
        <v>0</v>
      </c>
      <c r="AI37" s="103">
        <v>0</v>
      </c>
      <c r="AJ37" s="103">
        <f>SUM(AK37:AS37)</f>
        <v>38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31</v>
      </c>
      <c r="AR37" s="103">
        <v>7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11</v>
      </c>
      <c r="B38" s="113" t="s">
        <v>316</v>
      </c>
      <c r="C38" s="101" t="s">
        <v>317</v>
      </c>
      <c r="D38" s="103">
        <f>SUM(E38,+H38,+K38)</f>
        <v>6499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6499</v>
      </c>
      <c r="L38" s="103">
        <v>1605</v>
      </c>
      <c r="M38" s="103">
        <v>4894</v>
      </c>
      <c r="N38" s="103">
        <f>SUM(O38,+V38,+AC38)</f>
        <v>6499</v>
      </c>
      <c r="O38" s="103">
        <f>SUM(P38:U38)</f>
        <v>1605</v>
      </c>
      <c r="P38" s="103">
        <v>1605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4894</v>
      </c>
      <c r="W38" s="103">
        <v>4894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9</v>
      </c>
      <c r="AG38" s="103">
        <v>9</v>
      </c>
      <c r="AH38" s="103">
        <v>0</v>
      </c>
      <c r="AI38" s="103">
        <v>0</v>
      </c>
      <c r="AJ38" s="103">
        <f>SUM(AK38:AS38)</f>
        <v>9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40</v>
      </c>
      <c r="BA38" s="103">
        <v>40</v>
      </c>
      <c r="BB38" s="103">
        <v>0</v>
      </c>
      <c r="BC38" s="103">
        <v>0</v>
      </c>
    </row>
    <row r="39" spans="1:55" s="105" customFormat="1" ht="13.5" customHeight="1">
      <c r="A39" s="115" t="s">
        <v>11</v>
      </c>
      <c r="B39" s="113" t="s">
        <v>318</v>
      </c>
      <c r="C39" s="101" t="s">
        <v>319</v>
      </c>
      <c r="D39" s="103">
        <f>SUM(E39,+H39,+K39)</f>
        <v>15768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15768</v>
      </c>
      <c r="L39" s="103">
        <v>3797</v>
      </c>
      <c r="M39" s="103">
        <v>11971</v>
      </c>
      <c r="N39" s="103">
        <f>SUM(O39,+V39,+AC39)</f>
        <v>15768</v>
      </c>
      <c r="O39" s="103">
        <f>SUM(P39:U39)</f>
        <v>3797</v>
      </c>
      <c r="P39" s="103">
        <v>3797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11971</v>
      </c>
      <c r="W39" s="103">
        <v>11971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317</v>
      </c>
      <c r="AG39" s="103">
        <v>317</v>
      </c>
      <c r="AH39" s="103">
        <v>0</v>
      </c>
      <c r="AI39" s="103">
        <v>0</v>
      </c>
      <c r="AJ39" s="103">
        <f>SUM(AK39:AS39)</f>
        <v>317</v>
      </c>
      <c r="AK39" s="103">
        <v>0</v>
      </c>
      <c r="AL39" s="103">
        <v>0</v>
      </c>
      <c r="AM39" s="103">
        <v>317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41</v>
      </c>
      <c r="AU39" s="103">
        <v>0</v>
      </c>
      <c r="AV39" s="103">
        <v>0</v>
      </c>
      <c r="AW39" s="103">
        <v>41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11</v>
      </c>
      <c r="B40" s="113" t="s">
        <v>320</v>
      </c>
      <c r="C40" s="101" t="s">
        <v>321</v>
      </c>
      <c r="D40" s="103">
        <f>SUM(E40,+H40,+K40)</f>
        <v>1723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1723</v>
      </c>
      <c r="L40" s="103">
        <v>829</v>
      </c>
      <c r="M40" s="103">
        <v>894</v>
      </c>
      <c r="N40" s="103">
        <f>SUM(O40,+V40,+AC40)</f>
        <v>1723</v>
      </c>
      <c r="O40" s="103">
        <f>SUM(P40:U40)</f>
        <v>829</v>
      </c>
      <c r="P40" s="103">
        <v>829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894</v>
      </c>
      <c r="W40" s="103">
        <v>894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56</v>
      </c>
      <c r="AG40" s="103">
        <v>56</v>
      </c>
      <c r="AH40" s="103">
        <v>0</v>
      </c>
      <c r="AI40" s="103">
        <v>0</v>
      </c>
      <c r="AJ40" s="103">
        <f>SUM(AK40:AS40)</f>
        <v>56</v>
      </c>
      <c r="AK40" s="103">
        <v>0</v>
      </c>
      <c r="AL40" s="103">
        <v>0</v>
      </c>
      <c r="AM40" s="103">
        <v>28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28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11</v>
      </c>
      <c r="B41" s="113" t="s">
        <v>322</v>
      </c>
      <c r="C41" s="101" t="s">
        <v>323</v>
      </c>
      <c r="D41" s="103">
        <f>SUM(E41,+H41,+K41)</f>
        <v>13501</v>
      </c>
      <c r="E41" s="103">
        <f>SUM(F41:G41)</f>
        <v>0</v>
      </c>
      <c r="F41" s="103">
        <v>0</v>
      </c>
      <c r="G41" s="103">
        <v>0</v>
      </c>
      <c r="H41" s="103">
        <f>SUM(I41:J41)</f>
        <v>655</v>
      </c>
      <c r="I41" s="103">
        <v>0</v>
      </c>
      <c r="J41" s="103">
        <v>655</v>
      </c>
      <c r="K41" s="103">
        <f>SUM(L41:M41)</f>
        <v>12846</v>
      </c>
      <c r="L41" s="103">
        <v>1906</v>
      </c>
      <c r="M41" s="103">
        <v>10940</v>
      </c>
      <c r="N41" s="103">
        <f>SUM(O41,+V41,+AC41)</f>
        <v>13501</v>
      </c>
      <c r="O41" s="103">
        <f>SUM(P41:U41)</f>
        <v>1906</v>
      </c>
      <c r="P41" s="103">
        <v>1906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11595</v>
      </c>
      <c r="W41" s="103">
        <v>10940</v>
      </c>
      <c r="X41" s="103">
        <v>655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11</v>
      </c>
      <c r="B42" s="113" t="s">
        <v>324</v>
      </c>
      <c r="C42" s="101" t="s">
        <v>325</v>
      </c>
      <c r="D42" s="103">
        <f>SUM(E42,+H42,+K42)</f>
        <v>4025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4025</v>
      </c>
      <c r="L42" s="103">
        <v>699</v>
      </c>
      <c r="M42" s="103">
        <v>3326</v>
      </c>
      <c r="N42" s="103">
        <f>SUM(O42,+V42,+AC42)</f>
        <v>4025</v>
      </c>
      <c r="O42" s="103">
        <f>SUM(P42:U42)</f>
        <v>699</v>
      </c>
      <c r="P42" s="103">
        <v>699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3326</v>
      </c>
      <c r="W42" s="103">
        <v>3326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11</v>
      </c>
      <c r="B43" s="113" t="s">
        <v>326</v>
      </c>
      <c r="C43" s="101" t="s">
        <v>327</v>
      </c>
      <c r="D43" s="103">
        <f>SUM(E43,+H43,+K43)</f>
        <v>7250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7250</v>
      </c>
      <c r="L43" s="103">
        <v>2272</v>
      </c>
      <c r="M43" s="103">
        <v>4978</v>
      </c>
      <c r="N43" s="103">
        <f>SUM(O43,+V43,+AC43)</f>
        <v>7250</v>
      </c>
      <c r="O43" s="103">
        <f>SUM(P43:U43)</f>
        <v>2272</v>
      </c>
      <c r="P43" s="103">
        <v>2272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4978</v>
      </c>
      <c r="W43" s="103">
        <v>4978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4</v>
      </c>
      <c r="AG43" s="103">
        <v>4</v>
      </c>
      <c r="AH43" s="103">
        <v>0</v>
      </c>
      <c r="AI43" s="103">
        <v>0</v>
      </c>
      <c r="AJ43" s="103">
        <f>SUM(AK43:AS43)</f>
        <v>4</v>
      </c>
      <c r="AK43" s="103">
        <v>0</v>
      </c>
      <c r="AL43" s="103">
        <v>0</v>
      </c>
      <c r="AM43" s="103">
        <v>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38</v>
      </c>
      <c r="BA43" s="103">
        <v>38</v>
      </c>
      <c r="BB43" s="103">
        <v>0</v>
      </c>
      <c r="BC43" s="103">
        <v>0</v>
      </c>
    </row>
    <row r="44" spans="1:55" s="105" customFormat="1" ht="13.5" customHeight="1">
      <c r="A44" s="115" t="s">
        <v>11</v>
      </c>
      <c r="B44" s="113" t="s">
        <v>328</v>
      </c>
      <c r="C44" s="101" t="s">
        <v>329</v>
      </c>
      <c r="D44" s="103">
        <f>SUM(E44,+H44,+K44)</f>
        <v>4127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4127</v>
      </c>
      <c r="L44" s="103">
        <v>1387</v>
      </c>
      <c r="M44" s="103">
        <v>2740</v>
      </c>
      <c r="N44" s="103">
        <f>SUM(O44,+V44,+AC44)</f>
        <v>4127</v>
      </c>
      <c r="O44" s="103">
        <f>SUM(P44:U44)</f>
        <v>1387</v>
      </c>
      <c r="P44" s="103">
        <v>1387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2740</v>
      </c>
      <c r="W44" s="103">
        <v>2740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</v>
      </c>
      <c r="AG44" s="103">
        <v>2</v>
      </c>
      <c r="AH44" s="103">
        <v>0</v>
      </c>
      <c r="AI44" s="103">
        <v>0</v>
      </c>
      <c r="AJ44" s="103">
        <f>SUM(AK44:AS44)</f>
        <v>23</v>
      </c>
      <c r="AK44" s="103">
        <v>0</v>
      </c>
      <c r="AL44" s="103">
        <v>21</v>
      </c>
      <c r="AM44" s="103">
        <v>2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21</v>
      </c>
      <c r="BA44" s="103">
        <v>21</v>
      </c>
      <c r="BB44" s="103">
        <v>0</v>
      </c>
      <c r="BC44" s="103">
        <v>0</v>
      </c>
    </row>
    <row r="45" spans="1:55" s="105" customFormat="1" ht="13.5" customHeight="1">
      <c r="A45" s="115" t="s">
        <v>11</v>
      </c>
      <c r="B45" s="113" t="s">
        <v>330</v>
      </c>
      <c r="C45" s="101" t="s">
        <v>331</v>
      </c>
      <c r="D45" s="103">
        <f>SUM(E45,+H45,+K45)</f>
        <v>1102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1102</v>
      </c>
      <c r="L45" s="103">
        <v>382</v>
      </c>
      <c r="M45" s="103">
        <v>720</v>
      </c>
      <c r="N45" s="103">
        <f>SUM(O45,+V45,+AC45)</f>
        <v>1131</v>
      </c>
      <c r="O45" s="103">
        <f>SUM(P45:U45)</f>
        <v>382</v>
      </c>
      <c r="P45" s="103">
        <v>382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720</v>
      </c>
      <c r="W45" s="103">
        <v>720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29</v>
      </c>
      <c r="AD45" s="103">
        <v>29</v>
      </c>
      <c r="AE45" s="103">
        <v>0</v>
      </c>
      <c r="AF45" s="103">
        <f>SUM(AG45:AI45)</f>
        <v>1</v>
      </c>
      <c r="AG45" s="103">
        <v>1</v>
      </c>
      <c r="AH45" s="103">
        <v>0</v>
      </c>
      <c r="AI45" s="103">
        <v>0</v>
      </c>
      <c r="AJ45" s="103">
        <f>SUM(AK45:AS45)</f>
        <v>1</v>
      </c>
      <c r="AK45" s="103">
        <v>1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4</v>
      </c>
      <c r="BA45" s="103">
        <v>4</v>
      </c>
      <c r="BB45" s="103">
        <v>0</v>
      </c>
      <c r="BC45" s="103">
        <v>0</v>
      </c>
    </row>
    <row r="46" spans="1:55" s="105" customFormat="1" ht="13.5" customHeight="1">
      <c r="A46" s="115" t="s">
        <v>11</v>
      </c>
      <c r="B46" s="113" t="s">
        <v>332</v>
      </c>
      <c r="C46" s="101" t="s">
        <v>333</v>
      </c>
      <c r="D46" s="103">
        <f>SUM(E46,+H46,+K46)</f>
        <v>834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834</v>
      </c>
      <c r="L46" s="103">
        <v>213</v>
      </c>
      <c r="M46" s="103">
        <v>621</v>
      </c>
      <c r="N46" s="103">
        <f>SUM(O46,+V46,+AC46)</f>
        <v>844</v>
      </c>
      <c r="O46" s="103">
        <f>SUM(P46:U46)</f>
        <v>213</v>
      </c>
      <c r="P46" s="103">
        <v>213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621</v>
      </c>
      <c r="W46" s="103">
        <v>621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10</v>
      </c>
      <c r="AD46" s="103">
        <v>10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4</v>
      </c>
      <c r="BA46" s="103">
        <v>4</v>
      </c>
      <c r="BB46" s="103">
        <v>0</v>
      </c>
      <c r="BC46" s="103">
        <v>0</v>
      </c>
    </row>
    <row r="47" spans="1:55" s="105" customFormat="1" ht="13.5" customHeight="1">
      <c r="A47" s="115" t="s">
        <v>11</v>
      </c>
      <c r="B47" s="113" t="s">
        <v>334</v>
      </c>
      <c r="C47" s="101" t="s">
        <v>335</v>
      </c>
      <c r="D47" s="103">
        <f>SUM(E47,+H47,+K47)</f>
        <v>1548</v>
      </c>
      <c r="E47" s="103">
        <f>SUM(F47:G47)</f>
        <v>0</v>
      </c>
      <c r="F47" s="103">
        <v>0</v>
      </c>
      <c r="G47" s="103">
        <v>0</v>
      </c>
      <c r="H47" s="103">
        <f>SUM(I47:J47)</f>
        <v>1548</v>
      </c>
      <c r="I47" s="103">
        <v>704</v>
      </c>
      <c r="J47" s="103">
        <v>844</v>
      </c>
      <c r="K47" s="103">
        <f>SUM(L47:M47)</f>
        <v>0</v>
      </c>
      <c r="L47" s="103">
        <v>0</v>
      </c>
      <c r="M47" s="103">
        <v>0</v>
      </c>
      <c r="N47" s="103">
        <f>SUM(O47,+V47,+AC47)</f>
        <v>1548</v>
      </c>
      <c r="O47" s="103">
        <f>SUM(P47:U47)</f>
        <v>704</v>
      </c>
      <c r="P47" s="103">
        <v>704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844</v>
      </c>
      <c r="W47" s="103">
        <v>844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</v>
      </c>
      <c r="AG47" s="103">
        <v>2</v>
      </c>
      <c r="AH47" s="103">
        <v>0</v>
      </c>
      <c r="AI47" s="103">
        <v>0</v>
      </c>
      <c r="AJ47" s="103">
        <f>SUM(AK47:AS47)</f>
        <v>1548</v>
      </c>
      <c r="AK47" s="103">
        <v>1548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</v>
      </c>
      <c r="AU47" s="103">
        <v>2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19</v>
      </c>
      <c r="BA47" s="103">
        <v>19</v>
      </c>
      <c r="BB47" s="103">
        <v>0</v>
      </c>
      <c r="BC47" s="103">
        <v>0</v>
      </c>
    </row>
    <row r="48" spans="1:55" s="105" customFormat="1" ht="13.5" customHeight="1">
      <c r="A48" s="115" t="s">
        <v>11</v>
      </c>
      <c r="B48" s="113" t="s">
        <v>336</v>
      </c>
      <c r="C48" s="101" t="s">
        <v>337</v>
      </c>
      <c r="D48" s="103">
        <f>SUM(E48,+H48,+K48)</f>
        <v>1125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1125</v>
      </c>
      <c r="L48" s="103">
        <v>79</v>
      </c>
      <c r="M48" s="103">
        <v>1046</v>
      </c>
      <c r="N48" s="103">
        <f>SUM(O48,+V48,+AC48)</f>
        <v>1125</v>
      </c>
      <c r="O48" s="103">
        <f>SUM(P48:U48)</f>
        <v>79</v>
      </c>
      <c r="P48" s="103">
        <v>79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1046</v>
      </c>
      <c r="W48" s="103">
        <v>1046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</v>
      </c>
      <c r="AG48" s="103">
        <v>1</v>
      </c>
      <c r="AH48" s="103">
        <v>0</v>
      </c>
      <c r="AI48" s="103">
        <v>0</v>
      </c>
      <c r="AJ48" s="103">
        <f>SUM(AK48:AS48)</f>
        <v>6</v>
      </c>
      <c r="AK48" s="103">
        <v>0</v>
      </c>
      <c r="AL48" s="103">
        <v>6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6</v>
      </c>
      <c r="BA48" s="103">
        <v>6</v>
      </c>
      <c r="BB48" s="103">
        <v>0</v>
      </c>
      <c r="BC48" s="103">
        <v>0</v>
      </c>
    </row>
    <row r="49" spans="1:55" s="105" customFormat="1" ht="13.5" customHeight="1">
      <c r="A49" s="115" t="s">
        <v>11</v>
      </c>
      <c r="B49" s="113" t="s">
        <v>338</v>
      </c>
      <c r="C49" s="101" t="s">
        <v>339</v>
      </c>
      <c r="D49" s="103">
        <f>SUM(E49,+H49,+K49)</f>
        <v>1165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1165</v>
      </c>
      <c r="L49" s="103">
        <v>272</v>
      </c>
      <c r="M49" s="103">
        <v>893</v>
      </c>
      <c r="N49" s="103">
        <f>SUM(O49,+V49,+AC49)</f>
        <v>1165</v>
      </c>
      <c r="O49" s="103">
        <f>SUM(P49:U49)</f>
        <v>272</v>
      </c>
      <c r="P49" s="103">
        <v>272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893</v>
      </c>
      <c r="W49" s="103">
        <v>893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</v>
      </c>
      <c r="AG49" s="103">
        <v>1</v>
      </c>
      <c r="AH49" s="103">
        <v>0</v>
      </c>
      <c r="AI49" s="103">
        <v>0</v>
      </c>
      <c r="AJ49" s="103">
        <f>SUM(AK49:AS49)</f>
        <v>1</v>
      </c>
      <c r="AK49" s="103">
        <v>0</v>
      </c>
      <c r="AL49" s="103">
        <v>0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1</v>
      </c>
      <c r="BA49" s="103">
        <v>1</v>
      </c>
      <c r="BB49" s="103">
        <v>0</v>
      </c>
      <c r="BC49" s="103">
        <v>0</v>
      </c>
    </row>
    <row r="50" spans="1:55" s="105" customFormat="1" ht="13.5" customHeight="1">
      <c r="A50" s="115" t="s">
        <v>11</v>
      </c>
      <c r="B50" s="113" t="s">
        <v>340</v>
      </c>
      <c r="C50" s="101" t="s">
        <v>341</v>
      </c>
      <c r="D50" s="103">
        <f>SUM(E50,+H50,+K50)</f>
        <v>2816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2816</v>
      </c>
      <c r="L50" s="103">
        <v>964</v>
      </c>
      <c r="M50" s="103">
        <v>1852</v>
      </c>
      <c r="N50" s="103">
        <f>SUM(O50,+V50,+AC50)</f>
        <v>2920</v>
      </c>
      <c r="O50" s="103">
        <f>SUM(P50:U50)</f>
        <v>964</v>
      </c>
      <c r="P50" s="103">
        <v>964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1852</v>
      </c>
      <c r="W50" s="103">
        <v>1852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104</v>
      </c>
      <c r="AD50" s="103">
        <v>104</v>
      </c>
      <c r="AE50" s="103">
        <v>0</v>
      </c>
      <c r="AF50" s="103">
        <f>SUM(AG50:AI50)</f>
        <v>2</v>
      </c>
      <c r="AG50" s="103">
        <v>2</v>
      </c>
      <c r="AH50" s="103">
        <v>0</v>
      </c>
      <c r="AI50" s="103">
        <v>0</v>
      </c>
      <c r="AJ50" s="103">
        <f>SUM(AK50:AS50)</f>
        <v>2</v>
      </c>
      <c r="AK50" s="103">
        <v>0</v>
      </c>
      <c r="AL50" s="103">
        <v>0</v>
      </c>
      <c r="AM50" s="103">
        <v>2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15</v>
      </c>
      <c r="BA50" s="103">
        <v>15</v>
      </c>
      <c r="BB50" s="103">
        <v>0</v>
      </c>
      <c r="BC50" s="103">
        <v>0</v>
      </c>
    </row>
    <row r="51" spans="1:55" s="105" customFormat="1" ht="13.5" customHeight="1">
      <c r="A51" s="115" t="s">
        <v>11</v>
      </c>
      <c r="B51" s="113" t="s">
        <v>342</v>
      </c>
      <c r="C51" s="101" t="s">
        <v>343</v>
      </c>
      <c r="D51" s="103">
        <f>SUM(E51,+H51,+K51)</f>
        <v>3745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3745</v>
      </c>
      <c r="L51" s="103">
        <v>1258</v>
      </c>
      <c r="M51" s="103">
        <v>2487</v>
      </c>
      <c r="N51" s="103">
        <f>SUM(O51,+V51,+AC51)</f>
        <v>3745</v>
      </c>
      <c r="O51" s="103">
        <f>SUM(P51:U51)</f>
        <v>1258</v>
      </c>
      <c r="P51" s="103">
        <v>1258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2487</v>
      </c>
      <c r="W51" s="103">
        <v>2487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21</v>
      </c>
      <c r="AG51" s="103">
        <v>21</v>
      </c>
      <c r="AH51" s="103">
        <v>0</v>
      </c>
      <c r="AI51" s="103">
        <v>0</v>
      </c>
      <c r="AJ51" s="103">
        <f>SUM(AK51:AS51)</f>
        <v>21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21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25</v>
      </c>
      <c r="BA51" s="103">
        <v>25</v>
      </c>
      <c r="BB51" s="103">
        <v>0</v>
      </c>
      <c r="BC51" s="103">
        <v>0</v>
      </c>
    </row>
    <row r="52" spans="1:55" s="105" customFormat="1" ht="13.5" customHeight="1">
      <c r="A52" s="115" t="s">
        <v>11</v>
      </c>
      <c r="B52" s="113" t="s">
        <v>344</v>
      </c>
      <c r="C52" s="101" t="s">
        <v>345</v>
      </c>
      <c r="D52" s="103">
        <f>SUM(E52,+H52,+K52)</f>
        <v>1955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1955</v>
      </c>
      <c r="L52" s="103">
        <v>500</v>
      </c>
      <c r="M52" s="103">
        <v>1455</v>
      </c>
      <c r="N52" s="103">
        <f>SUM(O52,+V52,+AC52)</f>
        <v>1955</v>
      </c>
      <c r="O52" s="103">
        <f>SUM(P52:U52)</f>
        <v>500</v>
      </c>
      <c r="P52" s="103">
        <v>0</v>
      </c>
      <c r="Q52" s="103">
        <v>0</v>
      </c>
      <c r="R52" s="103">
        <v>0</v>
      </c>
      <c r="S52" s="103">
        <v>500</v>
      </c>
      <c r="T52" s="103">
        <v>0</v>
      </c>
      <c r="U52" s="103">
        <v>0</v>
      </c>
      <c r="V52" s="103">
        <f>SUM(W52:AB52)</f>
        <v>1455</v>
      </c>
      <c r="W52" s="103">
        <v>0</v>
      </c>
      <c r="X52" s="103">
        <v>0</v>
      </c>
      <c r="Y52" s="103">
        <v>0</v>
      </c>
      <c r="Z52" s="103">
        <v>1455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2">
    <sortCondition ref="A8:A52"/>
    <sortCondition ref="B8:B52"/>
    <sortCondition ref="C8:C5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43206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43210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43211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43212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43348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43364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43367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43368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43369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43403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43404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43423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43424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43425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43428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43432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43433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43441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43442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43443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43444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43447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43468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43482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43484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43501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43505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43506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43507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43510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43511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43512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43513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43514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43531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2020-12-25T07:30:11Z</dcterms:modified>
</cp:coreProperties>
</file>