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2長崎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水洗化人口等!$A$6:$AA$27</definedName>
    <definedName name="_xlnm.Print_Area" localSheetId="2">し尿集計結果!$A$1:$M$36</definedName>
    <definedName name="_xlnm.Print_Area" localSheetId="1">し尿処理状況!$2:$28</definedName>
    <definedName name="_xlnm.Print_Area" localSheetId="0">水洗化人口等!$2:$28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C8" i="2"/>
  <c r="AC9" i="2"/>
  <c r="N9" i="2" s="1"/>
  <c r="AC10" i="2"/>
  <c r="AC11" i="2"/>
  <c r="AC12" i="2"/>
  <c r="AC13" i="2"/>
  <c r="N13" i="2" s="1"/>
  <c r="AC14" i="2"/>
  <c r="AC15" i="2"/>
  <c r="N15" i="2" s="1"/>
  <c r="AC16" i="2"/>
  <c r="AC17" i="2"/>
  <c r="AC18" i="2"/>
  <c r="AC19" i="2"/>
  <c r="N19" i="2" s="1"/>
  <c r="AC20" i="2"/>
  <c r="AC21" i="2"/>
  <c r="N21" i="2" s="1"/>
  <c r="AC22" i="2"/>
  <c r="AC23" i="2"/>
  <c r="AC24" i="2"/>
  <c r="AC25" i="2"/>
  <c r="N25" i="2" s="1"/>
  <c r="AC26" i="2"/>
  <c r="AC27" i="2"/>
  <c r="N27" i="2" s="1"/>
  <c r="AC28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N8" i="2"/>
  <c r="N10" i="2"/>
  <c r="N11" i="2"/>
  <c r="N12" i="2"/>
  <c r="N14" i="2"/>
  <c r="N16" i="2"/>
  <c r="N17" i="2"/>
  <c r="N18" i="2"/>
  <c r="N20" i="2"/>
  <c r="N22" i="2"/>
  <c r="N23" i="2"/>
  <c r="N24" i="2"/>
  <c r="N26" i="2"/>
  <c r="N28" i="2"/>
  <c r="K8" i="2"/>
  <c r="K9" i="2"/>
  <c r="D9" i="2" s="1"/>
  <c r="K10" i="2"/>
  <c r="K11" i="2"/>
  <c r="K12" i="2"/>
  <c r="K13" i="2"/>
  <c r="D13" i="2" s="1"/>
  <c r="K14" i="2"/>
  <c r="K15" i="2"/>
  <c r="D15" i="2" s="1"/>
  <c r="K16" i="2"/>
  <c r="K17" i="2"/>
  <c r="K18" i="2"/>
  <c r="K19" i="2"/>
  <c r="D19" i="2" s="1"/>
  <c r="K20" i="2"/>
  <c r="K21" i="2"/>
  <c r="D21" i="2" s="1"/>
  <c r="K22" i="2"/>
  <c r="K23" i="2"/>
  <c r="K24" i="2"/>
  <c r="K25" i="2"/>
  <c r="D25" i="2" s="1"/>
  <c r="K26" i="2"/>
  <c r="K27" i="2"/>
  <c r="D27" i="2" s="1"/>
  <c r="K28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D8" i="2"/>
  <c r="D10" i="2"/>
  <c r="D11" i="2"/>
  <c r="D12" i="2"/>
  <c r="D14" i="2"/>
  <c r="D16" i="2"/>
  <c r="D17" i="2"/>
  <c r="D18" i="2"/>
  <c r="D20" i="2"/>
  <c r="D22" i="2"/>
  <c r="D23" i="2"/>
  <c r="D24" i="2"/>
  <c r="D26" i="2"/>
  <c r="D28" i="2"/>
  <c r="I8" i="1"/>
  <c r="I9" i="1"/>
  <c r="D9" i="1" s="1"/>
  <c r="I10" i="1"/>
  <c r="I11" i="1"/>
  <c r="I12" i="1"/>
  <c r="I13" i="1"/>
  <c r="D13" i="1" s="1"/>
  <c r="I14" i="1"/>
  <c r="I15" i="1"/>
  <c r="D15" i="1" s="1"/>
  <c r="I16" i="1"/>
  <c r="I17" i="1"/>
  <c r="I18" i="1"/>
  <c r="I19" i="1"/>
  <c r="D19" i="1" s="1"/>
  <c r="I20" i="1"/>
  <c r="I21" i="1"/>
  <c r="D21" i="1" s="1"/>
  <c r="I22" i="1"/>
  <c r="I23" i="1"/>
  <c r="I24" i="1"/>
  <c r="I25" i="1"/>
  <c r="D25" i="1" s="1"/>
  <c r="I26" i="1"/>
  <c r="I27" i="1"/>
  <c r="D27" i="1" s="1"/>
  <c r="I28" i="1"/>
  <c r="E8" i="1"/>
  <c r="D8" i="1" s="1"/>
  <c r="E9" i="1"/>
  <c r="E10" i="1"/>
  <c r="E11" i="1"/>
  <c r="E12" i="1"/>
  <c r="E13" i="1"/>
  <c r="E14" i="1"/>
  <c r="D14" i="1" s="1"/>
  <c r="E15" i="1"/>
  <c r="E16" i="1"/>
  <c r="E17" i="1"/>
  <c r="E18" i="1"/>
  <c r="E19" i="1"/>
  <c r="E20" i="1"/>
  <c r="D20" i="1" s="1"/>
  <c r="E21" i="1"/>
  <c r="E22" i="1"/>
  <c r="E23" i="1"/>
  <c r="E24" i="1"/>
  <c r="E25" i="1"/>
  <c r="E26" i="1"/>
  <c r="D26" i="1" s="1"/>
  <c r="E27" i="1"/>
  <c r="E28" i="1"/>
  <c r="D10" i="1"/>
  <c r="Q10" i="1" s="1"/>
  <c r="D11" i="1"/>
  <c r="N11" i="1" s="1"/>
  <c r="D12" i="1"/>
  <c r="N12" i="1" s="1"/>
  <c r="D16" i="1"/>
  <c r="Q16" i="1" s="1"/>
  <c r="D17" i="1"/>
  <c r="N17" i="1" s="1"/>
  <c r="D18" i="1"/>
  <c r="N18" i="1" s="1"/>
  <c r="D22" i="1"/>
  <c r="Q22" i="1" s="1"/>
  <c r="D23" i="1"/>
  <c r="N23" i="1" s="1"/>
  <c r="D24" i="1"/>
  <c r="N24" i="1" s="1"/>
  <c r="D28" i="1"/>
  <c r="Q28" i="1" s="1"/>
  <c r="Q20" i="1" l="1"/>
  <c r="L20" i="1"/>
  <c r="N20" i="1"/>
  <c r="J20" i="1"/>
  <c r="F20" i="1"/>
  <c r="Q27" i="1"/>
  <c r="L27" i="1"/>
  <c r="N27" i="1"/>
  <c r="J27" i="1"/>
  <c r="F27" i="1"/>
  <c r="Q15" i="1"/>
  <c r="L15" i="1"/>
  <c r="N15" i="1"/>
  <c r="J15" i="1"/>
  <c r="F15" i="1"/>
  <c r="Q9" i="1"/>
  <c r="L9" i="1"/>
  <c r="N9" i="1"/>
  <c r="J9" i="1"/>
  <c r="F9" i="1"/>
  <c r="Q26" i="1"/>
  <c r="L26" i="1"/>
  <c r="J26" i="1"/>
  <c r="F26" i="1"/>
  <c r="N26" i="1"/>
  <c r="Q8" i="1"/>
  <c r="L8" i="1"/>
  <c r="N8" i="1"/>
  <c r="J8" i="1"/>
  <c r="F8" i="1"/>
  <c r="Q21" i="1"/>
  <c r="L21" i="1"/>
  <c r="N21" i="1"/>
  <c r="J21" i="1"/>
  <c r="F21" i="1"/>
  <c r="Q14" i="1"/>
  <c r="L14" i="1"/>
  <c r="J14" i="1"/>
  <c r="F14" i="1"/>
  <c r="N14" i="1"/>
  <c r="N25" i="1"/>
  <c r="J25" i="1"/>
  <c r="F25" i="1"/>
  <c r="Q25" i="1"/>
  <c r="L25" i="1"/>
  <c r="N19" i="1"/>
  <c r="J19" i="1"/>
  <c r="F19" i="1"/>
  <c r="L19" i="1"/>
  <c r="Q19" i="1"/>
  <c r="N13" i="1"/>
  <c r="J13" i="1"/>
  <c r="F13" i="1"/>
  <c r="Q13" i="1"/>
  <c r="L13" i="1"/>
  <c r="F28" i="1"/>
  <c r="F16" i="1"/>
  <c r="F10" i="1"/>
  <c r="J28" i="1"/>
  <c r="J22" i="1"/>
  <c r="J16" i="1"/>
  <c r="J10" i="1"/>
  <c r="N22" i="1"/>
  <c r="N16" i="1"/>
  <c r="N10" i="1"/>
  <c r="L24" i="1"/>
  <c r="L18" i="1"/>
  <c r="L12" i="1"/>
  <c r="Q24" i="1"/>
  <c r="Q18" i="1"/>
  <c r="Q12" i="1"/>
  <c r="F22" i="1"/>
  <c r="L23" i="1"/>
  <c r="Q11" i="1"/>
  <c r="N28" i="1"/>
  <c r="L17" i="1"/>
  <c r="L11" i="1"/>
  <c r="Q23" i="1"/>
  <c r="Q17" i="1"/>
  <c r="L28" i="1"/>
  <c r="L22" i="1"/>
  <c r="L16" i="1"/>
  <c r="L10" i="1"/>
  <c r="F24" i="1"/>
  <c r="F18" i="1"/>
  <c r="F12" i="1"/>
  <c r="J24" i="1"/>
  <c r="J18" i="1"/>
  <c r="J12" i="1"/>
  <c r="F23" i="1"/>
  <c r="F17" i="1"/>
  <c r="F11" i="1"/>
  <c r="J23" i="1"/>
  <c r="J17" i="1"/>
  <c r="J11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<sst xmlns="http://schemas.openxmlformats.org/spreadsheetml/2006/main" count="673" uniqueCount="298">
  <si>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</si>
  <si>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</si>
  <si>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</si>
  <si>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</si>
  <si>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</si>
  <si>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</si>
  <si>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</si>
  <si>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</si>
  <si>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</si>
  <si>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</si>
  <si>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</si>
  <si>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</si>
  <si>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</si>
  <si>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</si>
  <si>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</si>
  <si>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</si>
  <si>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</si>
  <si>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</si>
  <si>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</si>
  <si>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</si>
  <si>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</si>
  <si>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</si>
  <si>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</si>
  <si>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</si>
  <si>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</si>
  <si>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</si>
  <si>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</si>
  <si>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</si>
  <si>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</si>
  <si>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</si>
  <si>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</si>
  <si>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</si>
  <si>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</si>
  <si>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</si>
  <si>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</si>
  <si>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</si>
  <si>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</si>
  <si>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</si>
  <si>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</si>
  <si>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</si>
  <si>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</si>
  <si>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</si>
  <si>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</si>
  <si>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</si>
  <si>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</si>
  <si>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</si>
  <si>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</si>
  <si>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</si>
  <si>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</si>
  <si>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</si>
  <si>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</si>
  <si>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</si>
  <si>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</si>
  <si>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</si>
  <si>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</si>
  <si>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</si>
  <si>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</si>
  <si>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</si>
  <si>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</si>
  <si>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</si>
  <si>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</si>
  <si>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</si>
  <si>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</si>
  <si>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</si>
  <si>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</si>
  <si>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</si>
  <si>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</si>
  <si>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</si>
  <si>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</si>
  <si>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</si>
  <si>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</si>
  <si>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</si>
  <si>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</si>
  <si>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</si>
  <si>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</si>
  <si>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</si>
  <si>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</si>
  <si>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</si>
  <si>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</si>
  <si>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</si>
  <si>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</si>
  <si>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</si>
  <si>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</si>
  <si>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</si>
  <si>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</si>
  <si>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</si>
  <si>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</si>
  <si>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</si>
  <si>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</si>
  <si>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</si>
  <si>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</si>
  <si>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</si>
  <si>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</si>
  <si>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</si>
  <si>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</si>
  <si>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</si>
  <si>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</si>
  <si>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</si>
  <si>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</si>
  <si>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</si>
  <si>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</si>
  <si>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</si>
  <si>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</si>
  <si>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</si>
  <si>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</si>
  <si>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</si>
  <si>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</si>
  <si>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</si>
  <si>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</si>
  <si>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</si>
  <si>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</si>
  <si>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</si>
  <si>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</si>
  <si>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</si>
  <si>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</si>
  <si>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</si>
  <si>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</si>
  <si>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</si>
  <si>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</si>
  <si>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</si>
  <si>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</si>
  <si>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</si>
  <si>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</si>
  <si>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</si>
  <si>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</si>
  <si>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</si>
  <si>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</si>
  <si>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</si>
  <si>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</si>
  <si>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</si>
  <si>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</si>
  <si>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</si>
  <si>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</si>
  <si>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</si>
  <si>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</si>
  <si>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</si>
  <si>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</si>
  <si>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</si>
  <si>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</si>
  <si>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</si>
  <si>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</si>
  <si>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</si>
  <si>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</si>
  <si>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</si>
  <si>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</si>
  <si>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</si>
  <si>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</si>
  <si>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</si>
  <si>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</si>
  <si>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</si>
  <si>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</si>
  <si>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</si>
  <si>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</si>
  <si>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</si>
  <si>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</si>
  <si>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</si>
  <si>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</si>
  <si>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</si>
  <si>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</si>
  <si>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</si>
  <si>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</si>
  <si>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</si>
  <si>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</si>
  <si>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</si>
  <si>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</si>
  <si>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</si>
  <si>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</si>
  <si>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</si>
  <si>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</si>
  <si>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</si>
  <si>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</si>
  <si>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</si>
  <si>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</si>
  <si>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</si>
  <si>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</si>
  <si>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</si>
  <si>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</si>
  <si>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</si>
  <si>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</si>
  <si>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</si>
  <si>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</si>
  <si>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</si>
  <si>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</si>
  <si>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</si>
  <si>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</si>
  <si>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</si>
  <si>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</si>
  <si>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</si>
  <si>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</si>
  <si>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</si>
  <si>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</si>
  <si>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</si>
  <si>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</si>
  <si>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</si>
  <si>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</si>
  <si>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</si>
  <si>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</si>
  <si>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</si>
  <si>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</si>
  <si>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</si>
  <si>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</si>
  <si>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</si>
  <si>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</si>
  <si>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</si>
  <si>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</si>
  <si>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</si>
  <si>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</si>
  <si>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</si>
  <si>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</si>
  <si>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</si>
  <si>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</si>
  <si>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</si>
  <si>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</si>
  <si>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</si>
  <si>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</si>
  <si>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</si>
  <si>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</si>
  <si>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</si>
  <si>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</si>
  <si>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</si>
  <si>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</si>
  <si>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</si>
  <si>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</si>
  <si>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</si>
  <si>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</si>
  <si>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</si>
  <si>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</si>
  <si>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</si>
  <si>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</si>
  <si>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</si>
  <si>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</si>
  <si>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</si>
  <si>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</si>
  <si>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</si>
  <si>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</si>
  <si>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</si>
  <si>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</si>
  <si>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</si>
  <si>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</si>
  <si>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</si>
  <si>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</si>
  <si>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</si>
  <si>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</si>
  <si>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</si>
  <si>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</si>
  <si>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</si>
  <si>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</si>
  <si>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</si>
  <si>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</si>
  <si>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</si>
  <si>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</si>
  <si>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42000</t>
  </si>
  <si>
    <t>水洗化人口等（令和1年度実績）</t>
    <phoneticPr fontId="3"/>
  </si>
  <si>
    <t>し尿処理の状況（令和1年度実績）</t>
    <phoneticPr fontId="3"/>
  </si>
  <si>
    <t>42201</t>
  </si>
  <si>
    <t>長崎市</t>
  </si>
  <si>
    <t/>
  </si>
  <si>
    <t>○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</si>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</sst>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12</v>
      </c>
      <c r="B7" s="116" t="s">
        <v>251</v>
      </c>
      <c r="C7" s="109" t="s">
        <v>200</v>
      </c>
      <c r="D7" s="110">
        <f>+SUM(E7,+I7)</f>
        <v>1350826</v>
      </c>
      <c r="E7" s="110">
        <f>+SUM(G7,+H7)</f>
        <v>276403</v>
      </c>
      <c r="F7" s="111">
        <f>IF(D7&gt;0,E7/D7*100,"-")</f>
        <v>20.46177672031779</v>
      </c>
      <c r="G7" s="108">
        <f>SUM(G$8:G$207)</f>
        <v>276032</v>
      </c>
      <c r="H7" s="108">
        <f>SUM(H$8:H$207)</f>
        <v>371</v>
      </c>
      <c r="I7" s="110">
        <f>+SUM(K7,+M7,+O7)</f>
        <v>1074423</v>
      </c>
      <c r="J7" s="111">
        <f>IF(D7&gt;0,I7/D7*100,"-")</f>
        <v>79.538223279682214</v>
      </c>
      <c r="K7" s="108">
        <f>SUM(K$8:K$207)</f>
        <v>798726</v>
      </c>
      <c r="L7" s="111">
        <f>IF(D7&gt;0,K7/D7*100,"-")</f>
        <v>59.128710877640792</v>
      </c>
      <c r="M7" s="108">
        <f>SUM(M$8:M$207)</f>
        <v>5108</v>
      </c>
      <c r="N7" s="111">
        <f>IF(D7&gt;0,M7/D7*100,"-")</f>
        <v>0.37813900531970807</v>
      </c>
      <c r="O7" s="108">
        <f>SUM(O$8:O$207)</f>
        <v>270589</v>
      </c>
      <c r="P7" s="108">
        <f>SUM(P$8:P$207)</f>
        <v>232642</v>
      </c>
      <c r="Q7" s="111">
        <f>IF(D7&gt;0,O7/D7*100,"-")</f>
        <v>20.031373396721712</v>
      </c>
      <c r="R7" s="108">
        <f>SUM(R$8:R$207)</f>
        <v>10461</v>
      </c>
      <c r="S7" s="112">
        <f t="shared" ref="S7:Z7" si="0">COUNTIF(S$8:S$207,"○")</f>
        <v>17</v>
      </c>
      <c r="T7" s="112">
        <f t="shared" si="0"/>
        <v>0</v>
      </c>
      <c r="U7" s="112">
        <f t="shared" si="0"/>
        <v>0</v>
      </c>
      <c r="V7" s="112">
        <f t="shared" si="0"/>
        <v>4</v>
      </c>
      <c r="W7" s="112">
        <f t="shared" si="0"/>
        <v>13</v>
      </c>
      <c r="X7" s="112">
        <f t="shared" si="0"/>
        <v>0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12</v>
      </c>
      <c r="B8" s="102" t="s">
        <v>254</v>
      </c>
      <c r="C8" s="101" t="s">
        <v>255</v>
      </c>
      <c r="D8" s="103">
        <f>+SUM(E8,+I8)</f>
        <v>417381</v>
      </c>
      <c r="E8" s="103">
        <f>+SUM(G8,+H8)</f>
        <v>20038</v>
      </c>
      <c r="F8" s="104">
        <f>IF(D8&gt;0,E8/D8*100,"-")</f>
        <v>4.8008893552892919</v>
      </c>
      <c r="G8" s="103">
        <v>20038</v>
      </c>
      <c r="H8" s="103">
        <v>0</v>
      </c>
      <c r="I8" s="103">
        <f>+SUM(K8,+M8,+O8)</f>
        <v>397343</v>
      </c>
      <c r="J8" s="104">
        <f>IF(D8&gt;0,I8/D8*100,"-")</f>
        <v>95.1991106447107</v>
      </c>
      <c r="K8" s="103">
        <v>382308</v>
      </c>
      <c r="L8" s="104">
        <f>IF(D8&gt;0,K8/D8*100,"-")</f>
        <v>91.596886298130485</v>
      </c>
      <c r="M8" s="103">
        <v>0</v>
      </c>
      <c r="N8" s="104">
        <f>IF(D8&gt;0,M8/D8*100,"-")</f>
        <v>0</v>
      </c>
      <c r="O8" s="103">
        <v>15035</v>
      </c>
      <c r="P8" s="103">
        <v>7648</v>
      </c>
      <c r="Q8" s="104">
        <f>IF(D8&gt;0,O8/D8*100,"-")</f>
        <v>3.6022243465802224</v>
      </c>
      <c r="R8" s="103">
        <v>3709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12</v>
      </c>
      <c r="B9" s="102" t="s">
        <v>258</v>
      </c>
      <c r="C9" s="101" t="s">
        <v>259</v>
      </c>
      <c r="D9" s="103">
        <f>+SUM(E9,+I9)</f>
        <v>249996</v>
      </c>
      <c r="E9" s="103">
        <f>+SUM(G9,+H9)</f>
        <v>55803</v>
      </c>
      <c r="F9" s="104">
        <f>IF(D9&gt;0,E9/D9*100,"-")</f>
        <v>22.321557144914319</v>
      </c>
      <c r="G9" s="103">
        <v>55803</v>
      </c>
      <c r="H9" s="103">
        <v>0</v>
      </c>
      <c r="I9" s="103">
        <f>+SUM(K9,+M9,+O9)</f>
        <v>194193</v>
      </c>
      <c r="J9" s="104">
        <f>IF(D9&gt;0,I9/D9*100,"-")</f>
        <v>77.678442855085677</v>
      </c>
      <c r="K9" s="103">
        <v>136017</v>
      </c>
      <c r="L9" s="104">
        <f>IF(D9&gt;0,K9/D9*100,"-")</f>
        <v>54.407670522728367</v>
      </c>
      <c r="M9" s="103">
        <v>0</v>
      </c>
      <c r="N9" s="104">
        <f>IF(D9&gt;0,M9/D9*100,"-")</f>
        <v>0</v>
      </c>
      <c r="O9" s="103">
        <v>58176</v>
      </c>
      <c r="P9" s="103">
        <v>46270</v>
      </c>
      <c r="Q9" s="104">
        <f>IF(D9&gt;0,O9/D9*100,"-")</f>
        <v>23.270772332357318</v>
      </c>
      <c r="R9" s="103">
        <v>1940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12</v>
      </c>
      <c r="B10" s="102" t="s">
        <v>260</v>
      </c>
      <c r="C10" s="101" t="s">
        <v>261</v>
      </c>
      <c r="D10" s="103">
        <f>+SUM(E10,+I10)</f>
        <v>44997</v>
      </c>
      <c r="E10" s="103">
        <f>+SUM(G10,+H10)</f>
        <v>21043</v>
      </c>
      <c r="F10" s="104">
        <f>IF(D10&gt;0,E10/D10*100,"-")</f>
        <v>46.76533991154966</v>
      </c>
      <c r="G10" s="103">
        <v>21043</v>
      </c>
      <c r="H10" s="103">
        <v>0</v>
      </c>
      <c r="I10" s="103">
        <f>+SUM(K10,+M10,+O10)</f>
        <v>23954</v>
      </c>
      <c r="J10" s="104">
        <f>IF(D10&gt;0,I10/D10*100,"-")</f>
        <v>53.234660088450333</v>
      </c>
      <c r="K10" s="103">
        <v>0</v>
      </c>
      <c r="L10" s="104">
        <f>IF(D10&gt;0,K10/D10*100,"-")</f>
        <v>0</v>
      </c>
      <c r="M10" s="103">
        <v>449</v>
      </c>
      <c r="N10" s="104">
        <f>IF(D10&gt;0,M10/D10*100,"-")</f>
        <v>0.99784430073115993</v>
      </c>
      <c r="O10" s="103">
        <v>23505</v>
      </c>
      <c r="P10" s="103">
        <v>20453</v>
      </c>
      <c r="Q10" s="104">
        <f>IF(D10&gt;0,O10/D10*100,"-")</f>
        <v>52.236815787719181</v>
      </c>
      <c r="R10" s="103">
        <v>425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12</v>
      </c>
      <c r="B11" s="102" t="s">
        <v>262</v>
      </c>
      <c r="C11" s="101" t="s">
        <v>263</v>
      </c>
      <c r="D11" s="103">
        <f>+SUM(E11,+I11)</f>
        <v>135597</v>
      </c>
      <c r="E11" s="103">
        <f>+SUM(G11,+H11)</f>
        <v>25840</v>
      </c>
      <c r="F11" s="104">
        <f>IF(D11&gt;0,E11/D11*100,"-")</f>
        <v>19.056468800932176</v>
      </c>
      <c r="G11" s="103">
        <v>25832</v>
      </c>
      <c r="H11" s="103">
        <v>8</v>
      </c>
      <c r="I11" s="103">
        <f>+SUM(K11,+M11,+O11)</f>
        <v>109757</v>
      </c>
      <c r="J11" s="104">
        <f>IF(D11&gt;0,I11/D11*100,"-")</f>
        <v>80.943531199067834</v>
      </c>
      <c r="K11" s="103">
        <v>74017</v>
      </c>
      <c r="L11" s="104">
        <f>IF(D11&gt;0,K11/D11*100,"-")</f>
        <v>54.586015914806374</v>
      </c>
      <c r="M11" s="103">
        <v>0</v>
      </c>
      <c r="N11" s="104">
        <f>IF(D11&gt;0,M11/D11*100,"-")</f>
        <v>0</v>
      </c>
      <c r="O11" s="103">
        <v>35740</v>
      </c>
      <c r="P11" s="103">
        <v>35740</v>
      </c>
      <c r="Q11" s="104">
        <f>IF(D11&gt;0,O11/D11*100,"-")</f>
        <v>26.357515284261453</v>
      </c>
      <c r="R11" s="103">
        <v>1140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12</v>
      </c>
      <c r="B12" s="102" t="s">
        <v>264</v>
      </c>
      <c r="C12" s="101" t="s">
        <v>265</v>
      </c>
      <c r="D12" s="103">
        <f>+SUM(E12,+I12)</f>
        <v>96866</v>
      </c>
      <c r="E12" s="103">
        <f>+SUM(G12,+H12)</f>
        <v>2030</v>
      </c>
      <c r="F12" s="104">
        <f>IF(D12&gt;0,E12/D12*100,"-")</f>
        <v>2.0956785662668018</v>
      </c>
      <c r="G12" s="103">
        <v>2030</v>
      </c>
      <c r="H12" s="103">
        <v>0</v>
      </c>
      <c r="I12" s="103">
        <f>+SUM(K12,+M12,+O12)</f>
        <v>94836</v>
      </c>
      <c r="J12" s="104">
        <f>IF(D12&gt;0,I12/D12*100,"-")</f>
        <v>97.904321433733202</v>
      </c>
      <c r="K12" s="103">
        <v>85095</v>
      </c>
      <c r="L12" s="104">
        <f>IF(D12&gt;0,K12/D12*100,"-")</f>
        <v>87.848161377573149</v>
      </c>
      <c r="M12" s="103">
        <v>0</v>
      </c>
      <c r="N12" s="104">
        <f>IF(D12&gt;0,M12/D12*100,"-")</f>
        <v>0</v>
      </c>
      <c r="O12" s="103">
        <v>9741</v>
      </c>
      <c r="P12" s="103">
        <v>9640</v>
      </c>
      <c r="Q12" s="104">
        <f>IF(D12&gt;0,O12/D12*100,"-")</f>
        <v>10.056160056160056</v>
      </c>
      <c r="R12" s="103">
        <v>397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12</v>
      </c>
      <c r="B13" s="102" t="s">
        <v>266</v>
      </c>
      <c r="C13" s="101" t="s">
        <v>267</v>
      </c>
      <c r="D13" s="103">
        <f>+SUM(E13,+I13)</f>
        <v>30641</v>
      </c>
      <c r="E13" s="103">
        <f>+SUM(G13,+H13)</f>
        <v>18232</v>
      </c>
      <c r="F13" s="104">
        <f>IF(D13&gt;0,E13/D13*100,"-")</f>
        <v>59.501974478639731</v>
      </c>
      <c r="G13" s="103">
        <v>18232</v>
      </c>
      <c r="H13" s="103">
        <v>0</v>
      </c>
      <c r="I13" s="103">
        <f>+SUM(K13,+M13,+O13)</f>
        <v>12409</v>
      </c>
      <c r="J13" s="104">
        <f>IF(D13&gt;0,I13/D13*100,"-")</f>
        <v>40.498025521360269</v>
      </c>
      <c r="K13" s="103">
        <v>0</v>
      </c>
      <c r="L13" s="104">
        <f>IF(D13&gt;0,K13/D13*100,"-")</f>
        <v>0</v>
      </c>
      <c r="M13" s="103">
        <v>253</v>
      </c>
      <c r="N13" s="104">
        <f>IF(D13&gt;0,M13/D13*100,"-")</f>
        <v>0.82569106752390586</v>
      </c>
      <c r="O13" s="103">
        <v>12156</v>
      </c>
      <c r="P13" s="103">
        <v>10539</v>
      </c>
      <c r="Q13" s="104">
        <f>IF(D13&gt;0,O13/D13*100,"-")</f>
        <v>39.672334453836363</v>
      </c>
      <c r="R13" s="103">
        <v>167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12</v>
      </c>
      <c r="B14" s="102" t="s">
        <v>268</v>
      </c>
      <c r="C14" s="101" t="s">
        <v>269</v>
      </c>
      <c r="D14" s="103">
        <f>+SUM(E14,+I14)</f>
        <v>22447</v>
      </c>
      <c r="E14" s="103">
        <f>+SUM(G14,+H14)</f>
        <v>13064</v>
      </c>
      <c r="F14" s="104">
        <f>IF(D14&gt;0,E14/D14*100,"-")</f>
        <v>58.199313939501941</v>
      </c>
      <c r="G14" s="103">
        <v>13064</v>
      </c>
      <c r="H14" s="103">
        <v>0</v>
      </c>
      <c r="I14" s="103">
        <f>+SUM(K14,+M14,+O14)</f>
        <v>9383</v>
      </c>
      <c r="J14" s="104">
        <f>IF(D14&gt;0,I14/D14*100,"-")</f>
        <v>41.800686060498059</v>
      </c>
      <c r="K14" s="103">
        <v>3552</v>
      </c>
      <c r="L14" s="104">
        <f>IF(D14&gt;0,K14/D14*100,"-")</f>
        <v>15.823940838419388</v>
      </c>
      <c r="M14" s="103">
        <v>0</v>
      </c>
      <c r="N14" s="104">
        <f>IF(D14&gt;0,M14/D14*100,"-")</f>
        <v>0</v>
      </c>
      <c r="O14" s="103">
        <v>5831</v>
      </c>
      <c r="P14" s="103">
        <v>5525</v>
      </c>
      <c r="Q14" s="104">
        <f>IF(D14&gt;0,O14/D14*100,"-")</f>
        <v>25.976745222078673</v>
      </c>
      <c r="R14" s="103">
        <v>198</v>
      </c>
      <c r="S14" s="101" t="s">
        <v>257</v>
      </c>
      <c r="T14" s="101"/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12</v>
      </c>
      <c r="B15" s="102" t="s">
        <v>270</v>
      </c>
      <c r="C15" s="101" t="s">
        <v>271</v>
      </c>
      <c r="D15" s="103">
        <f>+SUM(E15,+I15)</f>
        <v>30465</v>
      </c>
      <c r="E15" s="103">
        <f>+SUM(G15,+H15)</f>
        <v>17567</v>
      </c>
      <c r="F15" s="104">
        <f>IF(D15&gt;0,E15/D15*100,"-")</f>
        <v>57.662891843098642</v>
      </c>
      <c r="G15" s="103">
        <v>17567</v>
      </c>
      <c r="H15" s="103">
        <v>0</v>
      </c>
      <c r="I15" s="103">
        <f>+SUM(K15,+M15,+O15)</f>
        <v>12898</v>
      </c>
      <c r="J15" s="104">
        <f>IF(D15&gt;0,I15/D15*100,"-")</f>
        <v>42.337108156901358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12898</v>
      </c>
      <c r="P15" s="103">
        <v>10533</v>
      </c>
      <c r="Q15" s="104">
        <f>IF(D15&gt;0,O15/D15*100,"-")</f>
        <v>42.337108156901358</v>
      </c>
      <c r="R15" s="103">
        <v>234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12</v>
      </c>
      <c r="B16" s="102" t="s">
        <v>272</v>
      </c>
      <c r="C16" s="101" t="s">
        <v>273</v>
      </c>
      <c r="D16" s="103">
        <f>+SUM(E16,+I16)</f>
        <v>26518</v>
      </c>
      <c r="E16" s="103">
        <f>+SUM(G16,+H16)</f>
        <v>14625</v>
      </c>
      <c r="F16" s="104">
        <f>IF(D16&gt;0,E16/D16*100,"-")</f>
        <v>55.151218040576211</v>
      </c>
      <c r="G16" s="103">
        <v>14625</v>
      </c>
      <c r="H16" s="103">
        <v>0</v>
      </c>
      <c r="I16" s="103">
        <f>+SUM(K16,+M16,+O16)</f>
        <v>11893</v>
      </c>
      <c r="J16" s="104">
        <f>IF(D16&gt;0,I16/D16*100,"-")</f>
        <v>44.848781959423789</v>
      </c>
      <c r="K16" s="103">
        <v>1840</v>
      </c>
      <c r="L16" s="104">
        <f>IF(D16&gt;0,K16/D16*100,"-")</f>
        <v>6.9386831586092459</v>
      </c>
      <c r="M16" s="103">
        <v>0</v>
      </c>
      <c r="N16" s="104">
        <f>IF(D16&gt;0,M16/D16*100,"-")</f>
        <v>0</v>
      </c>
      <c r="O16" s="103">
        <v>10053</v>
      </c>
      <c r="P16" s="103">
        <v>8240</v>
      </c>
      <c r="Q16" s="104">
        <f>IF(D16&gt;0,O16/D16*100,"-")</f>
        <v>37.910098800814538</v>
      </c>
      <c r="R16" s="103">
        <v>107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12</v>
      </c>
      <c r="B17" s="102" t="s">
        <v>274</v>
      </c>
      <c r="C17" s="101" t="s">
        <v>275</v>
      </c>
      <c r="D17" s="103">
        <f>+SUM(E17,+I17)</f>
        <v>36733</v>
      </c>
      <c r="E17" s="103">
        <f>+SUM(G17,+H17)</f>
        <v>17205</v>
      </c>
      <c r="F17" s="104">
        <f>IF(D17&gt;0,E17/D17*100,"-")</f>
        <v>46.837993085236704</v>
      </c>
      <c r="G17" s="103">
        <v>17205</v>
      </c>
      <c r="H17" s="103">
        <v>0</v>
      </c>
      <c r="I17" s="103">
        <f>+SUM(K17,+M17,+O17)</f>
        <v>19528</v>
      </c>
      <c r="J17" s="104">
        <f>IF(D17&gt;0,I17/D17*100,"-")</f>
        <v>53.162006914763296</v>
      </c>
      <c r="K17" s="103">
        <v>0</v>
      </c>
      <c r="L17" s="104">
        <f>IF(D17&gt;0,K17/D17*100,"-")</f>
        <v>0</v>
      </c>
      <c r="M17" s="103">
        <v>0</v>
      </c>
      <c r="N17" s="104">
        <f>IF(D17&gt;0,M17/D17*100,"-")</f>
        <v>0</v>
      </c>
      <c r="O17" s="103">
        <v>19528</v>
      </c>
      <c r="P17" s="103">
        <v>15673</v>
      </c>
      <c r="Q17" s="104">
        <f>IF(D17&gt;0,O17/D17*100,"-")</f>
        <v>53.162006914763296</v>
      </c>
      <c r="R17" s="103">
        <v>112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12</v>
      </c>
      <c r="B18" s="102" t="s">
        <v>276</v>
      </c>
      <c r="C18" s="101" t="s">
        <v>277</v>
      </c>
      <c r="D18" s="103">
        <f>+SUM(E18,+I18)</f>
        <v>27543</v>
      </c>
      <c r="E18" s="103">
        <f>+SUM(G18,+H18)</f>
        <v>6872</v>
      </c>
      <c r="F18" s="104">
        <f>IF(D18&gt;0,E18/D18*100,"-")</f>
        <v>24.9500780597611</v>
      </c>
      <c r="G18" s="103">
        <v>6872</v>
      </c>
      <c r="H18" s="103">
        <v>0</v>
      </c>
      <c r="I18" s="103">
        <f>+SUM(K18,+M18,+O18)</f>
        <v>20671</v>
      </c>
      <c r="J18" s="104">
        <f>IF(D18&gt;0,I18/D18*100,"-")</f>
        <v>75.049921940238889</v>
      </c>
      <c r="K18" s="103">
        <v>2167</v>
      </c>
      <c r="L18" s="104">
        <f>IF(D18&gt;0,K18/D18*100,"-")</f>
        <v>7.8676977816505094</v>
      </c>
      <c r="M18" s="103">
        <v>3628</v>
      </c>
      <c r="N18" s="104">
        <f>IF(D18&gt;0,M18/D18*100,"-")</f>
        <v>13.172130849943725</v>
      </c>
      <c r="O18" s="103">
        <v>14876</v>
      </c>
      <c r="P18" s="103">
        <v>14560</v>
      </c>
      <c r="Q18" s="104">
        <f>IF(D18&gt;0,O18/D18*100,"-")</f>
        <v>54.01009330864467</v>
      </c>
      <c r="R18" s="103">
        <v>423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12</v>
      </c>
      <c r="B19" s="102" t="s">
        <v>278</v>
      </c>
      <c r="C19" s="101" t="s">
        <v>279</v>
      </c>
      <c r="D19" s="103">
        <f>+SUM(E19,+I19)</f>
        <v>43405</v>
      </c>
      <c r="E19" s="103">
        <f>+SUM(G19,+H19)</f>
        <v>18922</v>
      </c>
      <c r="F19" s="104">
        <f>IF(D19&gt;0,E19/D19*100,"-")</f>
        <v>43.5940559843336</v>
      </c>
      <c r="G19" s="103">
        <v>18922</v>
      </c>
      <c r="H19" s="103">
        <v>0</v>
      </c>
      <c r="I19" s="103">
        <f>+SUM(K19,+M19,+O19)</f>
        <v>24483</v>
      </c>
      <c r="J19" s="104">
        <f>IF(D19&gt;0,I19/D19*100,"-")</f>
        <v>56.4059440156664</v>
      </c>
      <c r="K19" s="103">
        <v>9016</v>
      </c>
      <c r="L19" s="104">
        <f>IF(D19&gt;0,K19/D19*100,"-")</f>
        <v>20.771800483815227</v>
      </c>
      <c r="M19" s="103">
        <v>0</v>
      </c>
      <c r="N19" s="104">
        <f>IF(D19&gt;0,M19/D19*100,"-")</f>
        <v>0</v>
      </c>
      <c r="O19" s="103">
        <v>15467</v>
      </c>
      <c r="P19" s="103">
        <v>14615</v>
      </c>
      <c r="Q19" s="104">
        <f>IF(D19&gt;0,O19/D19*100,"-")</f>
        <v>35.634143531851173</v>
      </c>
      <c r="R19" s="103">
        <v>536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12</v>
      </c>
      <c r="B20" s="102" t="s">
        <v>280</v>
      </c>
      <c r="C20" s="101" t="s">
        <v>281</v>
      </c>
      <c r="D20" s="103">
        <f>+SUM(E20,+I20)</f>
        <v>45418</v>
      </c>
      <c r="E20" s="103">
        <f>+SUM(G20,+H20)</f>
        <v>20997</v>
      </c>
      <c r="F20" s="104">
        <f>IF(D20&gt;0,E20/D20*100,"-")</f>
        <v>46.230569377779737</v>
      </c>
      <c r="G20" s="103">
        <v>20997</v>
      </c>
      <c r="H20" s="103">
        <v>0</v>
      </c>
      <c r="I20" s="103">
        <f>+SUM(K20,+M20,+O20)</f>
        <v>24421</v>
      </c>
      <c r="J20" s="104">
        <f>IF(D20&gt;0,I20/D20*100,"-")</f>
        <v>53.769430622220263</v>
      </c>
      <c r="K20" s="103">
        <v>5963</v>
      </c>
      <c r="L20" s="104">
        <f>IF(D20&gt;0,K20/D20*100,"-")</f>
        <v>13.129155841296402</v>
      </c>
      <c r="M20" s="103">
        <v>545</v>
      </c>
      <c r="N20" s="104">
        <f>IF(D20&gt;0,M20/D20*100,"-")</f>
        <v>1.1999647716764279</v>
      </c>
      <c r="O20" s="103">
        <v>17913</v>
      </c>
      <c r="P20" s="103">
        <v>15724</v>
      </c>
      <c r="Q20" s="104">
        <f>IF(D20&gt;0,O20/D20*100,"-")</f>
        <v>39.44031000924744</v>
      </c>
      <c r="R20" s="103">
        <v>326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12</v>
      </c>
      <c r="B21" s="102" t="s">
        <v>282</v>
      </c>
      <c r="C21" s="101" t="s">
        <v>283</v>
      </c>
      <c r="D21" s="103">
        <f>+SUM(E21,+I21)</f>
        <v>41639</v>
      </c>
      <c r="E21" s="103">
        <f>+SUM(G21,+H21)</f>
        <v>385</v>
      </c>
      <c r="F21" s="104">
        <f>IF(D21&gt;0,E21/D21*100,"-")</f>
        <v>0.92461394365858929</v>
      </c>
      <c r="G21" s="103">
        <v>379</v>
      </c>
      <c r="H21" s="103">
        <v>6</v>
      </c>
      <c r="I21" s="103">
        <f>+SUM(K21,+M21,+O21)</f>
        <v>41254</v>
      </c>
      <c r="J21" s="104">
        <f>IF(D21&gt;0,I21/D21*100,"-")</f>
        <v>99.075386056341415</v>
      </c>
      <c r="K21" s="103">
        <v>41140</v>
      </c>
      <c r="L21" s="104">
        <f>IF(D21&gt;0,K21/D21*100,"-")</f>
        <v>98.801604265232115</v>
      </c>
      <c r="M21" s="103">
        <v>0</v>
      </c>
      <c r="N21" s="104">
        <f>IF(D21&gt;0,M21/D21*100,"-")</f>
        <v>0</v>
      </c>
      <c r="O21" s="103">
        <v>114</v>
      </c>
      <c r="P21" s="103">
        <v>114</v>
      </c>
      <c r="Q21" s="104">
        <f>IF(D21&gt;0,O21/D21*100,"-")</f>
        <v>0.27378179110929657</v>
      </c>
      <c r="R21" s="103">
        <v>150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12</v>
      </c>
      <c r="B22" s="102" t="s">
        <v>284</v>
      </c>
      <c r="C22" s="101" t="s">
        <v>285</v>
      </c>
      <c r="D22" s="103">
        <f>+SUM(E22,+I22)</f>
        <v>29746</v>
      </c>
      <c r="E22" s="103">
        <f>+SUM(G22,+H22)</f>
        <v>200</v>
      </c>
      <c r="F22" s="104">
        <f>IF(D22&gt;0,E22/D22*100,"-")</f>
        <v>0.67235930881463057</v>
      </c>
      <c r="G22" s="103">
        <v>200</v>
      </c>
      <c r="H22" s="103">
        <v>0</v>
      </c>
      <c r="I22" s="103">
        <f>+SUM(K22,+M22,+O22)</f>
        <v>29546</v>
      </c>
      <c r="J22" s="104">
        <f>IF(D22&gt;0,I22/D22*100,"-")</f>
        <v>99.327640691185366</v>
      </c>
      <c r="K22" s="103">
        <v>28764</v>
      </c>
      <c r="L22" s="104">
        <f>IF(D22&gt;0,K22/D22*100,"-")</f>
        <v>96.698715793720169</v>
      </c>
      <c r="M22" s="103">
        <v>0</v>
      </c>
      <c r="N22" s="104">
        <f>IF(D22&gt;0,M22/D22*100,"-")</f>
        <v>0</v>
      </c>
      <c r="O22" s="103">
        <v>782</v>
      </c>
      <c r="P22" s="103">
        <v>776</v>
      </c>
      <c r="Q22" s="104">
        <f>IF(D22&gt;0,O22/D22*100,"-")</f>
        <v>2.6289248974652053</v>
      </c>
      <c r="R22" s="103">
        <v>365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12</v>
      </c>
      <c r="B23" s="102" t="s">
        <v>286</v>
      </c>
      <c r="C23" s="101" t="s">
        <v>287</v>
      </c>
      <c r="D23" s="103">
        <f>+SUM(E23,+I23)</f>
        <v>7868</v>
      </c>
      <c r="E23" s="103">
        <f>+SUM(G23,+H23)</f>
        <v>1833</v>
      </c>
      <c r="F23" s="104">
        <f>IF(D23&gt;0,E23/D23*100,"-")</f>
        <v>23.29689883070666</v>
      </c>
      <c r="G23" s="103">
        <v>1833</v>
      </c>
      <c r="H23" s="103">
        <v>0</v>
      </c>
      <c r="I23" s="103">
        <f>+SUM(K23,+M23,+O23)</f>
        <v>6035</v>
      </c>
      <c r="J23" s="104">
        <f>IF(D23&gt;0,I23/D23*100,"-")</f>
        <v>76.703101169293348</v>
      </c>
      <c r="K23" s="103">
        <v>2725</v>
      </c>
      <c r="L23" s="104">
        <f>IF(D23&gt;0,K23/D23*100,"-")</f>
        <v>34.633960345704118</v>
      </c>
      <c r="M23" s="103">
        <v>0</v>
      </c>
      <c r="N23" s="104">
        <f>IF(D23&gt;0,M23/D23*100,"-")</f>
        <v>0</v>
      </c>
      <c r="O23" s="103">
        <v>3310</v>
      </c>
      <c r="P23" s="103">
        <v>2641</v>
      </c>
      <c r="Q23" s="104">
        <f>IF(D23&gt;0,O23/D23*100,"-")</f>
        <v>42.069140823589223</v>
      </c>
      <c r="R23" s="103">
        <v>41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12</v>
      </c>
      <c r="B24" s="102" t="s">
        <v>288</v>
      </c>
      <c r="C24" s="101" t="s">
        <v>289</v>
      </c>
      <c r="D24" s="103">
        <f>+SUM(E24,+I24)</f>
        <v>13910</v>
      </c>
      <c r="E24" s="103">
        <f>+SUM(G24,+H24)</f>
        <v>3404</v>
      </c>
      <c r="F24" s="104">
        <f>IF(D24&gt;0,E24/D24*100,"-")</f>
        <v>24.471603163191951</v>
      </c>
      <c r="G24" s="103">
        <v>3404</v>
      </c>
      <c r="H24" s="103">
        <v>0</v>
      </c>
      <c r="I24" s="103">
        <f>+SUM(K24,+M24,+O24)</f>
        <v>10506</v>
      </c>
      <c r="J24" s="104">
        <f>IF(D24&gt;0,I24/D24*100,"-")</f>
        <v>75.528396836808056</v>
      </c>
      <c r="K24" s="103">
        <v>7836</v>
      </c>
      <c r="L24" s="104">
        <f>IF(D24&gt;0,K24/D24*100,"-")</f>
        <v>56.333572969086987</v>
      </c>
      <c r="M24" s="103">
        <v>0</v>
      </c>
      <c r="N24" s="104">
        <f>IF(D24&gt;0,M24/D24*100,"-")</f>
        <v>0</v>
      </c>
      <c r="O24" s="103">
        <v>2670</v>
      </c>
      <c r="P24" s="103">
        <v>2670</v>
      </c>
      <c r="Q24" s="104">
        <f>IF(D24&gt;0,O24/D24*100,"-")</f>
        <v>19.194823867721063</v>
      </c>
      <c r="R24" s="103">
        <v>76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12</v>
      </c>
      <c r="B25" s="102" t="s">
        <v>290</v>
      </c>
      <c r="C25" s="101" t="s">
        <v>291</v>
      </c>
      <c r="D25" s="103">
        <f>+SUM(E25,+I25)</f>
        <v>14724</v>
      </c>
      <c r="E25" s="103">
        <f>+SUM(G25,+H25)</f>
        <v>3985</v>
      </c>
      <c r="F25" s="104">
        <f>IF(D25&gt;0,E25/D25*100,"-")</f>
        <v>27.064656343384954</v>
      </c>
      <c r="G25" s="103">
        <v>3985</v>
      </c>
      <c r="H25" s="103">
        <v>0</v>
      </c>
      <c r="I25" s="103">
        <f>+SUM(K25,+M25,+O25)</f>
        <v>10739</v>
      </c>
      <c r="J25" s="104">
        <f>IF(D25&gt;0,I25/D25*100,"-")</f>
        <v>72.935343656615046</v>
      </c>
      <c r="K25" s="103">
        <v>6137</v>
      </c>
      <c r="L25" s="104">
        <f>IF(D25&gt;0,K25/D25*100,"-")</f>
        <v>41.680249932083676</v>
      </c>
      <c r="M25" s="103">
        <v>0</v>
      </c>
      <c r="N25" s="104">
        <f>IF(D25&gt;0,M25/D25*100,"-")</f>
        <v>0</v>
      </c>
      <c r="O25" s="103">
        <v>4602</v>
      </c>
      <c r="P25" s="103">
        <v>4546</v>
      </c>
      <c r="Q25" s="104">
        <f>IF(D25&gt;0,O25/D25*100,"-")</f>
        <v>31.255093724531381</v>
      </c>
      <c r="R25" s="103">
        <v>38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12</v>
      </c>
      <c r="B26" s="102" t="s">
        <v>292</v>
      </c>
      <c r="C26" s="101" t="s">
        <v>293</v>
      </c>
      <c r="D26" s="103">
        <f>+SUM(E26,+I26)</f>
        <v>2342</v>
      </c>
      <c r="E26" s="103">
        <f>+SUM(G26,+H26)</f>
        <v>521</v>
      </c>
      <c r="F26" s="104">
        <f>IF(D26&gt;0,E26/D26*100,"-")</f>
        <v>22.245943637916309</v>
      </c>
      <c r="G26" s="103">
        <v>520</v>
      </c>
      <c r="H26" s="103">
        <v>1</v>
      </c>
      <c r="I26" s="103">
        <f>+SUM(K26,+M26,+O26)</f>
        <v>1821</v>
      </c>
      <c r="J26" s="104">
        <f>IF(D26&gt;0,I26/D26*100,"-")</f>
        <v>77.754056362083688</v>
      </c>
      <c r="K26" s="103">
        <v>1005</v>
      </c>
      <c r="L26" s="104">
        <f>IF(D26&gt;0,K26/D26*100,"-")</f>
        <v>42.912040990606322</v>
      </c>
      <c r="M26" s="103">
        <v>0</v>
      </c>
      <c r="N26" s="104">
        <f>IF(D26&gt;0,M26/D26*100,"-")</f>
        <v>0</v>
      </c>
      <c r="O26" s="103">
        <v>816</v>
      </c>
      <c r="P26" s="103">
        <v>53</v>
      </c>
      <c r="Q26" s="104">
        <f>IF(D26&gt;0,O26/D26*100,"-")</f>
        <v>34.842015371477366</v>
      </c>
      <c r="R26" s="103">
        <v>6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12</v>
      </c>
      <c r="B27" s="102" t="s">
        <v>294</v>
      </c>
      <c r="C27" s="101" t="s">
        <v>295</v>
      </c>
      <c r="D27" s="103">
        <f>+SUM(E27,+I27)</f>
        <v>13995</v>
      </c>
      <c r="E27" s="103">
        <f>+SUM(G27,+H27)</f>
        <v>1605</v>
      </c>
      <c r="F27" s="104">
        <f>IF(D27&gt;0,E27/D27*100,"-")</f>
        <v>11.468381564844588</v>
      </c>
      <c r="G27" s="103">
        <v>1605</v>
      </c>
      <c r="H27" s="103">
        <v>0</v>
      </c>
      <c r="I27" s="103">
        <f>+SUM(K27,+M27,+O27)</f>
        <v>12390</v>
      </c>
      <c r="J27" s="104">
        <f>IF(D27&gt;0,I27/D27*100,"-")</f>
        <v>88.531618435155409</v>
      </c>
      <c r="K27" s="103">
        <v>11144</v>
      </c>
      <c r="L27" s="104">
        <f>IF(D27&gt;0,K27/D27*100,"-")</f>
        <v>79.628438728117189</v>
      </c>
      <c r="M27" s="103">
        <v>0</v>
      </c>
      <c r="N27" s="104">
        <f>IF(D27&gt;0,M27/D27*100,"-")</f>
        <v>0</v>
      </c>
      <c r="O27" s="103">
        <v>1246</v>
      </c>
      <c r="P27" s="103">
        <v>821</v>
      </c>
      <c r="Q27" s="104">
        <f>IF(D27&gt;0,O27/D27*100,"-")</f>
        <v>8.9031797070382286</v>
      </c>
      <c r="R27" s="103">
        <v>45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12</v>
      </c>
      <c r="B28" s="102" t="s">
        <v>296</v>
      </c>
      <c r="C28" s="101" t="s">
        <v>297</v>
      </c>
      <c r="D28" s="103">
        <f>+SUM(E28,+I28)</f>
        <v>18595</v>
      </c>
      <c r="E28" s="103">
        <f>+SUM(G28,+H28)</f>
        <v>12232</v>
      </c>
      <c r="F28" s="104">
        <f>IF(D28&gt;0,E28/D28*100,"-")</f>
        <v>65.781123958053243</v>
      </c>
      <c r="G28" s="103">
        <v>11876</v>
      </c>
      <c r="H28" s="103">
        <v>356</v>
      </c>
      <c r="I28" s="103">
        <f>+SUM(K28,+M28,+O28)</f>
        <v>6363</v>
      </c>
      <c r="J28" s="104">
        <f>IF(D28&gt;0,I28/D28*100,"-")</f>
        <v>34.218876041946764</v>
      </c>
      <c r="K28" s="103">
        <v>0</v>
      </c>
      <c r="L28" s="104">
        <f>IF(D28&gt;0,K28/D28*100,"-")</f>
        <v>0</v>
      </c>
      <c r="M28" s="103">
        <v>233</v>
      </c>
      <c r="N28" s="104">
        <f>IF(D28&gt;0,M28/D28*100,"-")</f>
        <v>1.253025006722237</v>
      </c>
      <c r="O28" s="103">
        <v>6130</v>
      </c>
      <c r="P28" s="103">
        <v>5861</v>
      </c>
      <c r="Q28" s="104">
        <f>IF(D28&gt;0,O28/D28*100,"-")</f>
        <v>32.965851035224524</v>
      </c>
      <c r="R28" s="103">
        <v>26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8">
    <sortCondition ref="A8:A28"/>
    <sortCondition ref="B8:B28"/>
    <sortCondition ref="C8:C28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長崎県</v>
      </c>
      <c r="B7" s="107" t="str">
        <f>水洗化人口等!B7</f>
        <v>42000</v>
      </c>
      <c r="C7" s="106" t="s">
        <v>200</v>
      </c>
      <c r="D7" s="108">
        <f>SUM(E7,+H7,+K7)</f>
        <v>587053</v>
      </c>
      <c r="E7" s="108">
        <f>SUM(F7:G7)</f>
        <v>52421</v>
      </c>
      <c r="F7" s="108">
        <f>SUM(F$8:F$207)</f>
        <v>37269</v>
      </c>
      <c r="G7" s="108">
        <f>SUM(G$8:G$207)</f>
        <v>15152</v>
      </c>
      <c r="H7" s="108">
        <f>SUM(I7:J7)</f>
        <v>3047</v>
      </c>
      <c r="I7" s="108">
        <f>SUM(I$8:I$207)</f>
        <v>2986</v>
      </c>
      <c r="J7" s="108">
        <f>SUM(J$8:J$207)</f>
        <v>61</v>
      </c>
      <c r="K7" s="108">
        <f>SUM(L7:M7)</f>
        <v>531585</v>
      </c>
      <c r="L7" s="108">
        <f>SUM(L$8:L$207)</f>
        <v>317359</v>
      </c>
      <c r="M7" s="108">
        <f>SUM(M$8:M$207)</f>
        <v>214226</v>
      </c>
      <c r="N7" s="108">
        <f>SUM(O7,+V7,+AC7)</f>
        <v>587495</v>
      </c>
      <c r="O7" s="108">
        <f>SUM(P7:U7)</f>
        <v>357614</v>
      </c>
      <c r="P7" s="108">
        <f t="shared" ref="P7:U7" si="0">SUM(P$8:P$207)</f>
        <v>352408</v>
      </c>
      <c r="Q7" s="108">
        <f t="shared" si="0"/>
        <v>0</v>
      </c>
      <c r="R7" s="108">
        <f t="shared" si="0"/>
        <v>0</v>
      </c>
      <c r="S7" s="108">
        <f t="shared" si="0"/>
        <v>5206</v>
      </c>
      <c r="T7" s="108">
        <f t="shared" si="0"/>
        <v>0</v>
      </c>
      <c r="U7" s="108">
        <f t="shared" si="0"/>
        <v>0</v>
      </c>
      <c r="V7" s="108">
        <f>SUM(W7:AB7)</f>
        <v>229439</v>
      </c>
      <c r="W7" s="108">
        <f t="shared" ref="W7:AB7" si="1">SUM(W$8:W$207)</f>
        <v>223958</v>
      </c>
      <c r="X7" s="108">
        <f t="shared" si="1"/>
        <v>0</v>
      </c>
      <c r="Y7" s="108">
        <f t="shared" si="1"/>
        <v>0</v>
      </c>
      <c r="Z7" s="108">
        <f t="shared" si="1"/>
        <v>5481</v>
      </c>
      <c r="AA7" s="108">
        <f t="shared" si="1"/>
        <v>0</v>
      </c>
      <c r="AB7" s="108">
        <f t="shared" si="1"/>
        <v>0</v>
      </c>
      <c r="AC7" s="108">
        <f>SUM(AD7:AE7)</f>
        <v>442</v>
      </c>
      <c r="AD7" s="108">
        <f>SUM(AD$8:AD$207)</f>
        <v>442</v>
      </c>
      <c r="AE7" s="108">
        <f>SUM(AE$8:AE$207)</f>
        <v>0</v>
      </c>
      <c r="AF7" s="108">
        <f>SUM(AG7:AI7)</f>
        <v>4394</v>
      </c>
      <c r="AG7" s="108">
        <f>SUM(AG$8:AG$207)</f>
        <v>4394</v>
      </c>
      <c r="AH7" s="108">
        <f>SUM(AH$8:AH$207)</f>
        <v>0</v>
      </c>
      <c r="AI7" s="108">
        <f>SUM(AI$8:AI$207)</f>
        <v>0</v>
      </c>
      <c r="AJ7" s="108">
        <f>SUM(AK7:AS7)</f>
        <v>4919</v>
      </c>
      <c r="AK7" s="108">
        <f t="shared" ref="AK7:AS7" si="2">SUM(AK$8:AK$207)</f>
        <v>0</v>
      </c>
      <c r="AL7" s="108">
        <f t="shared" si="2"/>
        <v>832</v>
      </c>
      <c r="AM7" s="108">
        <f t="shared" si="2"/>
        <v>3003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112</v>
      </c>
      <c r="AR7" s="108">
        <f t="shared" si="2"/>
        <v>102</v>
      </c>
      <c r="AS7" s="108">
        <f t="shared" si="2"/>
        <v>870</v>
      </c>
      <c r="AT7" s="108">
        <f>SUM(AU7:AY7)</f>
        <v>322</v>
      </c>
      <c r="AU7" s="108">
        <f>SUM(AU$8:AU$207)</f>
        <v>0</v>
      </c>
      <c r="AV7" s="108">
        <f>SUM(AV$8:AV$207)</f>
        <v>307</v>
      </c>
      <c r="AW7" s="108">
        <f>SUM(AW$8:AW$207)</f>
        <v>15</v>
      </c>
      <c r="AX7" s="108">
        <f>SUM(AX$8:AX$207)</f>
        <v>0</v>
      </c>
      <c r="AY7" s="108">
        <f>SUM(AY$8:AY$207)</f>
        <v>0</v>
      </c>
      <c r="AZ7" s="108">
        <f>SUM(BA7:BC7)</f>
        <v>3121</v>
      </c>
      <c r="BA7" s="108">
        <f>SUM(BA$8:BA$207)</f>
        <v>3121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12</v>
      </c>
      <c r="B8" s="113" t="s">
        <v>254</v>
      </c>
      <c r="C8" s="101" t="s">
        <v>255</v>
      </c>
      <c r="D8" s="103">
        <f>SUM(E8,+H8,+K8)</f>
        <v>26849</v>
      </c>
      <c r="E8" s="103">
        <f>SUM(F8:G8)</f>
        <v>0</v>
      </c>
      <c r="F8" s="103">
        <v>0</v>
      </c>
      <c r="G8" s="103">
        <v>0</v>
      </c>
      <c r="H8" s="103">
        <f>SUM(I8:J8)</f>
        <v>796</v>
      </c>
      <c r="I8" s="103">
        <v>796</v>
      </c>
      <c r="J8" s="103">
        <v>0</v>
      </c>
      <c r="K8" s="103">
        <f>SUM(L8:M8)</f>
        <v>26053</v>
      </c>
      <c r="L8" s="103">
        <v>15473</v>
      </c>
      <c r="M8" s="103">
        <v>10580</v>
      </c>
      <c r="N8" s="103">
        <f>SUM(O8,+V8,+AC8)</f>
        <v>26849</v>
      </c>
      <c r="O8" s="103">
        <f>SUM(P8:U8)</f>
        <v>16269</v>
      </c>
      <c r="P8" s="103">
        <v>16269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10580</v>
      </c>
      <c r="W8" s="103">
        <v>10580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936</v>
      </c>
      <c r="AG8" s="103">
        <v>936</v>
      </c>
      <c r="AH8" s="103">
        <v>0</v>
      </c>
      <c r="AI8" s="103">
        <v>0</v>
      </c>
      <c r="AJ8" s="103">
        <f>SUM(AK8:AS8)</f>
        <v>936</v>
      </c>
      <c r="AK8" s="103">
        <v>0</v>
      </c>
      <c r="AL8" s="103">
        <v>0</v>
      </c>
      <c r="AM8" s="103">
        <v>934</v>
      </c>
      <c r="AN8" s="103">
        <v>0</v>
      </c>
      <c r="AO8" s="103">
        <v>0</v>
      </c>
      <c r="AP8" s="103">
        <v>0</v>
      </c>
      <c r="AQ8" s="103">
        <v>0</v>
      </c>
      <c r="AR8" s="103">
        <v>2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12</v>
      </c>
      <c r="B9" s="113" t="s">
        <v>258</v>
      </c>
      <c r="C9" s="101" t="s">
        <v>259</v>
      </c>
      <c r="D9" s="103">
        <f>SUM(E9,+H9,+K9)</f>
        <v>119364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119364</v>
      </c>
      <c r="L9" s="103">
        <v>76768</v>
      </c>
      <c r="M9" s="103">
        <v>42596</v>
      </c>
      <c r="N9" s="103">
        <f>SUM(O9,+V9,+AC9)</f>
        <v>119364</v>
      </c>
      <c r="O9" s="103">
        <f>SUM(P9:U9)</f>
        <v>76768</v>
      </c>
      <c r="P9" s="103">
        <v>76768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42596</v>
      </c>
      <c r="W9" s="103">
        <v>42596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320</v>
      </c>
      <c r="AG9" s="103">
        <v>320</v>
      </c>
      <c r="AH9" s="103">
        <v>0</v>
      </c>
      <c r="AI9" s="103">
        <v>0</v>
      </c>
      <c r="AJ9" s="103">
        <f>SUM(AK9:AS9)</f>
        <v>320</v>
      </c>
      <c r="AK9" s="103">
        <v>0</v>
      </c>
      <c r="AL9" s="103">
        <v>0</v>
      </c>
      <c r="AM9" s="103">
        <v>320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1513</v>
      </c>
      <c r="BA9" s="103">
        <v>1513</v>
      </c>
      <c r="BB9" s="103">
        <v>0</v>
      </c>
      <c r="BC9" s="103">
        <v>0</v>
      </c>
    </row>
    <row r="10" spans="1:55" s="105" customFormat="1" ht="13.5" customHeight="1">
      <c r="A10" s="115" t="s">
        <v>12</v>
      </c>
      <c r="B10" s="113" t="s">
        <v>260</v>
      </c>
      <c r="C10" s="101" t="s">
        <v>261</v>
      </c>
      <c r="D10" s="103">
        <f>SUM(E10,+H10,+K10)</f>
        <v>53709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53709</v>
      </c>
      <c r="L10" s="103">
        <v>33415</v>
      </c>
      <c r="M10" s="103">
        <v>20294</v>
      </c>
      <c r="N10" s="103">
        <f>SUM(O10,+V10,+AC10)</f>
        <v>53709</v>
      </c>
      <c r="O10" s="103">
        <f>SUM(P10:U10)</f>
        <v>33415</v>
      </c>
      <c r="P10" s="103">
        <v>33415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20294</v>
      </c>
      <c r="W10" s="103">
        <v>20294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106</v>
      </c>
      <c r="AG10" s="103">
        <v>106</v>
      </c>
      <c r="AH10" s="103">
        <v>0</v>
      </c>
      <c r="AI10" s="103">
        <v>0</v>
      </c>
      <c r="AJ10" s="103">
        <f>SUM(AK10:AS10)</f>
        <v>106</v>
      </c>
      <c r="AK10" s="103">
        <v>0</v>
      </c>
      <c r="AL10" s="103">
        <v>0</v>
      </c>
      <c r="AM10" s="103">
        <v>34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72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239</v>
      </c>
      <c r="BA10" s="103">
        <v>239</v>
      </c>
      <c r="BB10" s="103">
        <v>0</v>
      </c>
      <c r="BC10" s="103">
        <v>0</v>
      </c>
    </row>
    <row r="11" spans="1:55" s="105" customFormat="1" ht="13.5" customHeight="1">
      <c r="A11" s="115" t="s">
        <v>12</v>
      </c>
      <c r="B11" s="113" t="s">
        <v>262</v>
      </c>
      <c r="C11" s="101" t="s">
        <v>263</v>
      </c>
      <c r="D11" s="103">
        <f>SUM(E11,+H11,+K11)</f>
        <v>43707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43707</v>
      </c>
      <c r="L11" s="103">
        <v>19406</v>
      </c>
      <c r="M11" s="103">
        <v>24301</v>
      </c>
      <c r="N11" s="103">
        <f>SUM(O11,+V11,+AC11)</f>
        <v>43712</v>
      </c>
      <c r="O11" s="103">
        <f>SUM(P11:U11)</f>
        <v>19406</v>
      </c>
      <c r="P11" s="103">
        <v>19406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24301</v>
      </c>
      <c r="W11" s="103">
        <v>24301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5</v>
      </c>
      <c r="AD11" s="103">
        <v>5</v>
      </c>
      <c r="AE11" s="103">
        <v>0</v>
      </c>
      <c r="AF11" s="103">
        <f>SUM(AG11:AI11)</f>
        <v>446</v>
      </c>
      <c r="AG11" s="103">
        <v>446</v>
      </c>
      <c r="AH11" s="103">
        <v>0</v>
      </c>
      <c r="AI11" s="103">
        <v>0</v>
      </c>
      <c r="AJ11" s="103">
        <f>SUM(AK11:AS11)</f>
        <v>139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139</v>
      </c>
      <c r="AT11" s="103">
        <f>SUM(AU11:AY11)</f>
        <v>307</v>
      </c>
      <c r="AU11" s="103">
        <v>0</v>
      </c>
      <c r="AV11" s="103">
        <v>307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12</v>
      </c>
      <c r="B12" s="113" t="s">
        <v>264</v>
      </c>
      <c r="C12" s="101" t="s">
        <v>265</v>
      </c>
      <c r="D12" s="103">
        <f>SUM(E12,+H12,+K12)</f>
        <v>7294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7294</v>
      </c>
      <c r="L12" s="103">
        <v>3150</v>
      </c>
      <c r="M12" s="103">
        <v>4144</v>
      </c>
      <c r="N12" s="103">
        <f>SUM(O12,+V12,+AC12)</f>
        <v>7294</v>
      </c>
      <c r="O12" s="103">
        <f>SUM(P12:U12)</f>
        <v>3150</v>
      </c>
      <c r="P12" s="103">
        <v>0</v>
      </c>
      <c r="Q12" s="103">
        <v>0</v>
      </c>
      <c r="R12" s="103">
        <v>0</v>
      </c>
      <c r="S12" s="103">
        <v>3150</v>
      </c>
      <c r="T12" s="103">
        <v>0</v>
      </c>
      <c r="U12" s="103">
        <v>0</v>
      </c>
      <c r="V12" s="103">
        <f>SUM(W12:AB12)</f>
        <v>4144</v>
      </c>
      <c r="W12" s="103">
        <v>0</v>
      </c>
      <c r="X12" s="103">
        <v>0</v>
      </c>
      <c r="Y12" s="103">
        <v>0</v>
      </c>
      <c r="Z12" s="103">
        <v>4144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12</v>
      </c>
      <c r="B13" s="113" t="s">
        <v>266</v>
      </c>
      <c r="C13" s="101" t="s">
        <v>267</v>
      </c>
      <c r="D13" s="103">
        <f>SUM(E13,+H13,+K13)</f>
        <v>35988</v>
      </c>
      <c r="E13" s="103">
        <f>SUM(F13:G13)</f>
        <v>0</v>
      </c>
      <c r="F13" s="103">
        <v>0</v>
      </c>
      <c r="G13" s="103">
        <v>0</v>
      </c>
      <c r="H13" s="103">
        <f>SUM(I13:J13)</f>
        <v>1362</v>
      </c>
      <c r="I13" s="103">
        <v>1362</v>
      </c>
      <c r="J13" s="103">
        <v>0</v>
      </c>
      <c r="K13" s="103">
        <f>SUM(L13:M13)</f>
        <v>34626</v>
      </c>
      <c r="L13" s="103">
        <v>20657</v>
      </c>
      <c r="M13" s="103">
        <v>13969</v>
      </c>
      <c r="N13" s="103">
        <f>SUM(O13,+V13,+AC13)</f>
        <v>35988</v>
      </c>
      <c r="O13" s="103">
        <f>SUM(P13:U13)</f>
        <v>22019</v>
      </c>
      <c r="P13" s="103">
        <v>22019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13969</v>
      </c>
      <c r="W13" s="103">
        <v>13969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234</v>
      </c>
      <c r="AG13" s="103">
        <v>234</v>
      </c>
      <c r="AH13" s="103">
        <v>0</v>
      </c>
      <c r="AI13" s="103">
        <v>0</v>
      </c>
      <c r="AJ13" s="103">
        <f>SUM(AK13:AS13)</f>
        <v>634</v>
      </c>
      <c r="AK13" s="103">
        <v>0</v>
      </c>
      <c r="AL13" s="103">
        <v>400</v>
      </c>
      <c r="AM13" s="103">
        <v>234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9</v>
      </c>
      <c r="AU13" s="103">
        <v>0</v>
      </c>
      <c r="AV13" s="103">
        <v>0</v>
      </c>
      <c r="AW13" s="103">
        <v>9</v>
      </c>
      <c r="AX13" s="103">
        <v>0</v>
      </c>
      <c r="AY13" s="103">
        <v>0</v>
      </c>
      <c r="AZ13" s="103">
        <f>SUM(BA13:BC13)</f>
        <v>232</v>
      </c>
      <c r="BA13" s="103">
        <v>232</v>
      </c>
      <c r="BB13" s="103">
        <v>0</v>
      </c>
      <c r="BC13" s="103">
        <v>0</v>
      </c>
    </row>
    <row r="14" spans="1:55" s="105" customFormat="1" ht="13.5" customHeight="1">
      <c r="A14" s="115" t="s">
        <v>12</v>
      </c>
      <c r="B14" s="113" t="s">
        <v>268</v>
      </c>
      <c r="C14" s="101" t="s">
        <v>269</v>
      </c>
      <c r="D14" s="103">
        <f>SUM(E14,+H14,+K14)</f>
        <v>24166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24166</v>
      </c>
      <c r="L14" s="103">
        <v>17359</v>
      </c>
      <c r="M14" s="103">
        <v>6807</v>
      </c>
      <c r="N14" s="103">
        <f>SUM(O14,+V14,+AC14)</f>
        <v>24166</v>
      </c>
      <c r="O14" s="103">
        <f>SUM(P14:U14)</f>
        <v>17359</v>
      </c>
      <c r="P14" s="103">
        <v>17359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6807</v>
      </c>
      <c r="W14" s="103">
        <v>6807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157</v>
      </c>
      <c r="AG14" s="103">
        <v>157</v>
      </c>
      <c r="AH14" s="103">
        <v>0</v>
      </c>
      <c r="AI14" s="103">
        <v>0</v>
      </c>
      <c r="AJ14" s="103">
        <f>SUM(AK14:AS14)</f>
        <v>389</v>
      </c>
      <c r="AK14" s="103">
        <v>0</v>
      </c>
      <c r="AL14" s="103">
        <v>232</v>
      </c>
      <c r="AM14" s="103">
        <v>157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6</v>
      </c>
      <c r="AU14" s="103">
        <v>0</v>
      </c>
      <c r="AV14" s="103">
        <v>0</v>
      </c>
      <c r="AW14" s="103">
        <v>6</v>
      </c>
      <c r="AX14" s="103">
        <v>0</v>
      </c>
      <c r="AY14" s="103">
        <v>0</v>
      </c>
      <c r="AZ14" s="103">
        <f>SUM(BA14:BC14)</f>
        <v>156</v>
      </c>
      <c r="BA14" s="103">
        <v>156</v>
      </c>
      <c r="BB14" s="103">
        <v>0</v>
      </c>
      <c r="BC14" s="103">
        <v>0</v>
      </c>
    </row>
    <row r="15" spans="1:55" s="105" customFormat="1" ht="13.5" customHeight="1">
      <c r="A15" s="115" t="s">
        <v>12</v>
      </c>
      <c r="B15" s="113" t="s">
        <v>270</v>
      </c>
      <c r="C15" s="101" t="s">
        <v>271</v>
      </c>
      <c r="D15" s="103">
        <f>SUM(E15,+H15,+K15)</f>
        <v>45159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45159</v>
      </c>
      <c r="L15" s="103">
        <v>33507</v>
      </c>
      <c r="M15" s="103">
        <v>11652</v>
      </c>
      <c r="N15" s="103">
        <f>SUM(O15,+V15,+AC15)</f>
        <v>45159</v>
      </c>
      <c r="O15" s="103">
        <f>SUM(P15:U15)</f>
        <v>33507</v>
      </c>
      <c r="P15" s="103">
        <v>33507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11652</v>
      </c>
      <c r="W15" s="103">
        <v>11652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69</v>
      </c>
      <c r="AG15" s="103">
        <v>69</v>
      </c>
      <c r="AH15" s="103">
        <v>0</v>
      </c>
      <c r="AI15" s="103">
        <v>0</v>
      </c>
      <c r="AJ15" s="103">
        <f>SUM(AK15:AS15)</f>
        <v>178</v>
      </c>
      <c r="AK15" s="103">
        <v>0</v>
      </c>
      <c r="AL15" s="103">
        <v>109</v>
      </c>
      <c r="AM15" s="103">
        <v>64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5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109</v>
      </c>
      <c r="BA15" s="103">
        <v>109</v>
      </c>
      <c r="BB15" s="103">
        <v>0</v>
      </c>
      <c r="BC15" s="103">
        <v>0</v>
      </c>
    </row>
    <row r="16" spans="1:55" s="105" customFormat="1" ht="13.5" customHeight="1">
      <c r="A16" s="115" t="s">
        <v>12</v>
      </c>
      <c r="B16" s="113" t="s">
        <v>272</v>
      </c>
      <c r="C16" s="101" t="s">
        <v>273</v>
      </c>
      <c r="D16" s="103">
        <f>SUM(E16,+H16,+K16)</f>
        <v>26726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26726</v>
      </c>
      <c r="L16" s="103">
        <v>19576</v>
      </c>
      <c r="M16" s="103">
        <v>7150</v>
      </c>
      <c r="N16" s="103">
        <f>SUM(O16,+V16,+AC16)</f>
        <v>26726</v>
      </c>
      <c r="O16" s="103">
        <f>SUM(P16:U16)</f>
        <v>19576</v>
      </c>
      <c r="P16" s="103">
        <v>19576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7150</v>
      </c>
      <c r="W16" s="103">
        <v>7150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66</v>
      </c>
      <c r="AG16" s="103">
        <v>66</v>
      </c>
      <c r="AH16" s="103">
        <v>0</v>
      </c>
      <c r="AI16" s="103">
        <v>0</v>
      </c>
      <c r="AJ16" s="103">
        <f>SUM(AK16:AS16)</f>
        <v>66</v>
      </c>
      <c r="AK16" s="103">
        <v>0</v>
      </c>
      <c r="AL16" s="103">
        <v>0</v>
      </c>
      <c r="AM16" s="103">
        <v>22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44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128</v>
      </c>
      <c r="BA16" s="103">
        <v>128</v>
      </c>
      <c r="BB16" s="103">
        <v>0</v>
      </c>
      <c r="BC16" s="103">
        <v>0</v>
      </c>
    </row>
    <row r="17" spans="1:55" s="105" customFormat="1" ht="13.5" customHeight="1">
      <c r="A17" s="115" t="s">
        <v>12</v>
      </c>
      <c r="B17" s="113" t="s">
        <v>274</v>
      </c>
      <c r="C17" s="101" t="s">
        <v>275</v>
      </c>
      <c r="D17" s="103">
        <f>SUM(E17,+H17,+K17)</f>
        <v>42900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42900</v>
      </c>
      <c r="L17" s="103">
        <v>18275</v>
      </c>
      <c r="M17" s="103">
        <v>24625</v>
      </c>
      <c r="N17" s="103">
        <f>SUM(O17,+V17,+AC17)</f>
        <v>42900</v>
      </c>
      <c r="O17" s="103">
        <f>SUM(P17:U17)</f>
        <v>18275</v>
      </c>
      <c r="P17" s="103">
        <v>18275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24625</v>
      </c>
      <c r="W17" s="103">
        <v>24625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483</v>
      </c>
      <c r="AG17" s="103">
        <v>483</v>
      </c>
      <c r="AH17" s="103">
        <v>0</v>
      </c>
      <c r="AI17" s="103">
        <v>0</v>
      </c>
      <c r="AJ17" s="103">
        <f>SUM(AK17:AS17)</f>
        <v>483</v>
      </c>
      <c r="AK17" s="103">
        <v>0</v>
      </c>
      <c r="AL17" s="103">
        <v>0</v>
      </c>
      <c r="AM17" s="103">
        <v>483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12</v>
      </c>
      <c r="B18" s="113" t="s">
        <v>276</v>
      </c>
      <c r="C18" s="101" t="s">
        <v>277</v>
      </c>
      <c r="D18" s="103">
        <f>SUM(E18,+H18,+K18)</f>
        <v>27917</v>
      </c>
      <c r="E18" s="103">
        <f>SUM(F18:G18)</f>
        <v>0</v>
      </c>
      <c r="F18" s="103">
        <v>0</v>
      </c>
      <c r="G18" s="103">
        <v>0</v>
      </c>
      <c r="H18" s="103">
        <f>SUM(I18:J18)</f>
        <v>160</v>
      </c>
      <c r="I18" s="103">
        <v>160</v>
      </c>
      <c r="J18" s="103">
        <v>0</v>
      </c>
      <c r="K18" s="103">
        <f>SUM(L18:M18)</f>
        <v>27757</v>
      </c>
      <c r="L18" s="103">
        <v>9496</v>
      </c>
      <c r="M18" s="103">
        <v>18261</v>
      </c>
      <c r="N18" s="103">
        <f>SUM(O18,+V18,+AC18)</f>
        <v>27917</v>
      </c>
      <c r="O18" s="103">
        <f>SUM(P18:U18)</f>
        <v>9656</v>
      </c>
      <c r="P18" s="103">
        <v>9656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18261</v>
      </c>
      <c r="W18" s="103">
        <v>18261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176</v>
      </c>
      <c r="AG18" s="103">
        <v>176</v>
      </c>
      <c r="AH18" s="103">
        <v>0</v>
      </c>
      <c r="AI18" s="103">
        <v>0</v>
      </c>
      <c r="AJ18" s="103">
        <f>SUM(AK18:AS18)</f>
        <v>177</v>
      </c>
      <c r="AK18" s="103">
        <v>0</v>
      </c>
      <c r="AL18" s="103">
        <v>1</v>
      </c>
      <c r="AM18" s="103">
        <v>0</v>
      </c>
      <c r="AN18" s="103">
        <v>0</v>
      </c>
      <c r="AO18" s="103">
        <v>0</v>
      </c>
      <c r="AP18" s="103">
        <v>0</v>
      </c>
      <c r="AQ18" s="103">
        <v>112</v>
      </c>
      <c r="AR18" s="103">
        <v>64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335</v>
      </c>
      <c r="BA18" s="103">
        <v>335</v>
      </c>
      <c r="BB18" s="103">
        <v>0</v>
      </c>
      <c r="BC18" s="103">
        <v>0</v>
      </c>
    </row>
    <row r="19" spans="1:55" s="105" customFormat="1" ht="13.5" customHeight="1">
      <c r="A19" s="115" t="s">
        <v>12</v>
      </c>
      <c r="B19" s="113" t="s">
        <v>278</v>
      </c>
      <c r="C19" s="101" t="s">
        <v>279</v>
      </c>
      <c r="D19" s="103">
        <f>SUM(E19,+H19,+K19)</f>
        <v>37607</v>
      </c>
      <c r="E19" s="103">
        <f>SUM(F19:G19)</f>
        <v>8175</v>
      </c>
      <c r="F19" s="103">
        <v>5987</v>
      </c>
      <c r="G19" s="103">
        <v>2188</v>
      </c>
      <c r="H19" s="103">
        <f>SUM(I19:J19)</f>
        <v>0</v>
      </c>
      <c r="I19" s="103">
        <v>0</v>
      </c>
      <c r="J19" s="103">
        <v>0</v>
      </c>
      <c r="K19" s="103">
        <f>SUM(L19:M19)</f>
        <v>29432</v>
      </c>
      <c r="L19" s="103">
        <v>19285</v>
      </c>
      <c r="M19" s="103">
        <v>10147</v>
      </c>
      <c r="N19" s="103">
        <f>SUM(O19,+V19,+AC19)</f>
        <v>37607</v>
      </c>
      <c r="O19" s="103">
        <f>SUM(P19:U19)</f>
        <v>25272</v>
      </c>
      <c r="P19" s="103">
        <v>25272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12335</v>
      </c>
      <c r="W19" s="103">
        <v>12335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13</v>
      </c>
      <c r="AG19" s="103">
        <v>13</v>
      </c>
      <c r="AH19" s="103">
        <v>0</v>
      </c>
      <c r="AI19" s="103">
        <v>0</v>
      </c>
      <c r="AJ19" s="103">
        <f>SUM(AK19:AS19)</f>
        <v>13</v>
      </c>
      <c r="AK19" s="103">
        <v>0</v>
      </c>
      <c r="AL19" s="103">
        <v>0</v>
      </c>
      <c r="AM19" s="103">
        <v>13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183</v>
      </c>
      <c r="BA19" s="103">
        <v>183</v>
      </c>
      <c r="BB19" s="103">
        <v>0</v>
      </c>
      <c r="BC19" s="103">
        <v>0</v>
      </c>
    </row>
    <row r="20" spans="1:55" s="105" customFormat="1" ht="13.5" customHeight="1">
      <c r="A20" s="115" t="s">
        <v>12</v>
      </c>
      <c r="B20" s="113" t="s">
        <v>280</v>
      </c>
      <c r="C20" s="101" t="s">
        <v>281</v>
      </c>
      <c r="D20" s="103">
        <f>SUM(E20,+H20,+K20)</f>
        <v>42580</v>
      </c>
      <c r="E20" s="103">
        <f>SUM(F20:G20)</f>
        <v>25305</v>
      </c>
      <c r="F20" s="103">
        <v>21171</v>
      </c>
      <c r="G20" s="103">
        <v>4134</v>
      </c>
      <c r="H20" s="103">
        <f>SUM(I20:J20)</f>
        <v>0</v>
      </c>
      <c r="I20" s="103">
        <v>0</v>
      </c>
      <c r="J20" s="103">
        <v>0</v>
      </c>
      <c r="K20" s="103">
        <f>SUM(L20:M20)</f>
        <v>17275</v>
      </c>
      <c r="L20" s="103">
        <v>7013</v>
      </c>
      <c r="M20" s="103">
        <v>10262</v>
      </c>
      <c r="N20" s="103">
        <f>SUM(O20,+V20,+AC20)</f>
        <v>42580</v>
      </c>
      <c r="O20" s="103">
        <f>SUM(P20:U20)</f>
        <v>28184</v>
      </c>
      <c r="P20" s="103">
        <v>28184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14396</v>
      </c>
      <c r="W20" s="103">
        <v>14396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882</v>
      </c>
      <c r="AG20" s="103">
        <v>882</v>
      </c>
      <c r="AH20" s="103">
        <v>0</v>
      </c>
      <c r="AI20" s="103">
        <v>0</v>
      </c>
      <c r="AJ20" s="103">
        <f>SUM(AK20:AS20)</f>
        <v>882</v>
      </c>
      <c r="AK20" s="103">
        <v>0</v>
      </c>
      <c r="AL20" s="103">
        <v>0</v>
      </c>
      <c r="AM20" s="103">
        <v>595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287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12</v>
      </c>
      <c r="B21" s="113" t="s">
        <v>282</v>
      </c>
      <c r="C21" s="101" t="s">
        <v>283</v>
      </c>
      <c r="D21" s="103">
        <f>SUM(E21,+H21,+K21)</f>
        <v>729</v>
      </c>
      <c r="E21" s="103">
        <f>SUM(F21:G21)</f>
        <v>0</v>
      </c>
      <c r="F21" s="103">
        <v>0</v>
      </c>
      <c r="G21" s="103">
        <v>0</v>
      </c>
      <c r="H21" s="103">
        <f>SUM(I21:J21)</f>
        <v>729</v>
      </c>
      <c r="I21" s="103">
        <v>668</v>
      </c>
      <c r="J21" s="103">
        <v>61</v>
      </c>
      <c r="K21" s="103">
        <f>SUM(L21:M21)</f>
        <v>0</v>
      </c>
      <c r="L21" s="103">
        <v>0</v>
      </c>
      <c r="M21" s="103">
        <v>0</v>
      </c>
      <c r="N21" s="103">
        <f>SUM(O21,+V21,+AC21)</f>
        <v>732</v>
      </c>
      <c r="O21" s="103">
        <f>SUM(P21:U21)</f>
        <v>668</v>
      </c>
      <c r="P21" s="103">
        <v>0</v>
      </c>
      <c r="Q21" s="103">
        <v>0</v>
      </c>
      <c r="R21" s="103">
        <v>0</v>
      </c>
      <c r="S21" s="103">
        <v>668</v>
      </c>
      <c r="T21" s="103">
        <v>0</v>
      </c>
      <c r="U21" s="103">
        <v>0</v>
      </c>
      <c r="V21" s="103">
        <f>SUM(W21:AB21)</f>
        <v>61</v>
      </c>
      <c r="W21" s="103">
        <v>0</v>
      </c>
      <c r="X21" s="103">
        <v>0</v>
      </c>
      <c r="Y21" s="103">
        <v>0</v>
      </c>
      <c r="Z21" s="103">
        <v>61</v>
      </c>
      <c r="AA21" s="103">
        <v>0</v>
      </c>
      <c r="AB21" s="103">
        <v>0</v>
      </c>
      <c r="AC21" s="103">
        <f>SUM(AD21:AE21)</f>
        <v>3</v>
      </c>
      <c r="AD21" s="103">
        <v>3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12</v>
      </c>
      <c r="B22" s="113" t="s">
        <v>284</v>
      </c>
      <c r="C22" s="101" t="s">
        <v>285</v>
      </c>
      <c r="D22" s="103">
        <f>SUM(E22,+H22,+K22)</f>
        <v>2664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2664</v>
      </c>
      <c r="L22" s="103">
        <v>1388</v>
      </c>
      <c r="M22" s="103">
        <v>1276</v>
      </c>
      <c r="N22" s="103">
        <f>SUM(O22,+V22,+AC22)</f>
        <v>2664</v>
      </c>
      <c r="O22" s="103">
        <f>SUM(P22:U22)</f>
        <v>1388</v>
      </c>
      <c r="P22" s="103">
        <v>0</v>
      </c>
      <c r="Q22" s="103">
        <v>0</v>
      </c>
      <c r="R22" s="103">
        <v>0</v>
      </c>
      <c r="S22" s="103">
        <v>1388</v>
      </c>
      <c r="T22" s="103">
        <v>0</v>
      </c>
      <c r="U22" s="103">
        <v>0</v>
      </c>
      <c r="V22" s="103">
        <f>SUM(W22:AB22)</f>
        <v>1276</v>
      </c>
      <c r="W22" s="103">
        <v>0</v>
      </c>
      <c r="X22" s="103">
        <v>0</v>
      </c>
      <c r="Y22" s="103">
        <v>0</v>
      </c>
      <c r="Z22" s="103">
        <v>1276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12</v>
      </c>
      <c r="B23" s="113" t="s">
        <v>286</v>
      </c>
      <c r="C23" s="101" t="s">
        <v>287</v>
      </c>
      <c r="D23" s="103">
        <f>SUM(E23,+H23,+K23)</f>
        <v>4616</v>
      </c>
      <c r="E23" s="103">
        <f>SUM(F23:G23)</f>
        <v>4616</v>
      </c>
      <c r="F23" s="103">
        <v>2021</v>
      </c>
      <c r="G23" s="103">
        <v>2595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4616</v>
      </c>
      <c r="O23" s="103">
        <f>SUM(P23:U23)</f>
        <v>2021</v>
      </c>
      <c r="P23" s="103">
        <v>2021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2595</v>
      </c>
      <c r="W23" s="103">
        <v>2595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</v>
      </c>
      <c r="AG23" s="103">
        <v>2</v>
      </c>
      <c r="AH23" s="103">
        <v>0</v>
      </c>
      <c r="AI23" s="103">
        <v>0</v>
      </c>
      <c r="AJ23" s="103">
        <f>SUM(AK23:AS23)</f>
        <v>24</v>
      </c>
      <c r="AK23" s="103">
        <v>0</v>
      </c>
      <c r="AL23" s="103">
        <v>22</v>
      </c>
      <c r="AM23" s="103">
        <v>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22</v>
      </c>
      <c r="BA23" s="103">
        <v>22</v>
      </c>
      <c r="BB23" s="103">
        <v>0</v>
      </c>
      <c r="BC23" s="103">
        <v>0</v>
      </c>
    </row>
    <row r="24" spans="1:55" s="105" customFormat="1" ht="13.5" customHeight="1">
      <c r="A24" s="115" t="s">
        <v>12</v>
      </c>
      <c r="B24" s="113" t="s">
        <v>288</v>
      </c>
      <c r="C24" s="101" t="s">
        <v>289</v>
      </c>
      <c r="D24" s="103">
        <f>SUM(E24,+H24,+K24)</f>
        <v>5284</v>
      </c>
      <c r="E24" s="103">
        <f>SUM(F24:G24)</f>
        <v>5284</v>
      </c>
      <c r="F24" s="103">
        <v>2746</v>
      </c>
      <c r="G24" s="103">
        <v>2538</v>
      </c>
      <c r="H24" s="103">
        <f>SUM(I24:J24)</f>
        <v>0</v>
      </c>
      <c r="I24" s="103">
        <v>0</v>
      </c>
      <c r="J24" s="103">
        <v>0</v>
      </c>
      <c r="K24" s="103">
        <f>SUM(L24:M24)</f>
        <v>0</v>
      </c>
      <c r="L24" s="103">
        <v>0</v>
      </c>
      <c r="M24" s="103">
        <v>0</v>
      </c>
      <c r="N24" s="103">
        <f>SUM(O24,+V24,+AC24)</f>
        <v>5284</v>
      </c>
      <c r="O24" s="103">
        <f>SUM(P24:U24)</f>
        <v>2746</v>
      </c>
      <c r="P24" s="103">
        <v>2746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2538</v>
      </c>
      <c r="W24" s="103">
        <v>2538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</v>
      </c>
      <c r="AG24" s="103">
        <v>2</v>
      </c>
      <c r="AH24" s="103">
        <v>0</v>
      </c>
      <c r="AI24" s="103">
        <v>0</v>
      </c>
      <c r="AJ24" s="103">
        <f>SUM(AK24:AS24)</f>
        <v>27</v>
      </c>
      <c r="AK24" s="103">
        <v>0</v>
      </c>
      <c r="AL24" s="103">
        <v>25</v>
      </c>
      <c r="AM24" s="103">
        <v>2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25</v>
      </c>
      <c r="BA24" s="103">
        <v>25</v>
      </c>
      <c r="BB24" s="103">
        <v>0</v>
      </c>
      <c r="BC24" s="103">
        <v>0</v>
      </c>
    </row>
    <row r="25" spans="1:55" s="105" customFormat="1" ht="13.5" customHeight="1">
      <c r="A25" s="115" t="s">
        <v>12</v>
      </c>
      <c r="B25" s="113" t="s">
        <v>290</v>
      </c>
      <c r="C25" s="101" t="s">
        <v>291</v>
      </c>
      <c r="D25" s="103">
        <f>SUM(E25,+H25,+K25)</f>
        <v>9041</v>
      </c>
      <c r="E25" s="103">
        <f>SUM(F25:G25)</f>
        <v>9041</v>
      </c>
      <c r="F25" s="103">
        <v>5344</v>
      </c>
      <c r="G25" s="103">
        <v>3697</v>
      </c>
      <c r="H25" s="103">
        <f>SUM(I25:J25)</f>
        <v>0</v>
      </c>
      <c r="I25" s="103">
        <v>0</v>
      </c>
      <c r="J25" s="103">
        <v>0</v>
      </c>
      <c r="K25" s="103">
        <f>SUM(L25:M25)</f>
        <v>0</v>
      </c>
      <c r="L25" s="103">
        <v>0</v>
      </c>
      <c r="M25" s="103">
        <v>0</v>
      </c>
      <c r="N25" s="103">
        <f>SUM(O25,+V25,+AC25)</f>
        <v>9041</v>
      </c>
      <c r="O25" s="103">
        <f>SUM(P25:U25)</f>
        <v>5344</v>
      </c>
      <c r="P25" s="103">
        <v>5344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3697</v>
      </c>
      <c r="W25" s="103">
        <v>3697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</v>
      </c>
      <c r="AG25" s="103">
        <v>4</v>
      </c>
      <c r="AH25" s="103">
        <v>0</v>
      </c>
      <c r="AI25" s="103">
        <v>0</v>
      </c>
      <c r="AJ25" s="103">
        <f>SUM(AK25:AS25)</f>
        <v>47</v>
      </c>
      <c r="AK25" s="103">
        <v>0</v>
      </c>
      <c r="AL25" s="103">
        <v>43</v>
      </c>
      <c r="AM25" s="103">
        <v>4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44</v>
      </c>
      <c r="BA25" s="103">
        <v>44</v>
      </c>
      <c r="BB25" s="103">
        <v>0</v>
      </c>
      <c r="BC25" s="103">
        <v>0</v>
      </c>
    </row>
    <row r="26" spans="1:55" s="105" customFormat="1" ht="13.5" customHeight="1">
      <c r="A26" s="115" t="s">
        <v>12</v>
      </c>
      <c r="B26" s="113" t="s">
        <v>292</v>
      </c>
      <c r="C26" s="101" t="s">
        <v>293</v>
      </c>
      <c r="D26" s="103">
        <f>SUM(E26,+H26,+K26)</f>
        <v>3358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3358</v>
      </c>
      <c r="L26" s="103">
        <v>745</v>
      </c>
      <c r="M26" s="103">
        <v>2613</v>
      </c>
      <c r="N26" s="103">
        <f>SUM(O26,+V26,+AC26)</f>
        <v>3366</v>
      </c>
      <c r="O26" s="103">
        <f>SUM(P26:U26)</f>
        <v>745</v>
      </c>
      <c r="P26" s="103">
        <v>745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2613</v>
      </c>
      <c r="W26" s="103">
        <v>2613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8</v>
      </c>
      <c r="AD26" s="103">
        <v>8</v>
      </c>
      <c r="AE26" s="103">
        <v>0</v>
      </c>
      <c r="AF26" s="103">
        <f>SUM(AG26:AI26)</f>
        <v>5</v>
      </c>
      <c r="AG26" s="103">
        <v>5</v>
      </c>
      <c r="AH26" s="103">
        <v>0</v>
      </c>
      <c r="AI26" s="103">
        <v>0</v>
      </c>
      <c r="AJ26" s="103">
        <f>SUM(AK26:AS26)</f>
        <v>5</v>
      </c>
      <c r="AK26" s="103">
        <v>0</v>
      </c>
      <c r="AL26" s="103">
        <v>0</v>
      </c>
      <c r="AM26" s="103">
        <v>5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12</v>
      </c>
      <c r="B27" s="113" t="s">
        <v>294</v>
      </c>
      <c r="C27" s="101" t="s">
        <v>295</v>
      </c>
      <c r="D27" s="103">
        <f>SUM(E27,+H27,+K27)</f>
        <v>3699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3699</v>
      </c>
      <c r="L27" s="103">
        <v>2367</v>
      </c>
      <c r="M27" s="103">
        <v>1332</v>
      </c>
      <c r="N27" s="103">
        <f>SUM(O27,+V27,+AC27)</f>
        <v>3699</v>
      </c>
      <c r="O27" s="103">
        <f>SUM(P27:U27)</f>
        <v>2367</v>
      </c>
      <c r="P27" s="103">
        <v>2367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1332</v>
      </c>
      <c r="W27" s="103">
        <v>1332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323</v>
      </c>
      <c r="AG27" s="103">
        <v>323</v>
      </c>
      <c r="AH27" s="103">
        <v>0</v>
      </c>
      <c r="AI27" s="103">
        <v>0</v>
      </c>
      <c r="AJ27" s="103">
        <f>SUM(AK27:AS27)</f>
        <v>323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323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12</v>
      </c>
      <c r="B28" s="113" t="s">
        <v>296</v>
      </c>
      <c r="C28" s="101" t="s">
        <v>297</v>
      </c>
      <c r="D28" s="103">
        <f>SUM(E28,+H28,+K28)</f>
        <v>23696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23696</v>
      </c>
      <c r="L28" s="103">
        <v>19479</v>
      </c>
      <c r="M28" s="103">
        <v>4217</v>
      </c>
      <c r="N28" s="103">
        <f>SUM(O28,+V28,+AC28)</f>
        <v>24122</v>
      </c>
      <c r="O28" s="103">
        <f>SUM(P28:U28)</f>
        <v>19479</v>
      </c>
      <c r="P28" s="103">
        <v>19479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4217</v>
      </c>
      <c r="W28" s="103">
        <v>4217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426</v>
      </c>
      <c r="AD28" s="103">
        <v>426</v>
      </c>
      <c r="AE28" s="103">
        <v>0</v>
      </c>
      <c r="AF28" s="103">
        <f>SUM(AG28:AI28)</f>
        <v>170</v>
      </c>
      <c r="AG28" s="103">
        <v>170</v>
      </c>
      <c r="AH28" s="103">
        <v>0</v>
      </c>
      <c r="AI28" s="103">
        <v>0</v>
      </c>
      <c r="AJ28" s="103">
        <f>SUM(AK28:AS28)</f>
        <v>170</v>
      </c>
      <c r="AK28" s="103">
        <v>0</v>
      </c>
      <c r="AL28" s="103">
        <v>0</v>
      </c>
      <c r="AM28" s="103">
        <v>134</v>
      </c>
      <c r="AN28" s="103">
        <v>0</v>
      </c>
      <c r="AO28" s="103">
        <v>0</v>
      </c>
      <c r="AP28" s="103">
        <v>0</v>
      </c>
      <c r="AQ28" s="103">
        <v>0</v>
      </c>
      <c r="AR28" s="103">
        <v>36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135</v>
      </c>
      <c r="BA28" s="103">
        <v>135</v>
      </c>
      <c r="BB28" s="103">
        <v>0</v>
      </c>
      <c r="BC28" s="103">
        <v>0</v>
      </c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8">
    <sortCondition ref="A8:A28"/>
    <sortCondition ref="B8:B28"/>
    <sortCondition ref="C8:C28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27" man="1"/>
    <brk id="31" min="1" max="27" man="1"/>
    <brk id="45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42000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42201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42202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42204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42205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42207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42208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42209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42210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42211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42212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42213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42214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42307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42308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42321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42322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42323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42383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42391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42411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2021-02-09T00:37:38Z</dcterms:modified>
</cp:coreProperties>
</file>