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'災害廃棄物事業経費（市町村）'!$2:$15</definedName>
    <definedName name="_xlnm.Print_Area" localSheetId="1">'災害廃棄物事業経費（組合）'!$2:$9</definedName>
    <definedName name="_xlnm.Print_Area" localSheetId="5">市町村分担金内訳!$2:$9</definedName>
    <definedName name="_xlnm.Print_Area" localSheetId="4">組合分担金内訳!$2:$15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9" i="6"/>
  <c r="D9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J17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8" i="6"/>
  <c r="D8" i="6"/>
  <c r="CE16" i="4"/>
  <c r="CD16" i="4"/>
  <c r="BY16" i="4"/>
  <c r="BX16" i="4"/>
  <c r="BS16" i="4"/>
  <c r="BR16" i="4"/>
  <c r="BL16" i="4"/>
  <c r="BK16" i="4"/>
  <c r="CH16" i="4"/>
  <c r="CG16" i="4"/>
  <c r="BZ16" i="4"/>
  <c r="BU16" i="4"/>
  <c r="BN16" i="4"/>
  <c r="BM16" i="4"/>
  <c r="CC16" i="4"/>
  <c r="BW16" i="4"/>
  <c r="BV16" i="4"/>
  <c r="BJ16" i="4"/>
  <c r="DF8" i="2"/>
  <c r="DA8" i="2"/>
  <c r="CZ8" i="2"/>
  <c r="CT8" i="2"/>
  <c r="CM8" i="2"/>
  <c r="DI8" i="2"/>
  <c r="DH8" i="2"/>
  <c r="DD8" i="2"/>
  <c r="DC8" i="2"/>
  <c r="BZ8" i="2"/>
  <c r="CX8" i="2"/>
  <c r="BU8" i="2"/>
  <c r="CW8" i="2" s="1"/>
  <c r="CV8" i="2"/>
  <c r="CU8" i="2"/>
  <c r="CO8" i="2"/>
  <c r="CN8" i="2"/>
  <c r="CK8" i="2"/>
  <c r="BH8" i="2"/>
  <c r="BG8" i="2"/>
  <c r="DE8" i="2"/>
  <c r="AX8" i="2"/>
  <c r="CY8" i="2"/>
  <c r="AS8" i="2"/>
  <c r="CS8" i="2"/>
  <c r="AN8" i="2"/>
  <c r="CL8" i="2"/>
  <c r="AF8" i="2"/>
  <c r="AE8" i="2" s="1"/>
  <c r="N8" i="2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BN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CZ10" i="1"/>
  <c r="CT10" i="1"/>
  <c r="CN10" i="1"/>
  <c r="DE10" i="1"/>
  <c r="DD10" i="1"/>
  <c r="DA10" i="1"/>
  <c r="CY10" i="1"/>
  <c r="BU10" i="1"/>
  <c r="CU10" i="1"/>
  <c r="CS10" i="1"/>
  <c r="BP10" i="1"/>
  <c r="CO10" i="1"/>
  <c r="CM10" i="1"/>
  <c r="CL10" i="1"/>
  <c r="DI10" i="1"/>
  <c r="DH10" i="1"/>
  <c r="DC10" i="1"/>
  <c r="AX10" i="1"/>
  <c r="AS10" i="1"/>
  <c r="CV10" i="1"/>
  <c r="CK10" i="1"/>
  <c r="AF10" i="1"/>
  <c r="AE10" i="1" s="1"/>
  <c r="N10" i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I9" i="1"/>
  <c r="DH9" i="1"/>
  <c r="DC9" i="1"/>
  <c r="CV9" i="1"/>
  <c r="CK9" i="1"/>
  <c r="DF9" i="1"/>
  <c r="DE9" i="1"/>
  <c r="DA9" i="1"/>
  <c r="CZ9" i="1"/>
  <c r="CY9" i="1"/>
  <c r="CU9" i="1"/>
  <c r="CT9" i="1"/>
  <c r="CS9" i="1"/>
  <c r="CO9" i="1"/>
  <c r="CN9" i="1"/>
  <c r="CM9" i="1"/>
  <c r="DD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H8" i="4"/>
  <c r="CG8" i="4"/>
  <c r="CB8" i="4"/>
  <c r="BU8" i="4"/>
  <c r="BJ8" i="4"/>
  <c r="CE8" i="4"/>
  <c r="CD8" i="4"/>
  <c r="CC8" i="4"/>
  <c r="CA8" i="4"/>
  <c r="BZ8" i="4"/>
  <c r="BY8" i="4"/>
  <c r="BX8" i="4"/>
  <c r="BT8" i="4"/>
  <c r="BS8" i="4"/>
  <c r="BR8" i="4"/>
  <c r="BP8" i="4"/>
  <c r="BN8" i="4"/>
  <c r="BM8" i="4"/>
  <c r="BL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DD8" i="1"/>
  <c r="AS8" i="1"/>
  <c r="AN8" i="1"/>
  <c r="AF8" i="1"/>
  <c r="AE8" i="1" s="1"/>
  <c r="N8" i="1"/>
  <c r="J9" i="2" l="1"/>
  <c r="J17" i="3"/>
  <c r="S9" i="2"/>
  <c r="S17" i="3"/>
  <c r="BP17" i="4"/>
  <c r="CA17" i="4"/>
  <c r="BH17" i="4"/>
  <c r="BQ17" i="4"/>
  <c r="CI17" i="4"/>
  <c r="BT17" i="4"/>
  <c r="BI17" i="4"/>
  <c r="CB17" i="4"/>
  <c r="M17" i="3"/>
  <c r="DB9" i="2"/>
  <c r="CW9" i="2"/>
  <c r="AM9" i="2"/>
  <c r="BF9" i="2" s="1"/>
  <c r="M9" i="2"/>
  <c r="CI9" i="2"/>
  <c r="E9" i="2"/>
  <c r="BP9" i="2"/>
  <c r="CJ9" i="2"/>
  <c r="J16" i="3"/>
  <c r="J7" i="3" s="1"/>
  <c r="J8" i="2"/>
  <c r="J7" i="2" s="1"/>
  <c r="S8" i="2"/>
  <c r="S16" i="3"/>
  <c r="BP16" i="4"/>
  <c r="CA16" i="4"/>
  <c r="BH16" i="4"/>
  <c r="BQ16" i="4"/>
  <c r="CI16" i="4"/>
  <c r="BT16" i="4"/>
  <c r="BI16" i="4"/>
  <c r="CB16" i="4"/>
  <c r="D16" i="3"/>
  <c r="M16" i="3"/>
  <c r="CI8" i="2"/>
  <c r="CJ8" i="2"/>
  <c r="DB8" i="2"/>
  <c r="M8" i="2"/>
  <c r="AM8" i="2"/>
  <c r="BF8" i="2" s="1"/>
  <c r="E8" i="2"/>
  <c r="BP8" i="2"/>
  <c r="BC15" i="1"/>
  <c r="CE15" i="1"/>
  <c r="DG15" i="1" s="1"/>
  <c r="BD15" i="4"/>
  <c r="CF15" i="4" s="1"/>
  <c r="AL15" i="1"/>
  <c r="F15" i="5"/>
  <c r="K15" i="4"/>
  <c r="G15" i="5"/>
  <c r="BH15" i="4"/>
  <c r="BI15" i="4"/>
  <c r="M15" i="3"/>
  <c r="CW15" i="1"/>
  <c r="D15" i="1"/>
  <c r="BO15" i="1"/>
  <c r="N15" i="1"/>
  <c r="M15" i="1" s="1"/>
  <c r="AN15" i="1"/>
  <c r="AM15" i="1" s="1"/>
  <c r="BF15" i="1" s="1"/>
  <c r="DC15" i="1"/>
  <c r="BH15" i="1"/>
  <c r="BZ15" i="1"/>
  <c r="DB15" i="1" s="1"/>
  <c r="CX15" i="1"/>
  <c r="CS15" i="1"/>
  <c r="CE14" i="1"/>
  <c r="DG14" i="1" s="1"/>
  <c r="BD14" i="4"/>
  <c r="F14" i="5"/>
  <c r="K14" i="4"/>
  <c r="AL14" i="1"/>
  <c r="G14" i="5"/>
  <c r="AB14" i="4"/>
  <c r="BH14" i="4"/>
  <c r="BI14" i="4"/>
  <c r="D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BC11" i="1"/>
  <c r="AB11" i="4"/>
  <c r="CF11" i="4" s="1"/>
  <c r="K11" i="4"/>
  <c r="BO11" i="4" s="1"/>
  <c r="AL11" i="1"/>
  <c r="F11" i="5"/>
  <c r="CE11" i="1"/>
  <c r="BD11" i="4"/>
  <c r="N11" i="5"/>
  <c r="BN11" i="1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AM10" i="4"/>
  <c r="K10" i="4"/>
  <c r="BO10" i="4" s="1"/>
  <c r="F10" i="5"/>
  <c r="AL10" i="1"/>
  <c r="CP10" i="1" s="1"/>
  <c r="BC10" i="1"/>
  <c r="AB10" i="4"/>
  <c r="H10" i="5"/>
  <c r="I10" i="5" s="1"/>
  <c r="N10" i="5"/>
  <c r="BH10" i="4"/>
  <c r="BI10" i="4"/>
  <c r="M10" i="3"/>
  <c r="CW10" i="1"/>
  <c r="M10" i="1"/>
  <c r="D10" i="1"/>
  <c r="AN10" i="1"/>
  <c r="AM10" i="1" s="1"/>
  <c r="BF10" i="1" s="1"/>
  <c r="BH10" i="1"/>
  <c r="BZ10" i="1"/>
  <c r="DB10" i="1" s="1"/>
  <c r="CX10" i="1"/>
  <c r="I9" i="5"/>
  <c r="BN9" i="1"/>
  <c r="AL9" i="1"/>
  <c r="K9" i="4"/>
  <c r="BO9" i="4" s="1"/>
  <c r="F9" i="5"/>
  <c r="AB9" i="4"/>
  <c r="BC9" i="1"/>
  <c r="CE9" i="1"/>
  <c r="BD9" i="4"/>
  <c r="N9" i="5"/>
  <c r="BI9" i="4"/>
  <c r="BQ9" i="4"/>
  <c r="CA9" i="4"/>
  <c r="BP9" i="4"/>
  <c r="BJ9" i="4"/>
  <c r="CB9" i="4"/>
  <c r="D9" i="3"/>
  <c r="M9" i="3"/>
  <c r="M9" i="1"/>
  <c r="D9" i="1"/>
  <c r="CL9" i="1"/>
  <c r="CX9" i="1"/>
  <c r="BU9" i="1"/>
  <c r="CW9" i="1" s="1"/>
  <c r="BH9" i="1"/>
  <c r="BZ9" i="1"/>
  <c r="AX9" i="1"/>
  <c r="AM9" i="1" s="1"/>
  <c r="BF9" i="1" s="1"/>
  <c r="BP9" i="1"/>
  <c r="AB8" i="4"/>
  <c r="BC8" i="1"/>
  <c r="AM8" i="4"/>
  <c r="I8" i="5"/>
  <c r="BN8" i="1"/>
  <c r="CE8" i="1"/>
  <c r="BD8" i="4"/>
  <c r="Q8" i="5"/>
  <c r="F8" i="5"/>
  <c r="K8" i="4"/>
  <c r="BI8" i="4"/>
  <c r="BV8" i="4"/>
  <c r="BK8" i="4"/>
  <c r="BW8" i="4"/>
  <c r="BQ8" i="4"/>
  <c r="M8" i="1"/>
  <c r="CW8" i="1"/>
  <c r="CL8" i="1"/>
  <c r="BH8" i="1"/>
  <c r="BZ8" i="1"/>
  <c r="CX8" i="1"/>
  <c r="E8" i="1"/>
  <c r="AX8" i="1"/>
  <c r="AM8" i="1" s="1"/>
  <c r="BF8" i="1" s="1"/>
  <c r="BP8" i="1"/>
  <c r="S7" i="3" l="1"/>
  <c r="S7" i="2"/>
  <c r="CP8" i="1"/>
  <c r="AB7" i="4"/>
  <c r="AL7" i="1"/>
  <c r="CP9" i="1"/>
  <c r="BO8" i="4"/>
  <c r="K7" i="4"/>
  <c r="BC7" i="1"/>
  <c r="DG8" i="1"/>
  <c r="CR14" i="1"/>
  <c r="BO10" i="1"/>
  <c r="CH10" i="1" s="1"/>
  <c r="DJ10" i="1" s="1"/>
  <c r="AB17" i="3"/>
  <c r="AB9" i="2"/>
  <c r="D17" i="3"/>
  <c r="BO9" i="2"/>
  <c r="CR9" i="2"/>
  <c r="D9" i="2"/>
  <c r="AB8" i="2"/>
  <c r="AB16" i="3"/>
  <c r="AB7" i="3" s="1"/>
  <c r="D8" i="2"/>
  <c r="BO8" i="2"/>
  <c r="CR8" i="2"/>
  <c r="BN15" i="1"/>
  <c r="CP15" i="1" s="1"/>
  <c r="I15" i="5"/>
  <c r="AM15" i="4"/>
  <c r="BO15" i="4" s="1"/>
  <c r="BQ15" i="4"/>
  <c r="CR15" i="1"/>
  <c r="BG15" i="1"/>
  <c r="CI15" i="1" s="1"/>
  <c r="CJ15" i="1"/>
  <c r="CQ15" i="1"/>
  <c r="CF14" i="4"/>
  <c r="I14" i="5"/>
  <c r="BN14" i="1"/>
  <c r="CP14" i="1" s="1"/>
  <c r="AM14" i="4"/>
  <c r="BO14" i="4" s="1"/>
  <c r="BQ14" i="4"/>
  <c r="BG14" i="1"/>
  <c r="CI14" i="1" s="1"/>
  <c r="CJ14" i="1"/>
  <c r="BO14" i="1"/>
  <c r="DG13" i="1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/>
  <c r="BQ12" i="4"/>
  <c r="BO12" i="1"/>
  <c r="BG12" i="1"/>
  <c r="CI12" i="1" s="1"/>
  <c r="CJ12" i="1"/>
  <c r="CR12" i="1"/>
  <c r="CP11" i="1"/>
  <c r="DG11" i="1"/>
  <c r="BQ11" i="4"/>
  <c r="BG11" i="1"/>
  <c r="CI11" i="1" s="1"/>
  <c r="CJ11" i="1"/>
  <c r="CR11" i="1"/>
  <c r="CQ11" i="1"/>
  <c r="CE10" i="1"/>
  <c r="DG10" i="1" s="1"/>
  <c r="BD10" i="4"/>
  <c r="CF10" i="4" s="1"/>
  <c r="BQ10" i="4"/>
  <c r="BG10" i="1"/>
  <c r="CI10" i="1" s="1"/>
  <c r="CJ10" i="1"/>
  <c r="CR10" i="1"/>
  <c r="CQ10" i="1"/>
  <c r="DG9" i="1"/>
  <c r="CF9" i="4"/>
  <c r="CI9" i="4"/>
  <c r="BH9" i="4"/>
  <c r="DB9" i="1"/>
  <c r="BG9" i="1"/>
  <c r="CI9" i="1" s="1"/>
  <c r="CJ9" i="1"/>
  <c r="CR9" i="1"/>
  <c r="BO9" i="1"/>
  <c r="CF8" i="4"/>
  <c r="BH8" i="4"/>
  <c r="CI8" i="4"/>
  <c r="D8" i="3"/>
  <c r="DB8" i="1"/>
  <c r="BG8" i="1"/>
  <c r="CI8" i="1" s="1"/>
  <c r="CJ8" i="1"/>
  <c r="BO8" i="1"/>
  <c r="CR8" i="1"/>
  <c r="D8" i="1"/>
  <c r="AB7" i="2" l="1"/>
  <c r="BO7" i="4"/>
  <c r="BD7" i="4"/>
  <c r="AM7" i="4"/>
  <c r="BN7" i="1"/>
  <c r="CP7" i="1"/>
  <c r="CF7" i="4"/>
  <c r="DG7" i="1"/>
  <c r="CE7" i="1"/>
  <c r="CH15" i="1"/>
  <c r="DJ15" i="1" s="1"/>
  <c r="CH9" i="2"/>
  <c r="DJ9" i="2" s="1"/>
  <c r="CQ9" i="2"/>
  <c r="CH8" i="2"/>
  <c r="DJ8" i="2" s="1"/>
  <c r="CQ8" i="2"/>
  <c r="BP15" i="4"/>
  <c r="CI15" i="4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CH11" i="1"/>
  <c r="DJ11" i="1" s="1"/>
  <c r="BP10" i="4"/>
  <c r="CI10" i="4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<sst xmlns="http://schemas.openxmlformats.org/spreadsheetml/2006/main" count="1497" uniqueCount="279">
  <si>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</si>
  <si>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</si>
  <si>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</si>
  <si>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</si>
  <si>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</si>
  <si>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</si>
  <si>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</si>
  <si>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</si>
  <si>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</si>
  <si>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</si>
  <si>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</si>
  <si>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</si>
  <si>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</si>
  <si>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</si>
  <si>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</si>
  <si>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</si>
  <si>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</si>
  <si>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</si>
  <si>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</si>
  <si>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</si>
  <si>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</si>
  <si>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</si>
  <si>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</si>
  <si>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</si>
  <si>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</si>
  <si>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</si>
  <si>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</si>
  <si>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</si>
  <si>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</si>
  <si>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</si>
  <si>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</si>
  <si>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</si>
  <si>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</si>
  <si>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</si>
  <si>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</si>
  <si>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</si>
  <si>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</si>
  <si>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</si>
  <si>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</si>
  <si>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</si>
  <si>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</si>
  <si>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</si>
  <si>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</si>
  <si>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</si>
  <si>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</si>
  <si>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</si>
  <si>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</si>
  <si>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</si>
  <si>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</si>
  <si>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</si>
  <si>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</si>
  <si>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</si>
  <si>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</si>
  <si>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</si>
  <si>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</si>
  <si>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</si>
  <si>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</si>
  <si>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</si>
  <si>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</si>
  <si>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</si>
  <si>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</si>
  <si>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</si>
  <si>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</si>
  <si>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</si>
  <si>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</si>
  <si>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</si>
  <si>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</si>
  <si>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</si>
  <si>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</si>
  <si>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</si>
  <si>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</si>
  <si>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</si>
  <si>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</si>
  <si>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</si>
  <si>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</si>
  <si>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</si>
  <si>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</si>
  <si>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</si>
  <si>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</si>
  <si>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</si>
  <si>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</si>
  <si>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</si>
  <si>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</si>
  <si>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</si>
  <si>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</si>
  <si>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</si>
  <si>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</si>
  <si>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</si>
  <si>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</si>
  <si>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</si>
  <si>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</si>
  <si>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</si>
  <si>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</si>
  <si>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</si>
  <si>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</si>
  <si>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</si>
  <si>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</si>
  <si>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</si>
  <si>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</si>
  <si>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</si>
  <si>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</si>
  <si>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</si>
  <si>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</si>
  <si>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</si>
  <si>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</si>
  <si>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</si>
  <si>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</si>
  <si>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</si>
  <si>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</si>
  <si>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</si>
  <si>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</si>
  <si>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</si>
  <si>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</si>
  <si>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</si>
  <si>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</si>
  <si>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</si>
  <si>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</si>
  <si>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</si>
  <si>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</si>
  <si>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</si>
  <si>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</si>
  <si>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</si>
  <si>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</si>
  <si>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</si>
  <si>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</si>
  <si>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</si>
  <si>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</si>
  <si>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</si>
  <si>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</si>
  <si>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</si>
  <si>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</si>
  <si>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</si>
  <si>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</si>
  <si>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</si>
  <si>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</si>
  <si>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</si>
  <si>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</si>
  <si>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</si>
  <si>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</si>
  <si>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</si>
  <si>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</si>
  <si>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</si>
  <si>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</si>
  <si>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</si>
  <si>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</si>
  <si>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</si>
  <si>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</si>
  <si>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</si>
  <si>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</si>
  <si>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</si>
  <si>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</si>
  <si>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</si>
  <si>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</si>
  <si>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</si>
  <si>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</si>
  <si>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</si>
  <si>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</si>
  <si>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</si>
  <si>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</si>
  <si>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</si>
  <si>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</si>
  <si>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</si>
  <si>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</si>
  <si>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</si>
  <si>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</si>
  <si>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</si>
  <si>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</si>
  <si>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</si>
  <si>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</si>
  <si>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</si>
  <si>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</si>
  <si>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</si>
  <si>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</si>
  <si>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</si>
  <si>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</si>
  <si>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</si>
  <si>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</si>
  <si>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</si>
  <si>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</si>
  <si>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</si>
  <si>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</si>
  <si>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</si>
  <si>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</si>
  <si>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</si>
  <si>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</si>
  <si>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</si>
  <si>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</si>
  <si>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</si>
  <si>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</si>
  <si>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</si>
  <si>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</si>
  <si>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</si>
  <si>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</si>
  <si>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</si>
  <si>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</si>
  <si>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</si>
  <si>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</si>
  <si>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</si>
  <si>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</si>
  <si>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</si>
  <si>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佐賀県</t>
    <phoneticPr fontId="3"/>
  </si>
  <si>
    <t>41201</t>
    <phoneticPr fontId="3"/>
  </si>
  <si>
    <t>佐賀市</t>
    <phoneticPr fontId="3"/>
  </si>
  <si>
    <t/>
  </si>
  <si>
    <t>佐賀県</t>
    <phoneticPr fontId="3"/>
  </si>
  <si>
    <t>佐賀市</t>
    <phoneticPr fontId="3"/>
  </si>
  <si>
    <t>佐賀県</t>
    <phoneticPr fontId="3"/>
  </si>
  <si>
    <t>41201</t>
    <phoneticPr fontId="3"/>
  </si>
  <si>
    <t>41201</t>
    <phoneticPr fontId="3"/>
  </si>
  <si>
    <t>41201</t>
    <phoneticPr fontId="3"/>
  </si>
  <si>
    <t>佐賀市</t>
    <phoneticPr fontId="3"/>
  </si>
  <si>
    <t>41203</t>
  </si>
  <si>
    <t>41203</t>
    <phoneticPr fontId="3"/>
  </si>
  <si>
    <t>鳥栖市</t>
  </si>
  <si>
    <t>鳥栖市</t>
    <phoneticPr fontId="3"/>
  </si>
  <si>
    <t>41203</t>
    <phoneticPr fontId="3"/>
  </si>
  <si>
    <t>鳥栖市</t>
    <phoneticPr fontId="3"/>
  </si>
  <si>
    <t>41203</t>
    <phoneticPr fontId="3"/>
  </si>
  <si>
    <t>鳥栖市</t>
    <phoneticPr fontId="3"/>
  </si>
  <si>
    <t>41858</t>
  </si>
  <si>
    <t>鳥栖・三養基西部環境施設組合</t>
  </si>
  <si>
    <t>41203</t>
    <phoneticPr fontId="3"/>
  </si>
  <si>
    <t>41204</t>
    <phoneticPr fontId="3"/>
  </si>
  <si>
    <t>多久市</t>
    <phoneticPr fontId="3"/>
  </si>
  <si>
    <t>41204</t>
    <phoneticPr fontId="3"/>
  </si>
  <si>
    <t>多久市</t>
    <phoneticPr fontId="3"/>
  </si>
  <si>
    <t>多久市</t>
    <phoneticPr fontId="3"/>
  </si>
  <si>
    <t>佐賀県</t>
    <phoneticPr fontId="3"/>
  </si>
  <si>
    <t>41204</t>
    <phoneticPr fontId="3"/>
  </si>
  <si>
    <t>41206</t>
  </si>
  <si>
    <t>41206</t>
    <phoneticPr fontId="3"/>
  </si>
  <si>
    <t>武雄市</t>
  </si>
  <si>
    <t>武雄市</t>
    <phoneticPr fontId="3"/>
  </si>
  <si>
    <t>41206</t>
    <phoneticPr fontId="3"/>
  </si>
  <si>
    <t>武雄市</t>
    <phoneticPr fontId="3"/>
  </si>
  <si>
    <t>41861</t>
  </si>
  <si>
    <t>佐賀県西部広域環境組合</t>
  </si>
  <si>
    <t>佐賀県</t>
    <phoneticPr fontId="3"/>
  </si>
  <si>
    <t>41206</t>
    <phoneticPr fontId="3"/>
  </si>
  <si>
    <t>41208</t>
    <phoneticPr fontId="3"/>
  </si>
  <si>
    <t>小城市</t>
    <phoneticPr fontId="3"/>
  </si>
  <si>
    <t>小城市</t>
    <phoneticPr fontId="3"/>
  </si>
  <si>
    <t>佐賀県</t>
    <phoneticPr fontId="3"/>
  </si>
  <si>
    <t>41208</t>
    <phoneticPr fontId="3"/>
  </si>
  <si>
    <t>小城市</t>
    <phoneticPr fontId="3"/>
  </si>
  <si>
    <t>41423</t>
    <phoneticPr fontId="3"/>
  </si>
  <si>
    <t>大町町</t>
    <phoneticPr fontId="3"/>
  </si>
  <si>
    <t>大町町</t>
    <phoneticPr fontId="3"/>
  </si>
  <si>
    <t>41423</t>
    <phoneticPr fontId="3"/>
  </si>
  <si>
    <t>41423</t>
    <phoneticPr fontId="3"/>
  </si>
  <si>
    <t>大町町</t>
    <phoneticPr fontId="3"/>
  </si>
  <si>
    <t>41424</t>
  </si>
  <si>
    <t>41424</t>
    <phoneticPr fontId="3"/>
  </si>
  <si>
    <t>江北町</t>
  </si>
  <si>
    <t>江北町</t>
    <phoneticPr fontId="3"/>
  </si>
  <si>
    <t>41424</t>
    <phoneticPr fontId="3"/>
  </si>
  <si>
    <t>江北町</t>
    <phoneticPr fontId="3"/>
  </si>
  <si>
    <t>41424</t>
    <phoneticPr fontId="3"/>
  </si>
  <si>
    <t>江北町</t>
    <phoneticPr fontId="3"/>
  </si>
  <si>
    <t>41425</t>
  </si>
  <si>
    <t>41425</t>
    <phoneticPr fontId="3"/>
  </si>
  <si>
    <t>白石町</t>
  </si>
  <si>
    <t>白石町</t>
    <phoneticPr fontId="3"/>
  </si>
  <si>
    <t>41425</t>
    <phoneticPr fontId="3"/>
  </si>
  <si>
    <t>白石町</t>
    <phoneticPr fontId="3"/>
  </si>
  <si>
    <t>41425</t>
    <phoneticPr fontId="3"/>
  </si>
  <si>
    <t>41858</t>
    <phoneticPr fontId="3"/>
  </si>
  <si>
    <t>鳥栖・三養基西部環境施設組合</t>
    <phoneticPr fontId="3"/>
  </si>
  <si>
    <t>41858</t>
    <phoneticPr fontId="3"/>
  </si>
  <si>
    <t>鳥栖・三養基西部環境施設組合</t>
    <phoneticPr fontId="3"/>
  </si>
  <si>
    <t>41858</t>
    <phoneticPr fontId="3"/>
  </si>
  <si>
    <t>41861</t>
    <phoneticPr fontId="3"/>
  </si>
  <si>
    <t>佐賀県西部広域環境組合</t>
    <phoneticPr fontId="3"/>
  </si>
  <si>
    <t>41861</t>
    <phoneticPr fontId="3"/>
  </si>
  <si>
    <t>佐賀県西部広域環境組合</t>
    <phoneticPr fontId="3"/>
  </si>
  <si>
    <t>佐賀県西部広域環境組合</t>
    <phoneticPr fontId="3"/>
  </si>
  <si>
    <t>41000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</si>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</sst>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276</v>
      </c>
      <c r="C7" s="78" t="s">
        <v>277</v>
      </c>
      <c r="D7" s="79">
        <f>SUM($D$8:$D$15)</f>
        <v>1014381</v>
      </c>
      <c r="E7" s="79">
        <f>SUM($E$8:$E$15)</f>
        <v>847603</v>
      </c>
      <c r="F7" s="79">
        <f>SUM($F$8:$F$15)</f>
        <v>469535</v>
      </c>
      <c r="G7" s="79">
        <f>SUM($G$8:$G$15)</f>
        <v>0</v>
      </c>
      <c r="H7" s="79">
        <f>SUM($H$8:$H$15)</f>
        <v>262819</v>
      </c>
      <c r="I7" s="79">
        <f>SUM($I$8:$I$15)</f>
        <v>0</v>
      </c>
      <c r="J7" s="93" t="s">
        <v>278</v>
      </c>
      <c r="K7" s="79">
        <f>SUM($K$8:$K$15)</f>
        <v>115249</v>
      </c>
      <c r="L7" s="79">
        <f>SUM($L$8:$L$15)</f>
        <v>166778</v>
      </c>
      <c r="M7" s="79">
        <f>SUM($M$8:$M$15)</f>
        <v>12333</v>
      </c>
      <c r="N7" s="79">
        <f>SUM($N$8:$N$15)</f>
        <v>4431</v>
      </c>
      <c r="O7" s="79">
        <f>SUM($O$8:$O$15)</f>
        <v>2510</v>
      </c>
      <c r="P7" s="79">
        <f>SUM($P$8:$P$15)</f>
        <v>0</v>
      </c>
      <c r="Q7" s="79">
        <f>SUM($Q$8:$Q$15)</f>
        <v>1921</v>
      </c>
      <c r="R7" s="79">
        <f>SUM($R$8:$R$15)</f>
        <v>0</v>
      </c>
      <c r="S7" s="93" t="s">
        <v>278</v>
      </c>
      <c r="T7" s="79">
        <f>SUM($T$8:$T$15)</f>
        <v>0</v>
      </c>
      <c r="U7" s="79">
        <f>SUM($U$8:$U$15)</f>
        <v>7902</v>
      </c>
      <c r="V7" s="79">
        <f>SUM($V$8:$V$15)</f>
        <v>1026714</v>
      </c>
      <c r="W7" s="79">
        <f>SUM($W$8:$W$15)</f>
        <v>852034</v>
      </c>
      <c r="X7" s="79">
        <f>SUM($X$8:$X$15)</f>
        <v>472045</v>
      </c>
      <c r="Y7" s="79">
        <f>SUM($Y$8:$Y$15)</f>
        <v>0</v>
      </c>
      <c r="Z7" s="79">
        <f>SUM($Z$8:$Z$15)</f>
        <v>264740</v>
      </c>
      <c r="AA7" s="79">
        <f>SUM($AA$8:$AA$15)</f>
        <v>0</v>
      </c>
      <c r="AB7" s="93" t="s">
        <v>278</v>
      </c>
      <c r="AC7" s="79">
        <f>SUM($AC$8:$AC$15)</f>
        <v>115249</v>
      </c>
      <c r="AD7" s="79">
        <f>SUM($AD$8:$AD$15)</f>
        <v>174680</v>
      </c>
      <c r="AE7" s="79">
        <f>SUM($AE$8:$AE$15)</f>
        <v>86418</v>
      </c>
      <c r="AF7" s="79">
        <f>SUM($AF$8:$AF$15)</f>
        <v>86418</v>
      </c>
      <c r="AG7" s="79">
        <f>SUM($AG$8:$AG$15)</f>
        <v>2430</v>
      </c>
      <c r="AH7" s="79">
        <f>SUM($AH$8:$AH$15)</f>
        <v>0</v>
      </c>
      <c r="AI7" s="79">
        <f>SUM($AI$8:$AI$15)</f>
        <v>0</v>
      </c>
      <c r="AJ7" s="79">
        <f>SUM($AJ$8:$AJ$15)</f>
        <v>83988</v>
      </c>
      <c r="AK7" s="79">
        <f>SUM($AK$8:$AK$15)</f>
        <v>0</v>
      </c>
      <c r="AL7" s="79">
        <f>SUM($AL$8:$AL$15)</f>
        <v>0</v>
      </c>
      <c r="AM7" s="79">
        <f>SUM($AM$8:$AM$15)</f>
        <v>809236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22393</v>
      </c>
      <c r="AT7" s="79">
        <f>SUM($AT$8:$AT$15)</f>
        <v>13936</v>
      </c>
      <c r="AU7" s="79">
        <f>SUM($AU$8:$AU$15)</f>
        <v>2859</v>
      </c>
      <c r="AV7" s="79">
        <f>SUM($AV$8:$AV$15)</f>
        <v>5598</v>
      </c>
      <c r="AW7" s="79">
        <f>SUM($AW$8:$AW$15)</f>
        <v>63</v>
      </c>
      <c r="AX7" s="79">
        <f>SUM($AX$8:$AX$15)</f>
        <v>786780</v>
      </c>
      <c r="AY7" s="79">
        <f>SUM($AY$8:$AY$15)</f>
        <v>197206</v>
      </c>
      <c r="AZ7" s="79">
        <f>SUM($AZ$8:$AZ$15)</f>
        <v>173620</v>
      </c>
      <c r="BA7" s="79">
        <f>SUM($BA$8:$BA$15)</f>
        <v>55897</v>
      </c>
      <c r="BB7" s="79">
        <f>SUM($BB$8:$BB$15)</f>
        <v>360057</v>
      </c>
      <c r="BC7" s="79">
        <f>SUM($BC$8:$BC$15)</f>
        <v>10499</v>
      </c>
      <c r="BD7" s="79">
        <f>SUM($BD$8:$BD$15)</f>
        <v>0</v>
      </c>
      <c r="BE7" s="79">
        <f>SUM($BE$8:$BE$15)</f>
        <v>108228</v>
      </c>
      <c r="BF7" s="79">
        <f>SUM($BF$8:$BF$15)</f>
        <v>1003882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2295</v>
      </c>
      <c r="BP7" s="79">
        <f>SUM($BP$8:$BP$15)</f>
        <v>0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53</v>
      </c>
      <c r="BV7" s="79">
        <f>SUM($BV$8:$BV$15)</f>
        <v>53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2242</v>
      </c>
      <c r="CA7" s="79">
        <f>SUM($CA$8:$CA$15)</f>
        <v>259</v>
      </c>
      <c r="CB7" s="79">
        <f>SUM($CB$8:$CB$15)</f>
        <v>0</v>
      </c>
      <c r="CC7" s="79">
        <f>SUM($CC$8:$CC$15)</f>
        <v>1983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10038</v>
      </c>
      <c r="CH7" s="79">
        <f>SUM($CH$8:$CH$15)</f>
        <v>12333</v>
      </c>
      <c r="CI7" s="79">
        <f>SUM($CI$8:$CI$15)</f>
        <v>86418</v>
      </c>
      <c r="CJ7" s="79">
        <f>SUM($CJ$8:$CJ$15)</f>
        <v>86418</v>
      </c>
      <c r="CK7" s="79">
        <f>SUM($CK$8:$CK$15)</f>
        <v>2430</v>
      </c>
      <c r="CL7" s="79">
        <f>SUM($CL$8:$CL$15)</f>
        <v>0</v>
      </c>
      <c r="CM7" s="79">
        <f>SUM($CM$8:$CM$15)</f>
        <v>0</v>
      </c>
      <c r="CN7" s="79">
        <f>SUM($CN$8:$CN$15)</f>
        <v>83988</v>
      </c>
      <c r="CO7" s="79">
        <f>SUM($CO$8:$CO$15)</f>
        <v>0</v>
      </c>
      <c r="CP7" s="79">
        <f>SUM($CP$8:$CP$15)</f>
        <v>0</v>
      </c>
      <c r="CQ7" s="79">
        <f>SUM($CQ$8:$CQ$15)</f>
        <v>811531</v>
      </c>
      <c r="CR7" s="79">
        <f>SUM($CR$8:$CR$15)</f>
        <v>0</v>
      </c>
      <c r="CS7" s="79">
        <f>SUM($CS$8:$CS$15)</f>
        <v>0</v>
      </c>
      <c r="CT7" s="79">
        <f>SUM($CT$8:$CT$15)</f>
        <v>0</v>
      </c>
      <c r="CU7" s="79">
        <f>SUM($CU$8:$CU$15)</f>
        <v>0</v>
      </c>
      <c r="CV7" s="79">
        <f>SUM($CV$8:$CV$15)</f>
        <v>0</v>
      </c>
      <c r="CW7" s="79">
        <f>SUM($CW$8:$CW$15)</f>
        <v>22446</v>
      </c>
      <c r="CX7" s="79">
        <f>SUM($CX$8:$CX$15)</f>
        <v>13989</v>
      </c>
      <c r="CY7" s="79">
        <f>SUM($CY$8:$CY$15)</f>
        <v>2859</v>
      </c>
      <c r="CZ7" s="79">
        <f>SUM($CZ$8:$CZ$15)</f>
        <v>5598</v>
      </c>
      <c r="DA7" s="79">
        <f>SUM($DA$8:$DA$15)</f>
        <v>63</v>
      </c>
      <c r="DB7" s="79">
        <f>SUM($DB$8:$DB$15)</f>
        <v>789022</v>
      </c>
      <c r="DC7" s="79">
        <f>SUM($DC$8:$DC$15)</f>
        <v>197465</v>
      </c>
      <c r="DD7" s="79">
        <f>SUM($DD$8:$DD$15)</f>
        <v>173620</v>
      </c>
      <c r="DE7" s="79">
        <f>SUM($DE$8:$DE$15)</f>
        <v>57880</v>
      </c>
      <c r="DF7" s="79">
        <f>SUM($DF$8:$DF$15)</f>
        <v>360057</v>
      </c>
      <c r="DG7" s="79">
        <f>SUM($DG$8:$DG$15)</f>
        <v>10499</v>
      </c>
      <c r="DH7" s="79">
        <f>SUM($DH$8:$DH$15)</f>
        <v>0</v>
      </c>
      <c r="DI7" s="79">
        <f>SUM($DI$8:$DI$15)</f>
        <v>118266</v>
      </c>
      <c r="DJ7" s="79">
        <f>SUM($DJ$8:$DJ$15)</f>
        <v>1016215</v>
      </c>
    </row>
    <row r="8" spans="1:114" s="8" customFormat="1" ht="12" customHeight="1">
      <c r="A8" s="80" t="s">
        <v>204</v>
      </c>
      <c r="B8" s="83" t="s">
        <v>208</v>
      </c>
      <c r="C8" s="80" t="s">
        <v>205</v>
      </c>
      <c r="D8" s="84">
        <f>SUM(E8,+L8)</f>
        <v>12918</v>
      </c>
      <c r="E8" s="84">
        <f>SUM(F8:I8)+K8</f>
        <v>6460</v>
      </c>
      <c r="F8" s="84">
        <v>6460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6458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12918</v>
      </c>
      <c r="W8" s="84">
        <v>6460</v>
      </c>
      <c r="X8" s="84">
        <v>6460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6458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12918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741</v>
      </c>
      <c r="AT8" s="84">
        <v>0</v>
      </c>
      <c r="AU8" s="84">
        <v>741</v>
      </c>
      <c r="AV8" s="84">
        <v>0</v>
      </c>
      <c r="AW8" s="84">
        <v>0</v>
      </c>
      <c r="AX8" s="84">
        <f>SUM(AY8:BB8)</f>
        <v>12177</v>
      </c>
      <c r="AY8" s="84">
        <v>6286</v>
      </c>
      <c r="AZ8" s="84">
        <v>2358</v>
      </c>
      <c r="BA8" s="84">
        <v>0</v>
      </c>
      <c r="BB8" s="84">
        <v>3533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12918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5" si="0">SUM(AE8,+BG8)</f>
        <v>0</v>
      </c>
      <c r="CJ8" s="84">
        <f t="shared" ref="CJ8:CJ15" si="1">SUM(AF8,+BH8)</f>
        <v>0</v>
      </c>
      <c r="CK8" s="84">
        <f t="shared" ref="CK8:CK15" si="2">SUM(AG8,+BI8)</f>
        <v>0</v>
      </c>
      <c r="CL8" s="84">
        <f t="shared" ref="CL8:CL15" si="3">SUM(AH8,+BJ8)</f>
        <v>0</v>
      </c>
      <c r="CM8" s="84">
        <f t="shared" ref="CM8:CM15" si="4">SUM(AI8,+BK8)</f>
        <v>0</v>
      </c>
      <c r="CN8" s="84">
        <f t="shared" ref="CN8:CN15" si="5">SUM(AJ8,+BL8)</f>
        <v>0</v>
      </c>
      <c r="CO8" s="84">
        <f t="shared" ref="CO8:CO15" si="6">SUM(AK8,+BM8)</f>
        <v>0</v>
      </c>
      <c r="CP8" s="84">
        <f t="shared" ref="CP8:CP15" si="7">SUM(AL8,+BN8)</f>
        <v>0</v>
      </c>
      <c r="CQ8" s="84">
        <f t="shared" ref="CQ8:CQ15" si="8">SUM(AM8,+BO8)</f>
        <v>12918</v>
      </c>
      <c r="CR8" s="84">
        <f t="shared" ref="CR8:CR15" si="9">SUM(AN8,+BP8)</f>
        <v>0</v>
      </c>
      <c r="CS8" s="84">
        <f t="shared" ref="CS8:CS15" si="10">SUM(AO8,+BQ8)</f>
        <v>0</v>
      </c>
      <c r="CT8" s="84">
        <f t="shared" ref="CT8:CT15" si="11">SUM(AP8,+BR8)</f>
        <v>0</v>
      </c>
      <c r="CU8" s="84">
        <f t="shared" ref="CU8:CU15" si="12">SUM(AQ8,+BS8)</f>
        <v>0</v>
      </c>
      <c r="CV8" s="84">
        <f t="shared" ref="CV8:CV15" si="13">SUM(AR8,+BT8)</f>
        <v>0</v>
      </c>
      <c r="CW8" s="84">
        <f t="shared" ref="CW8:CW15" si="14">SUM(AS8,+BU8)</f>
        <v>741</v>
      </c>
      <c r="CX8" s="84">
        <f t="shared" ref="CX8:CX15" si="15">SUM(AT8,+BV8)</f>
        <v>0</v>
      </c>
      <c r="CY8" s="84">
        <f t="shared" ref="CY8:CY15" si="16">SUM(AU8,+BW8)</f>
        <v>741</v>
      </c>
      <c r="CZ8" s="84">
        <f t="shared" ref="CZ8:CZ15" si="17">SUM(AV8,+BX8)</f>
        <v>0</v>
      </c>
      <c r="DA8" s="84">
        <f t="shared" ref="DA8:DA15" si="18">SUM(AW8,+BY8)</f>
        <v>0</v>
      </c>
      <c r="DB8" s="84">
        <f t="shared" ref="DB8:DB15" si="19">SUM(AX8,+BZ8)</f>
        <v>12177</v>
      </c>
      <c r="DC8" s="84">
        <f t="shared" ref="DC8:DC15" si="20">SUM(AY8,+CA8)</f>
        <v>6286</v>
      </c>
      <c r="DD8" s="84">
        <f t="shared" ref="DD8:DD15" si="21">SUM(AZ8,+CB8)</f>
        <v>2358</v>
      </c>
      <c r="DE8" s="84">
        <f t="shared" ref="DE8:DE15" si="22">SUM(BA8,+CC8)</f>
        <v>0</v>
      </c>
      <c r="DF8" s="84">
        <f t="shared" ref="DF8:DF15" si="23">SUM(BB8,+CD8)</f>
        <v>3533</v>
      </c>
      <c r="DG8" s="84">
        <f t="shared" ref="DG8:DG15" si="24">SUM(BC8,+CE8)</f>
        <v>0</v>
      </c>
      <c r="DH8" s="84">
        <f t="shared" ref="DH8:DH15" si="25">SUM(BD8,+CF8)</f>
        <v>0</v>
      </c>
      <c r="DI8" s="84">
        <f t="shared" ref="DI8:DI15" si="26">SUM(BE8,+CG8)</f>
        <v>0</v>
      </c>
      <c r="DJ8" s="84">
        <f t="shared" ref="DJ8:DJ15" si="27">SUM(BF8,+CH8)</f>
        <v>12918</v>
      </c>
    </row>
    <row r="9" spans="1:114" s="8" customFormat="1" ht="12" customHeight="1">
      <c r="A9" s="80" t="s">
        <v>200</v>
      </c>
      <c r="B9" s="83" t="s">
        <v>212</v>
      </c>
      <c r="C9" s="80" t="s">
        <v>214</v>
      </c>
      <c r="D9" s="84">
        <f>SUM(E9,+L9)</f>
        <v>1009</v>
      </c>
      <c r="E9" s="84">
        <f>SUM(F9:I9)+K9</f>
        <v>458</v>
      </c>
      <c r="F9" s="84">
        <v>458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551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1009</v>
      </c>
      <c r="W9" s="84">
        <v>458</v>
      </c>
      <c r="X9" s="84">
        <v>458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551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465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465</v>
      </c>
      <c r="AY9" s="84">
        <v>429</v>
      </c>
      <c r="AZ9" s="84">
        <v>36</v>
      </c>
      <c r="BA9" s="84">
        <v>0</v>
      </c>
      <c r="BB9" s="84">
        <v>0</v>
      </c>
      <c r="BC9" s="84">
        <f>組合分担金内訳!E9</f>
        <v>492</v>
      </c>
      <c r="BD9" s="84">
        <v>0</v>
      </c>
      <c r="BE9" s="84">
        <v>52</v>
      </c>
      <c r="BF9" s="84">
        <f>SUM(AE9,+AM9,+BE9)</f>
        <v>517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465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465</v>
      </c>
      <c r="DC9" s="84">
        <f t="shared" si="20"/>
        <v>429</v>
      </c>
      <c r="DD9" s="84">
        <f t="shared" si="21"/>
        <v>36</v>
      </c>
      <c r="DE9" s="84">
        <f t="shared" si="22"/>
        <v>0</v>
      </c>
      <c r="DF9" s="84">
        <f t="shared" si="23"/>
        <v>0</v>
      </c>
      <c r="DG9" s="84">
        <f t="shared" si="24"/>
        <v>492</v>
      </c>
      <c r="DH9" s="84">
        <f t="shared" si="25"/>
        <v>0</v>
      </c>
      <c r="DI9" s="84">
        <f t="shared" si="26"/>
        <v>52</v>
      </c>
      <c r="DJ9" s="84">
        <f t="shared" si="27"/>
        <v>517</v>
      </c>
    </row>
    <row r="10" spans="1:114" s="8" customFormat="1" ht="12" customHeight="1">
      <c r="A10" s="80" t="s">
        <v>200</v>
      </c>
      <c r="B10" s="83" t="s">
        <v>222</v>
      </c>
      <c r="C10" s="80" t="s">
        <v>223</v>
      </c>
      <c r="D10" s="84">
        <f>SUM(E10,+L10)</f>
        <v>18486</v>
      </c>
      <c r="E10" s="84">
        <f>SUM(F10:I10)+K10</f>
        <v>9243</v>
      </c>
      <c r="F10" s="84">
        <v>9243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9243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18486</v>
      </c>
      <c r="W10" s="84">
        <v>9243</v>
      </c>
      <c r="X10" s="84">
        <v>9243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9243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18486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478</v>
      </c>
      <c r="AT10" s="84">
        <v>0</v>
      </c>
      <c r="AU10" s="84">
        <v>478</v>
      </c>
      <c r="AV10" s="84">
        <v>0</v>
      </c>
      <c r="AW10" s="84">
        <v>0</v>
      </c>
      <c r="AX10" s="84">
        <f>SUM(AY10:BB10)</f>
        <v>18008</v>
      </c>
      <c r="AY10" s="84">
        <v>59</v>
      </c>
      <c r="AZ10" s="84">
        <v>17671</v>
      </c>
      <c r="BA10" s="84">
        <v>278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18486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18486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478</v>
      </c>
      <c r="CX10" s="84">
        <f t="shared" si="15"/>
        <v>0</v>
      </c>
      <c r="CY10" s="84">
        <f t="shared" si="16"/>
        <v>478</v>
      </c>
      <c r="CZ10" s="84">
        <f t="shared" si="17"/>
        <v>0</v>
      </c>
      <c r="DA10" s="84">
        <f t="shared" si="18"/>
        <v>0</v>
      </c>
      <c r="DB10" s="84">
        <f t="shared" si="19"/>
        <v>18008</v>
      </c>
      <c r="DC10" s="84">
        <f t="shared" si="20"/>
        <v>59</v>
      </c>
      <c r="DD10" s="84">
        <f t="shared" si="21"/>
        <v>17671</v>
      </c>
      <c r="DE10" s="84">
        <f t="shared" si="22"/>
        <v>278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18486</v>
      </c>
    </row>
    <row r="11" spans="1:114" s="8" customFormat="1" ht="12" customHeight="1">
      <c r="A11" s="80" t="s">
        <v>200</v>
      </c>
      <c r="B11" s="83" t="s">
        <v>230</v>
      </c>
      <c r="C11" s="80" t="s">
        <v>232</v>
      </c>
      <c r="D11" s="84">
        <f>SUM(E11,+L11)</f>
        <v>658739</v>
      </c>
      <c r="E11" s="84">
        <f>SUM(F11:I11)+K11</f>
        <v>531365</v>
      </c>
      <c r="F11" s="84">
        <v>293524</v>
      </c>
      <c r="G11" s="84">
        <v>0</v>
      </c>
      <c r="H11" s="84">
        <v>234819</v>
      </c>
      <c r="I11" s="84">
        <v>0</v>
      </c>
      <c r="J11" s="94" t="s">
        <v>193</v>
      </c>
      <c r="K11" s="84">
        <v>3022</v>
      </c>
      <c r="L11" s="84">
        <v>127374</v>
      </c>
      <c r="M11" s="84">
        <f>SUM(N11,+U11)</f>
        <v>12092</v>
      </c>
      <c r="N11" s="84">
        <f>SUM(O11:R11)+T11</f>
        <v>4322</v>
      </c>
      <c r="O11" s="84">
        <v>2401</v>
      </c>
      <c r="P11" s="84">
        <v>0</v>
      </c>
      <c r="Q11" s="84">
        <v>1921</v>
      </c>
      <c r="R11" s="84">
        <v>0</v>
      </c>
      <c r="S11" s="94" t="s">
        <v>193</v>
      </c>
      <c r="T11" s="84">
        <v>0</v>
      </c>
      <c r="U11" s="84">
        <v>7770</v>
      </c>
      <c r="V11" s="84">
        <v>670831</v>
      </c>
      <c r="W11" s="84">
        <v>535687</v>
      </c>
      <c r="X11" s="84">
        <v>295925</v>
      </c>
      <c r="Y11" s="84">
        <v>0</v>
      </c>
      <c r="Z11" s="84">
        <v>236740</v>
      </c>
      <c r="AA11" s="84">
        <v>0</v>
      </c>
      <c r="AB11" s="94" t="s">
        <v>193</v>
      </c>
      <c r="AC11" s="84">
        <v>3022</v>
      </c>
      <c r="AD11" s="84">
        <v>135144</v>
      </c>
      <c r="AE11" s="84">
        <f>SUM(AF11,+AK11)</f>
        <v>83988</v>
      </c>
      <c r="AF11" s="84">
        <f>SUM(AG11:AJ11)</f>
        <v>83988</v>
      </c>
      <c r="AG11" s="84">
        <v>0</v>
      </c>
      <c r="AH11" s="84">
        <v>0</v>
      </c>
      <c r="AI11" s="84">
        <v>0</v>
      </c>
      <c r="AJ11" s="84">
        <v>83988</v>
      </c>
      <c r="AK11" s="84">
        <v>0</v>
      </c>
      <c r="AL11" s="84">
        <f>組合分担金内訳!D11</f>
        <v>0</v>
      </c>
      <c r="AM11" s="84">
        <f>SUM(AN11,AS11,AW11,AX11,BD11)</f>
        <v>549025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13936</v>
      </c>
      <c r="AT11" s="84">
        <v>13936</v>
      </c>
      <c r="AU11" s="84">
        <v>0</v>
      </c>
      <c r="AV11" s="84">
        <v>0</v>
      </c>
      <c r="AW11" s="84">
        <v>0</v>
      </c>
      <c r="AX11" s="84">
        <f>SUM(AY11:BB11)</f>
        <v>535089</v>
      </c>
      <c r="AY11" s="84">
        <v>77762</v>
      </c>
      <c r="AZ11" s="84">
        <v>103543</v>
      </c>
      <c r="BA11" s="84">
        <v>6743</v>
      </c>
      <c r="BB11" s="84">
        <v>347041</v>
      </c>
      <c r="BC11" s="84">
        <f>組合分担金内訳!E11</f>
        <v>8954</v>
      </c>
      <c r="BD11" s="84">
        <v>0</v>
      </c>
      <c r="BE11" s="84">
        <v>16772</v>
      </c>
      <c r="BF11" s="84">
        <f>SUM(AE11,+AM11,+BE11)</f>
        <v>649785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2275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33</v>
      </c>
      <c r="BV11" s="84">
        <v>33</v>
      </c>
      <c r="BW11" s="84">
        <v>0</v>
      </c>
      <c r="BX11" s="84">
        <v>0</v>
      </c>
      <c r="BY11" s="84">
        <v>0</v>
      </c>
      <c r="BZ11" s="84">
        <f>SUM(CA11:CD11)</f>
        <v>2242</v>
      </c>
      <c r="CA11" s="84">
        <v>259</v>
      </c>
      <c r="CB11" s="84">
        <v>0</v>
      </c>
      <c r="CC11" s="84">
        <v>1983</v>
      </c>
      <c r="CD11" s="84">
        <v>0</v>
      </c>
      <c r="CE11" s="84">
        <f>組合分担金内訳!H11</f>
        <v>0</v>
      </c>
      <c r="CF11" s="84">
        <v>0</v>
      </c>
      <c r="CG11" s="84">
        <v>9817</v>
      </c>
      <c r="CH11" s="84">
        <f>SUM(BG11,+BO11,+CG11)</f>
        <v>12092</v>
      </c>
      <c r="CI11" s="84">
        <f t="shared" si="0"/>
        <v>83988</v>
      </c>
      <c r="CJ11" s="84">
        <f t="shared" si="1"/>
        <v>83988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83988</v>
      </c>
      <c r="CO11" s="84">
        <f t="shared" si="6"/>
        <v>0</v>
      </c>
      <c r="CP11" s="84">
        <f t="shared" si="7"/>
        <v>0</v>
      </c>
      <c r="CQ11" s="84">
        <f t="shared" si="8"/>
        <v>551300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13969</v>
      </c>
      <c r="CX11" s="84">
        <f t="shared" si="15"/>
        <v>13969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537331</v>
      </c>
      <c r="DC11" s="84">
        <f t="shared" si="20"/>
        <v>78021</v>
      </c>
      <c r="DD11" s="84">
        <f t="shared" si="21"/>
        <v>103543</v>
      </c>
      <c r="DE11" s="84">
        <f t="shared" si="22"/>
        <v>8726</v>
      </c>
      <c r="DF11" s="84">
        <f t="shared" si="23"/>
        <v>347041</v>
      </c>
      <c r="DG11" s="84">
        <f t="shared" si="24"/>
        <v>8954</v>
      </c>
      <c r="DH11" s="84">
        <f t="shared" si="25"/>
        <v>0</v>
      </c>
      <c r="DI11" s="84">
        <f t="shared" si="26"/>
        <v>26589</v>
      </c>
      <c r="DJ11" s="84">
        <f t="shared" si="27"/>
        <v>661877</v>
      </c>
    </row>
    <row r="12" spans="1:114" s="8" customFormat="1" ht="12" customHeight="1">
      <c r="A12" s="80" t="s">
        <v>204</v>
      </c>
      <c r="B12" s="83" t="s">
        <v>239</v>
      </c>
      <c r="C12" s="80" t="s">
        <v>240</v>
      </c>
      <c r="D12" s="84">
        <f>SUM(E12,+L12)</f>
        <v>11223</v>
      </c>
      <c r="E12" s="84">
        <f>SUM(F12:I12)+K12</f>
        <v>5414</v>
      </c>
      <c r="F12" s="84">
        <v>5414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5809</v>
      </c>
      <c r="M12" s="84">
        <f>SUM(N12,+U12)</f>
        <v>20</v>
      </c>
      <c r="N12" s="84">
        <f>SUM(O12:R12)+T12</f>
        <v>10</v>
      </c>
      <c r="O12" s="84">
        <v>10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10</v>
      </c>
      <c r="V12" s="84">
        <v>11243</v>
      </c>
      <c r="W12" s="84">
        <v>5424</v>
      </c>
      <c r="X12" s="84">
        <v>5424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5819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11223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6558</v>
      </c>
      <c r="AT12" s="84">
        <v>0</v>
      </c>
      <c r="AU12" s="84">
        <v>1043</v>
      </c>
      <c r="AV12" s="84">
        <v>5515</v>
      </c>
      <c r="AW12" s="84">
        <v>63</v>
      </c>
      <c r="AX12" s="84">
        <f>SUM(AY12:BB12)</f>
        <v>4602</v>
      </c>
      <c r="AY12" s="84">
        <v>1999</v>
      </c>
      <c r="AZ12" s="84">
        <v>2603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11223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20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20</v>
      </c>
      <c r="BV12" s="84">
        <v>20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20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11243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6578</v>
      </c>
      <c r="CX12" s="84">
        <f t="shared" si="15"/>
        <v>20</v>
      </c>
      <c r="CY12" s="84">
        <f t="shared" si="16"/>
        <v>1043</v>
      </c>
      <c r="CZ12" s="84">
        <f t="shared" si="17"/>
        <v>5515</v>
      </c>
      <c r="DA12" s="84">
        <f t="shared" si="18"/>
        <v>63</v>
      </c>
      <c r="DB12" s="84">
        <f t="shared" si="19"/>
        <v>4602</v>
      </c>
      <c r="DC12" s="84">
        <f t="shared" si="20"/>
        <v>1999</v>
      </c>
      <c r="DD12" s="84">
        <f t="shared" si="21"/>
        <v>2603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11243</v>
      </c>
    </row>
    <row r="13" spans="1:114" s="8" customFormat="1" ht="12" customHeight="1">
      <c r="A13" s="80" t="s">
        <v>200</v>
      </c>
      <c r="B13" s="83" t="s">
        <v>245</v>
      </c>
      <c r="C13" s="80" t="s">
        <v>246</v>
      </c>
      <c r="D13" s="84">
        <f>SUM(E13,+L13)</f>
        <v>280196</v>
      </c>
      <c r="E13" s="84">
        <f>SUM(F13:I13)+K13</f>
        <v>280196</v>
      </c>
      <c r="F13" s="84">
        <v>140097</v>
      </c>
      <c r="G13" s="84">
        <v>0</v>
      </c>
      <c r="H13" s="84">
        <v>28000</v>
      </c>
      <c r="I13" s="84">
        <v>0</v>
      </c>
      <c r="J13" s="94" t="s">
        <v>193</v>
      </c>
      <c r="K13" s="84">
        <v>112099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280196</v>
      </c>
      <c r="W13" s="84">
        <v>280196</v>
      </c>
      <c r="X13" s="84">
        <v>140097</v>
      </c>
      <c r="Y13" s="84">
        <v>0</v>
      </c>
      <c r="Z13" s="84">
        <v>28000</v>
      </c>
      <c r="AA13" s="84">
        <v>0</v>
      </c>
      <c r="AB13" s="94" t="s">
        <v>193</v>
      </c>
      <c r="AC13" s="84">
        <v>112099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191028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191028</v>
      </c>
      <c r="AY13" s="84">
        <v>99047</v>
      </c>
      <c r="AZ13" s="84">
        <v>47409</v>
      </c>
      <c r="BA13" s="84">
        <v>35089</v>
      </c>
      <c r="BB13" s="84">
        <v>9483</v>
      </c>
      <c r="BC13" s="84">
        <f>組合分担金内訳!E13</f>
        <v>0</v>
      </c>
      <c r="BD13" s="84">
        <v>0</v>
      </c>
      <c r="BE13" s="84">
        <v>89168</v>
      </c>
      <c r="BF13" s="84">
        <f>SUM(AE13,+AM13,+BE13)</f>
        <v>280196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191028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191028</v>
      </c>
      <c r="DC13" s="84">
        <f t="shared" si="20"/>
        <v>99047</v>
      </c>
      <c r="DD13" s="84">
        <f t="shared" si="21"/>
        <v>47409</v>
      </c>
      <c r="DE13" s="84">
        <f t="shared" si="22"/>
        <v>35089</v>
      </c>
      <c r="DF13" s="84">
        <f t="shared" si="23"/>
        <v>9483</v>
      </c>
      <c r="DG13" s="84">
        <f t="shared" si="24"/>
        <v>0</v>
      </c>
      <c r="DH13" s="84">
        <f t="shared" si="25"/>
        <v>0</v>
      </c>
      <c r="DI13" s="84">
        <f t="shared" si="26"/>
        <v>89168</v>
      </c>
      <c r="DJ13" s="84">
        <f t="shared" si="27"/>
        <v>280196</v>
      </c>
    </row>
    <row r="14" spans="1:114" s="8" customFormat="1" ht="12" customHeight="1">
      <c r="A14" s="80" t="s">
        <v>206</v>
      </c>
      <c r="B14" s="83" t="s">
        <v>252</v>
      </c>
      <c r="C14" s="80" t="s">
        <v>254</v>
      </c>
      <c r="D14" s="84">
        <f>SUM(E14,+L14)</f>
        <v>15788</v>
      </c>
      <c r="E14" s="84">
        <f>SUM(F14:I14)+K14</f>
        <v>7007</v>
      </c>
      <c r="F14" s="84">
        <v>6915</v>
      </c>
      <c r="G14" s="84">
        <v>0</v>
      </c>
      <c r="H14" s="84">
        <v>0</v>
      </c>
      <c r="I14" s="84">
        <v>0</v>
      </c>
      <c r="J14" s="94" t="s">
        <v>193</v>
      </c>
      <c r="K14" s="84">
        <v>92</v>
      </c>
      <c r="L14" s="84">
        <v>8781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15788</v>
      </c>
      <c r="W14" s="84">
        <v>7007</v>
      </c>
      <c r="X14" s="84">
        <v>6915</v>
      </c>
      <c r="Y14" s="84">
        <v>0</v>
      </c>
      <c r="Z14" s="84">
        <v>0</v>
      </c>
      <c r="AA14" s="84">
        <v>0</v>
      </c>
      <c r="AB14" s="94" t="s">
        <v>193</v>
      </c>
      <c r="AC14" s="84">
        <v>92</v>
      </c>
      <c r="AD14" s="84">
        <v>8781</v>
      </c>
      <c r="AE14" s="84">
        <f>SUM(AF14,+AK14)</f>
        <v>2430</v>
      </c>
      <c r="AF14" s="84">
        <f>SUM(AG14:AJ14)</f>
        <v>2430</v>
      </c>
      <c r="AG14" s="84">
        <v>2430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12581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12581</v>
      </c>
      <c r="AY14" s="84">
        <v>8176</v>
      </c>
      <c r="AZ14" s="84">
        <v>0</v>
      </c>
      <c r="BA14" s="84">
        <v>4405</v>
      </c>
      <c r="BB14" s="84">
        <v>0</v>
      </c>
      <c r="BC14" s="84">
        <f>組合分担金内訳!E14</f>
        <v>777</v>
      </c>
      <c r="BD14" s="84">
        <v>0</v>
      </c>
      <c r="BE14" s="84">
        <v>0</v>
      </c>
      <c r="BF14" s="84">
        <f>SUM(AE14,+AM14,+BE14)</f>
        <v>15011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2430</v>
      </c>
      <c r="CJ14" s="84">
        <f t="shared" si="1"/>
        <v>2430</v>
      </c>
      <c r="CK14" s="84">
        <f t="shared" si="2"/>
        <v>2430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12581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12581</v>
      </c>
      <c r="DC14" s="84">
        <f t="shared" si="20"/>
        <v>8176</v>
      </c>
      <c r="DD14" s="84">
        <f t="shared" si="21"/>
        <v>0</v>
      </c>
      <c r="DE14" s="84">
        <f t="shared" si="22"/>
        <v>4405</v>
      </c>
      <c r="DF14" s="84">
        <f t="shared" si="23"/>
        <v>0</v>
      </c>
      <c r="DG14" s="84">
        <f t="shared" si="24"/>
        <v>777</v>
      </c>
      <c r="DH14" s="84">
        <f t="shared" si="25"/>
        <v>0</v>
      </c>
      <c r="DI14" s="84">
        <f t="shared" si="26"/>
        <v>0</v>
      </c>
      <c r="DJ14" s="84">
        <f t="shared" si="27"/>
        <v>15011</v>
      </c>
    </row>
    <row r="15" spans="1:114" s="8" customFormat="1" ht="12" customHeight="1">
      <c r="A15" s="80" t="s">
        <v>200</v>
      </c>
      <c r="B15" s="83" t="s">
        <v>260</v>
      </c>
      <c r="C15" s="80" t="s">
        <v>262</v>
      </c>
      <c r="D15" s="84">
        <f>SUM(E15,+L15)</f>
        <v>16022</v>
      </c>
      <c r="E15" s="84">
        <f>SUM(F15:I15)+K15</f>
        <v>7460</v>
      </c>
      <c r="F15" s="84">
        <v>7424</v>
      </c>
      <c r="G15" s="84">
        <v>0</v>
      </c>
      <c r="H15" s="84">
        <v>0</v>
      </c>
      <c r="I15" s="84">
        <v>0</v>
      </c>
      <c r="J15" s="94" t="s">
        <v>193</v>
      </c>
      <c r="K15" s="84">
        <v>36</v>
      </c>
      <c r="L15" s="84">
        <v>8562</v>
      </c>
      <c r="M15" s="84">
        <f>SUM(N15,+U15)</f>
        <v>221</v>
      </c>
      <c r="N15" s="84">
        <f>SUM(O15:R15)+T15</f>
        <v>99</v>
      </c>
      <c r="O15" s="84">
        <v>99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122</v>
      </c>
      <c r="V15" s="84">
        <v>16243</v>
      </c>
      <c r="W15" s="84">
        <v>7559</v>
      </c>
      <c r="X15" s="84">
        <v>7523</v>
      </c>
      <c r="Y15" s="84">
        <v>0</v>
      </c>
      <c r="Z15" s="84">
        <v>0</v>
      </c>
      <c r="AA15" s="84">
        <v>0</v>
      </c>
      <c r="AB15" s="94" t="s">
        <v>193</v>
      </c>
      <c r="AC15" s="84">
        <v>36</v>
      </c>
      <c r="AD15" s="84">
        <v>8684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13510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680</v>
      </c>
      <c r="AT15" s="84">
        <v>0</v>
      </c>
      <c r="AU15" s="84">
        <v>597</v>
      </c>
      <c r="AV15" s="84">
        <v>83</v>
      </c>
      <c r="AW15" s="84">
        <v>0</v>
      </c>
      <c r="AX15" s="84">
        <f>SUM(AY15:BB15)</f>
        <v>12830</v>
      </c>
      <c r="AY15" s="84">
        <v>3448</v>
      </c>
      <c r="AZ15" s="84">
        <v>0</v>
      </c>
      <c r="BA15" s="84">
        <v>9382</v>
      </c>
      <c r="BB15" s="84">
        <v>0</v>
      </c>
      <c r="BC15" s="84">
        <f>組合分担金内訳!E15</f>
        <v>276</v>
      </c>
      <c r="BD15" s="84">
        <v>0</v>
      </c>
      <c r="BE15" s="84">
        <v>2236</v>
      </c>
      <c r="BF15" s="84">
        <f>SUM(AE15,+AM15,+BE15)</f>
        <v>15746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221</v>
      </c>
      <c r="CH15" s="84">
        <f>SUM(BG15,+BO15,+CG15)</f>
        <v>221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13510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680</v>
      </c>
      <c r="CX15" s="84">
        <f t="shared" si="15"/>
        <v>0</v>
      </c>
      <c r="CY15" s="84">
        <f t="shared" si="16"/>
        <v>597</v>
      </c>
      <c r="CZ15" s="84">
        <f t="shared" si="17"/>
        <v>83</v>
      </c>
      <c r="DA15" s="84">
        <f t="shared" si="18"/>
        <v>0</v>
      </c>
      <c r="DB15" s="84">
        <f t="shared" si="19"/>
        <v>12830</v>
      </c>
      <c r="DC15" s="84">
        <f t="shared" si="20"/>
        <v>3448</v>
      </c>
      <c r="DD15" s="84">
        <f t="shared" si="21"/>
        <v>0</v>
      </c>
      <c r="DE15" s="84">
        <f t="shared" si="22"/>
        <v>9382</v>
      </c>
      <c r="DF15" s="84">
        <f t="shared" si="23"/>
        <v>0</v>
      </c>
      <c r="DG15" s="84">
        <f t="shared" si="24"/>
        <v>276</v>
      </c>
      <c r="DH15" s="84">
        <f t="shared" si="25"/>
        <v>0</v>
      </c>
      <c r="DI15" s="84">
        <f t="shared" si="26"/>
        <v>2457</v>
      </c>
      <c r="DJ15" s="84">
        <f t="shared" si="27"/>
        <v>15967</v>
      </c>
    </row>
    <row r="16" spans="1:114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94"/>
      <c r="K16" s="84"/>
      <c r="L16" s="84"/>
      <c r="M16" s="84"/>
      <c r="N16" s="84"/>
      <c r="O16" s="84"/>
      <c r="P16" s="84"/>
      <c r="Q16" s="84"/>
      <c r="R16" s="84"/>
      <c r="S16" s="94"/>
      <c r="T16" s="84"/>
      <c r="U16" s="84"/>
      <c r="V16" s="84"/>
      <c r="W16" s="84"/>
      <c r="X16" s="84"/>
      <c r="Y16" s="84"/>
      <c r="Z16" s="84"/>
      <c r="AA16" s="84"/>
      <c r="AB16" s="9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200" priority="14" stopIfTrue="1">
      <formula>$A18&lt;&gt;""</formula>
    </cfRule>
  </conditionalFormatting>
  <conditionalFormatting sqref="A7:DJ7">
    <cfRule type="expression" dxfId="199" priority="1" stopIfTrue="1">
      <formula>$A7&lt;&gt;""</formula>
    </cfRule>
  </conditionalFormatting>
  <conditionalFormatting sqref="A8:DJ8">
    <cfRule type="expression" dxfId="198" priority="12" stopIfTrue="1">
      <formula>$A8&lt;&gt;""</formula>
    </cfRule>
  </conditionalFormatting>
  <conditionalFormatting sqref="A9:DJ9">
    <cfRule type="expression" dxfId="197" priority="11" stopIfTrue="1">
      <formula>$A9&lt;&gt;""</formula>
    </cfRule>
  </conditionalFormatting>
  <conditionalFormatting sqref="A10:DJ10">
    <cfRule type="expression" dxfId="196" priority="10" stopIfTrue="1">
      <formula>$A10&lt;&gt;""</formula>
    </cfRule>
  </conditionalFormatting>
  <conditionalFormatting sqref="A11:DJ11">
    <cfRule type="expression" dxfId="195" priority="9" stopIfTrue="1">
      <formula>$A11&lt;&gt;""</formula>
    </cfRule>
  </conditionalFormatting>
  <conditionalFormatting sqref="A12:DJ12">
    <cfRule type="expression" dxfId="194" priority="8" stopIfTrue="1">
      <formula>$A12&lt;&gt;""</formula>
    </cfRule>
  </conditionalFormatting>
  <conditionalFormatting sqref="A13:DJ13">
    <cfRule type="expression" dxfId="193" priority="7" stopIfTrue="1">
      <formula>$A13&lt;&gt;""</formula>
    </cfRule>
  </conditionalFormatting>
  <conditionalFormatting sqref="A14:DJ14">
    <cfRule type="expression" dxfId="192" priority="6" stopIfTrue="1">
      <formula>$A14&lt;&gt;""</formula>
    </cfRule>
  </conditionalFormatting>
  <conditionalFormatting sqref="A15:DJ15">
    <cfRule type="expression" dxfId="191" priority="5" stopIfTrue="1">
      <formula>$A15&lt;&gt;""</formula>
    </cfRule>
  </conditionalFormatting>
  <conditionalFormatting sqref="A16:DJ16">
    <cfRule type="expression" dxfId="189" priority="3" stopIfTrue="1">
      <formula>$A16&lt;&gt;""</formula>
    </cfRule>
  </conditionalFormatting>
  <conditionalFormatting sqref="A17:DJ17">
    <cfRule type="expression" dxfId="188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14" man="1"/>
    <brk id="21" min="1" max="14" man="1"/>
    <brk id="30" min="1" max="14" man="1"/>
    <brk id="38" min="1" max="14" man="1"/>
    <brk id="58" min="1" max="14" man="1"/>
    <brk id="66" min="1" max="14" man="1"/>
    <brk id="86" min="1" max="14" man="1"/>
    <brk id="94" min="1" max="1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276</v>
      </c>
      <c r="C7" s="78" t="s">
        <v>277</v>
      </c>
      <c r="D7" s="79">
        <f>SUM($D$8:$D$9)</f>
        <v>92</v>
      </c>
      <c r="E7" s="79">
        <f>SUM($E$8:$E$9)</f>
        <v>92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10499</v>
      </c>
      <c r="K7" s="79">
        <f>SUM($K$8:$K$9)</f>
        <v>92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92</v>
      </c>
      <c r="W7" s="79">
        <f>SUM($W$8:$W$9)</f>
        <v>92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10499</v>
      </c>
      <c r="AC7" s="79">
        <f>SUM($AC$8:$AC$9)</f>
        <v>92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278</v>
      </c>
      <c r="AM7" s="79">
        <f>SUM($AM$8:$AM$9)</f>
        <v>10591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10591</v>
      </c>
      <c r="AY7" s="79">
        <f>SUM($AY$8:$AY$9)</f>
        <v>0</v>
      </c>
      <c r="AZ7" s="79">
        <f>SUM($AZ$8:$AZ$9)</f>
        <v>10591</v>
      </c>
      <c r="BA7" s="79">
        <f>SUM($BA$8:$BA$9)</f>
        <v>0</v>
      </c>
      <c r="BB7" s="79">
        <f>SUM($BB$8:$BB$9)</f>
        <v>0</v>
      </c>
      <c r="BC7" s="93" t="s">
        <v>278</v>
      </c>
      <c r="BD7" s="79">
        <f>SUM($BD$8:$BD$9)</f>
        <v>0</v>
      </c>
      <c r="BE7" s="79">
        <f>SUM($BE$8:$BE$9)</f>
        <v>0</v>
      </c>
      <c r="BF7" s="79">
        <f>SUM($BF$8:$BF$9)</f>
        <v>10591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278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278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278</v>
      </c>
      <c r="CQ7" s="79">
        <f>SUM($CQ$8:$CQ$9)</f>
        <v>10591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10591</v>
      </c>
      <c r="DC7" s="79">
        <f>SUM($DC$8:$DC$9)</f>
        <v>0</v>
      </c>
      <c r="DD7" s="79">
        <f>SUM($DD$8:$DD$9)</f>
        <v>10591</v>
      </c>
      <c r="DE7" s="79">
        <f>SUM($DE$8:$DE$9)</f>
        <v>0</v>
      </c>
      <c r="DF7" s="79">
        <f>SUM($DF$8:$DF$9)</f>
        <v>0</v>
      </c>
      <c r="DG7" s="93" t="s">
        <v>278</v>
      </c>
      <c r="DH7" s="79">
        <f>SUM($DH$8:$DH$9)</f>
        <v>0</v>
      </c>
      <c r="DI7" s="79">
        <f>SUM($DI$8:$DI$9)</f>
        <v>0</v>
      </c>
      <c r="DJ7" s="79">
        <f>SUM($DJ$8:$DJ$9)</f>
        <v>10591</v>
      </c>
    </row>
    <row r="8" spans="1:114" s="8" customFormat="1" ht="12" customHeight="1">
      <c r="A8" s="80" t="s">
        <v>206</v>
      </c>
      <c r="B8" s="83" t="s">
        <v>266</v>
      </c>
      <c r="C8" s="80" t="s">
        <v>269</v>
      </c>
      <c r="D8" s="84">
        <f>SUM(E8,+L8)</f>
        <v>92</v>
      </c>
      <c r="E8" s="84">
        <f>SUM(F8:I8)+K8</f>
        <v>92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492</v>
      </c>
      <c r="K8" s="84">
        <v>92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92</v>
      </c>
      <c r="W8" s="84">
        <v>92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492</v>
      </c>
      <c r="AC8" s="84">
        <v>92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584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584</v>
      </c>
      <c r="AY8" s="84">
        <v>0</v>
      </c>
      <c r="AZ8" s="84">
        <v>584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584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94" t="s">
        <v>192</v>
      </c>
      <c r="CQ8" s="84">
        <f t="shared" ref="CQ8:CQ9" si="7">SUM(AM8,+BO8)</f>
        <v>584</v>
      </c>
      <c r="CR8" s="84">
        <f t="shared" ref="CR8:CR9" si="8">SUM(AN8,+BP8)</f>
        <v>0</v>
      </c>
      <c r="CS8" s="84">
        <f t="shared" ref="CS8:CS9" si="9">SUM(AO8,+BQ8)</f>
        <v>0</v>
      </c>
      <c r="CT8" s="84">
        <f t="shared" ref="CT8:CT9" si="10">SUM(AP8,+BR8)</f>
        <v>0</v>
      </c>
      <c r="CU8" s="84">
        <f t="shared" ref="CU8:CU9" si="11">SUM(AQ8,+BS8)</f>
        <v>0</v>
      </c>
      <c r="CV8" s="84">
        <f t="shared" ref="CV8:CV9" si="12">SUM(AR8,+BT8)</f>
        <v>0</v>
      </c>
      <c r="CW8" s="84">
        <f t="shared" ref="CW8:CW9" si="13">SUM(AS8,+BU8)</f>
        <v>0</v>
      </c>
      <c r="CX8" s="84">
        <f t="shared" ref="CX8:CX9" si="14">SUM(AT8,+BV8)</f>
        <v>0</v>
      </c>
      <c r="CY8" s="84">
        <f t="shared" ref="CY8:CY9" si="15">SUM(AU8,+BW8)</f>
        <v>0</v>
      </c>
      <c r="CZ8" s="84">
        <f t="shared" ref="CZ8:CZ9" si="16">SUM(AV8,+BX8)</f>
        <v>0</v>
      </c>
      <c r="DA8" s="84">
        <f t="shared" ref="DA8:DA9" si="17">SUM(AW8,+BY8)</f>
        <v>0</v>
      </c>
      <c r="DB8" s="84">
        <f t="shared" ref="DB8:DB9" si="18">SUM(AX8,+BZ8)</f>
        <v>584</v>
      </c>
      <c r="DC8" s="84">
        <f t="shared" ref="DC8:DC9" si="19">SUM(AY8,+CA8)</f>
        <v>0</v>
      </c>
      <c r="DD8" s="84">
        <f t="shared" ref="DD8:DD9" si="20">SUM(AZ8,+CB8)</f>
        <v>584</v>
      </c>
      <c r="DE8" s="84">
        <f t="shared" ref="DE8:DE9" si="21">SUM(BA8,+CC8)</f>
        <v>0</v>
      </c>
      <c r="DF8" s="84">
        <f t="shared" ref="DF8:DF9" si="22">SUM(BB8,+CD8)</f>
        <v>0</v>
      </c>
      <c r="DG8" s="94" t="s">
        <v>192</v>
      </c>
      <c r="DH8" s="84">
        <f t="shared" ref="DH8:DH9" si="23">SUM(BD8,+CF8)</f>
        <v>0</v>
      </c>
      <c r="DI8" s="84">
        <f t="shared" ref="DI8:DI9" si="24">SUM(BE8,+CG8)</f>
        <v>0</v>
      </c>
      <c r="DJ8" s="84">
        <f t="shared" ref="DJ8:DJ9" si="25">SUM(BF8,+CH8)</f>
        <v>584</v>
      </c>
    </row>
    <row r="9" spans="1:114" s="8" customFormat="1" ht="12" customHeight="1">
      <c r="A9" s="80" t="s">
        <v>200</v>
      </c>
      <c r="B9" s="83" t="s">
        <v>271</v>
      </c>
      <c r="C9" s="80" t="s">
        <v>272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10007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10007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10007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10007</v>
      </c>
      <c r="AY9" s="84">
        <v>0</v>
      </c>
      <c r="AZ9" s="84">
        <v>10007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10007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10007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10007</v>
      </c>
      <c r="DC9" s="84">
        <f t="shared" si="19"/>
        <v>0</v>
      </c>
      <c r="DD9" s="84">
        <f t="shared" si="20"/>
        <v>10007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10007</v>
      </c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  <row r="987" spans="1:114" s="8" customFormat="1" ht="12" customHeight="1">
      <c r="A987" s="80"/>
      <c r="B987" s="96"/>
      <c r="C987" s="80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  <c r="AE987" s="84"/>
      <c r="AF987" s="84"/>
      <c r="AG987" s="84"/>
      <c r="AH987" s="84"/>
      <c r="AI987" s="84"/>
      <c r="AJ987" s="84"/>
      <c r="AK987" s="84"/>
      <c r="AL987" s="94"/>
      <c r="AM987" s="84"/>
      <c r="AN987" s="84"/>
      <c r="AO987" s="84"/>
      <c r="AP987" s="84"/>
      <c r="AQ987" s="84"/>
      <c r="AR987" s="84"/>
      <c r="AS987" s="84"/>
      <c r="AT987" s="84"/>
      <c r="AU987" s="84"/>
      <c r="AV987" s="84"/>
      <c r="AW987" s="84"/>
      <c r="AX987" s="84"/>
      <c r="AY987" s="84"/>
      <c r="AZ987" s="84"/>
      <c r="BA987" s="84"/>
      <c r="BB987" s="84"/>
      <c r="BC987" s="94"/>
      <c r="BD987" s="84"/>
      <c r="BE987" s="84"/>
      <c r="BF987" s="84"/>
      <c r="BG987" s="84"/>
      <c r="BH987" s="84"/>
      <c r="BI987" s="84"/>
      <c r="BJ987" s="84"/>
      <c r="BK987" s="84"/>
      <c r="BL987" s="84"/>
      <c r="BM987" s="84"/>
      <c r="BN987" s="94"/>
      <c r="BO987" s="84"/>
      <c r="BP987" s="84"/>
      <c r="BQ987" s="84"/>
      <c r="BR987" s="84"/>
      <c r="BS987" s="84"/>
      <c r="BT987" s="84"/>
      <c r="BU987" s="84"/>
      <c r="BV987" s="84"/>
      <c r="BW987" s="84"/>
      <c r="BX987" s="84"/>
      <c r="BY987" s="84"/>
      <c r="BZ987" s="84"/>
      <c r="CA987" s="84"/>
      <c r="CB987" s="84"/>
      <c r="CC987" s="84"/>
      <c r="CD987" s="84"/>
      <c r="CE987" s="94"/>
      <c r="CF987" s="84"/>
      <c r="CG987" s="84"/>
      <c r="CH987" s="84"/>
      <c r="CI987" s="84"/>
      <c r="CJ987" s="84"/>
      <c r="CK987" s="84"/>
      <c r="CL987" s="84"/>
      <c r="CM987" s="84"/>
      <c r="CN987" s="84"/>
      <c r="CO987" s="84"/>
      <c r="CP987" s="94"/>
      <c r="CQ987" s="84"/>
      <c r="CR987" s="84"/>
      <c r="CS987" s="84"/>
      <c r="CT987" s="84"/>
      <c r="CU987" s="84"/>
      <c r="CV987" s="84"/>
      <c r="CW987" s="84"/>
      <c r="CX987" s="84"/>
      <c r="CY987" s="84"/>
      <c r="CZ987" s="84"/>
      <c r="DA987" s="84"/>
      <c r="DB987" s="84"/>
      <c r="DC987" s="84"/>
      <c r="DD987" s="84"/>
      <c r="DE987" s="84"/>
      <c r="DF987" s="84"/>
      <c r="DG987" s="94"/>
      <c r="DH987" s="84"/>
      <c r="DI987" s="84"/>
      <c r="DJ98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0:DJ987">
    <cfRule type="expression" dxfId="186" priority="14" stopIfTrue="1">
      <formula>$A10&lt;&gt;""</formula>
    </cfRule>
  </conditionalFormatting>
  <conditionalFormatting sqref="A9:DJ9">
    <cfRule type="expression" dxfId="185" priority="2" stopIfTrue="1">
      <formula>$A9&lt;&gt;""</formula>
    </cfRule>
  </conditionalFormatting>
  <conditionalFormatting sqref="A7:DJ7">
    <cfRule type="expression" dxfId="176" priority="1" stopIfTrue="1">
      <formula>$A7&lt;&gt;""</formula>
    </cfRule>
  </conditionalFormatting>
  <conditionalFormatting sqref="A8:DJ8">
    <cfRule type="expression" dxfId="175" priority="3" stopIfTrue="1">
      <formula>$A8&lt;&gt;""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8" man="1"/>
    <brk id="30" min="1" max="8" man="1"/>
    <brk id="38" min="1" max="8" man="1"/>
    <brk id="66" min="1" max="8" man="1"/>
    <brk id="94" min="1" max="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276</v>
      </c>
      <c r="C7" s="78" t="s">
        <v>277</v>
      </c>
      <c r="D7" s="79">
        <f>SUM($D$8:$D$17)</f>
        <v>1014473</v>
      </c>
      <c r="E7" s="79">
        <f>SUM($E$8:$E$17)</f>
        <v>847695</v>
      </c>
      <c r="F7" s="79">
        <f>SUM($F$8:$F$17)</f>
        <v>469535</v>
      </c>
      <c r="G7" s="79">
        <f>SUM($G$8:$G$17)</f>
        <v>0</v>
      </c>
      <c r="H7" s="79">
        <f>SUM($H$8:$H$17)</f>
        <v>262819</v>
      </c>
      <c r="I7" s="79">
        <f>SUM($I$8:$I$17)</f>
        <v>0</v>
      </c>
      <c r="J7" s="79">
        <f>SUM($J$8:$J$17)</f>
        <v>10499</v>
      </c>
      <c r="K7" s="79">
        <f>SUM($K$8:$K$17)</f>
        <v>115341</v>
      </c>
      <c r="L7" s="79">
        <f>SUM($L$8:$L$17)</f>
        <v>166778</v>
      </c>
      <c r="M7" s="79">
        <f>SUM($M$8:$M$17)</f>
        <v>12333</v>
      </c>
      <c r="N7" s="79">
        <f>SUM($N$8:$N$17)</f>
        <v>4431</v>
      </c>
      <c r="O7" s="79">
        <f>SUM($O$8:$O$17)</f>
        <v>2510</v>
      </c>
      <c r="P7" s="79">
        <f>SUM($P$8:$P$17)</f>
        <v>0</v>
      </c>
      <c r="Q7" s="79">
        <f>SUM($Q$8:$Q$17)</f>
        <v>1921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7902</v>
      </c>
      <c r="V7" s="79">
        <f>SUM($V$8:$V$17)</f>
        <v>1026806</v>
      </c>
      <c r="W7" s="79">
        <f>SUM($W$8:$W$17)</f>
        <v>852126</v>
      </c>
      <c r="X7" s="79">
        <f>SUM($X$8:$X$17)</f>
        <v>472045</v>
      </c>
      <c r="Y7" s="79">
        <f>SUM($Y$8:$Y$17)</f>
        <v>0</v>
      </c>
      <c r="Z7" s="79">
        <f>SUM($Z$8:$Z$17)</f>
        <v>264740</v>
      </c>
      <c r="AA7" s="79">
        <f>SUM($AA$8:$AA$17)</f>
        <v>0</v>
      </c>
      <c r="AB7" s="79">
        <f>SUM($AB$8:$AB$17)</f>
        <v>10499</v>
      </c>
      <c r="AC7" s="79">
        <f>SUM($AC$8:$AC$17)</f>
        <v>115341</v>
      </c>
      <c r="AD7" s="79">
        <f>SUM($AD$8:$AD$17)</f>
        <v>174680</v>
      </c>
    </row>
    <row r="8" spans="1:30" s="8" customFormat="1" ht="12" customHeight="1">
      <c r="A8" s="80" t="s">
        <v>204</v>
      </c>
      <c r="B8" s="83" t="s">
        <v>201</v>
      </c>
      <c r="C8" s="80" t="s">
        <v>205</v>
      </c>
      <c r="D8" s="84">
        <f>SUM(E8,+L8)</f>
        <v>12918</v>
      </c>
      <c r="E8" s="84">
        <v>6460</v>
      </c>
      <c r="F8" s="84">
        <v>6460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6458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12918</v>
      </c>
      <c r="W8" s="84">
        <v>6460</v>
      </c>
      <c r="X8" s="84">
        <v>6460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6458</v>
      </c>
    </row>
    <row r="9" spans="1:30" s="8" customFormat="1" ht="12" customHeight="1">
      <c r="A9" s="80" t="s">
        <v>200</v>
      </c>
      <c r="B9" s="83" t="s">
        <v>215</v>
      </c>
      <c r="C9" s="80" t="s">
        <v>216</v>
      </c>
      <c r="D9" s="84">
        <f>SUM(E9,+L9)</f>
        <v>1009</v>
      </c>
      <c r="E9" s="84">
        <v>458</v>
      </c>
      <c r="F9" s="84">
        <v>458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551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1009</v>
      </c>
      <c r="W9" s="84">
        <v>458</v>
      </c>
      <c r="X9" s="84">
        <v>458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551</v>
      </c>
    </row>
    <row r="10" spans="1:30" s="8" customFormat="1" ht="12" customHeight="1">
      <c r="A10" s="80" t="s">
        <v>204</v>
      </c>
      <c r="B10" s="83" t="s">
        <v>224</v>
      </c>
      <c r="C10" s="80" t="s">
        <v>225</v>
      </c>
      <c r="D10" s="84">
        <f>SUM(E10,+L10)</f>
        <v>18486</v>
      </c>
      <c r="E10" s="84">
        <v>9243</v>
      </c>
      <c r="F10" s="84">
        <v>9243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9243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18486</v>
      </c>
      <c r="W10" s="84">
        <v>9243</v>
      </c>
      <c r="X10" s="84">
        <v>9243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9243</v>
      </c>
    </row>
    <row r="11" spans="1:30" s="8" customFormat="1" ht="12" customHeight="1">
      <c r="A11" s="80" t="s">
        <v>204</v>
      </c>
      <c r="B11" s="83" t="s">
        <v>233</v>
      </c>
      <c r="C11" s="80" t="s">
        <v>234</v>
      </c>
      <c r="D11" s="84">
        <f>SUM(E11,+L11)</f>
        <v>658739</v>
      </c>
      <c r="E11" s="84">
        <v>531365</v>
      </c>
      <c r="F11" s="84">
        <v>293524</v>
      </c>
      <c r="G11" s="84">
        <v>0</v>
      </c>
      <c r="H11" s="84">
        <v>234819</v>
      </c>
      <c r="I11" s="84">
        <v>0</v>
      </c>
      <c r="J11" s="94">
        <v>0</v>
      </c>
      <c r="K11" s="84">
        <v>3022</v>
      </c>
      <c r="L11" s="84">
        <v>127374</v>
      </c>
      <c r="M11" s="84">
        <f>SUM(N11,+U11)</f>
        <v>12092</v>
      </c>
      <c r="N11" s="84">
        <v>4322</v>
      </c>
      <c r="O11" s="84">
        <v>2401</v>
      </c>
      <c r="P11" s="84">
        <v>0</v>
      </c>
      <c r="Q11" s="84">
        <v>1921</v>
      </c>
      <c r="R11" s="84">
        <v>0</v>
      </c>
      <c r="S11" s="94">
        <v>0</v>
      </c>
      <c r="T11" s="84">
        <v>0</v>
      </c>
      <c r="U11" s="84">
        <v>7770</v>
      </c>
      <c r="V11" s="84">
        <v>670831</v>
      </c>
      <c r="W11" s="84">
        <v>535687</v>
      </c>
      <c r="X11" s="84">
        <v>295925</v>
      </c>
      <c r="Y11" s="84">
        <v>0</v>
      </c>
      <c r="Z11" s="84">
        <v>236740</v>
      </c>
      <c r="AA11" s="84">
        <v>0</v>
      </c>
      <c r="AB11" s="94">
        <v>0</v>
      </c>
      <c r="AC11" s="84">
        <v>3022</v>
      </c>
      <c r="AD11" s="84">
        <v>135144</v>
      </c>
    </row>
    <row r="12" spans="1:30" s="8" customFormat="1" ht="12" customHeight="1">
      <c r="A12" s="80" t="s">
        <v>200</v>
      </c>
      <c r="B12" s="83" t="s">
        <v>239</v>
      </c>
      <c r="C12" s="80" t="s">
        <v>241</v>
      </c>
      <c r="D12" s="84">
        <f>SUM(E12,+L12)</f>
        <v>11223</v>
      </c>
      <c r="E12" s="84">
        <v>5414</v>
      </c>
      <c r="F12" s="84">
        <v>5414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5809</v>
      </c>
      <c r="M12" s="84">
        <f>SUM(N12,+U12)</f>
        <v>20</v>
      </c>
      <c r="N12" s="84">
        <v>10</v>
      </c>
      <c r="O12" s="84">
        <v>10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10</v>
      </c>
      <c r="V12" s="84">
        <v>11243</v>
      </c>
      <c r="W12" s="84">
        <v>5424</v>
      </c>
      <c r="X12" s="84">
        <v>5424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5819</v>
      </c>
    </row>
    <row r="13" spans="1:30" s="8" customFormat="1" ht="12" customHeight="1">
      <c r="A13" s="80" t="s">
        <v>204</v>
      </c>
      <c r="B13" s="83" t="s">
        <v>245</v>
      </c>
      <c r="C13" s="80" t="s">
        <v>247</v>
      </c>
      <c r="D13" s="84">
        <f>SUM(E13,+L13)</f>
        <v>280196</v>
      </c>
      <c r="E13" s="84">
        <v>280196</v>
      </c>
      <c r="F13" s="84">
        <v>140097</v>
      </c>
      <c r="G13" s="84">
        <v>0</v>
      </c>
      <c r="H13" s="84">
        <v>28000</v>
      </c>
      <c r="I13" s="84">
        <v>0</v>
      </c>
      <c r="J13" s="94">
        <v>0</v>
      </c>
      <c r="K13" s="84">
        <v>112099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280196</v>
      </c>
      <c r="W13" s="84">
        <v>280196</v>
      </c>
      <c r="X13" s="84">
        <v>140097</v>
      </c>
      <c r="Y13" s="84">
        <v>0</v>
      </c>
      <c r="Z13" s="84">
        <v>28000</v>
      </c>
      <c r="AA13" s="84">
        <v>0</v>
      </c>
      <c r="AB13" s="94">
        <v>0</v>
      </c>
      <c r="AC13" s="84">
        <v>112099</v>
      </c>
      <c r="AD13" s="84">
        <v>0</v>
      </c>
    </row>
    <row r="14" spans="1:30" s="8" customFormat="1" ht="12" customHeight="1">
      <c r="A14" s="80" t="s">
        <v>204</v>
      </c>
      <c r="B14" s="83" t="s">
        <v>255</v>
      </c>
      <c r="C14" s="80" t="s">
        <v>256</v>
      </c>
      <c r="D14" s="84">
        <f>SUM(E14,+L14)</f>
        <v>15788</v>
      </c>
      <c r="E14" s="84">
        <v>7007</v>
      </c>
      <c r="F14" s="84">
        <v>6915</v>
      </c>
      <c r="G14" s="84">
        <v>0</v>
      </c>
      <c r="H14" s="84">
        <v>0</v>
      </c>
      <c r="I14" s="84">
        <v>0</v>
      </c>
      <c r="J14" s="94">
        <v>0</v>
      </c>
      <c r="K14" s="84">
        <v>92</v>
      </c>
      <c r="L14" s="84">
        <v>8781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15788</v>
      </c>
      <c r="W14" s="84">
        <v>7007</v>
      </c>
      <c r="X14" s="84">
        <v>6915</v>
      </c>
      <c r="Y14" s="84">
        <v>0</v>
      </c>
      <c r="Z14" s="84">
        <v>0</v>
      </c>
      <c r="AA14" s="84">
        <v>0</v>
      </c>
      <c r="AB14" s="94">
        <v>0</v>
      </c>
      <c r="AC14" s="84">
        <v>92</v>
      </c>
      <c r="AD14" s="84">
        <v>8781</v>
      </c>
    </row>
    <row r="15" spans="1:30" s="8" customFormat="1" ht="12" customHeight="1">
      <c r="A15" s="80" t="s">
        <v>204</v>
      </c>
      <c r="B15" s="83" t="s">
        <v>263</v>
      </c>
      <c r="C15" s="80" t="s">
        <v>264</v>
      </c>
      <c r="D15" s="84">
        <f>SUM(E15,+L15)</f>
        <v>16022</v>
      </c>
      <c r="E15" s="84">
        <v>7460</v>
      </c>
      <c r="F15" s="84">
        <v>7424</v>
      </c>
      <c r="G15" s="84">
        <v>0</v>
      </c>
      <c r="H15" s="84">
        <v>0</v>
      </c>
      <c r="I15" s="84">
        <v>0</v>
      </c>
      <c r="J15" s="94">
        <v>0</v>
      </c>
      <c r="K15" s="84">
        <v>36</v>
      </c>
      <c r="L15" s="84">
        <v>8562</v>
      </c>
      <c r="M15" s="84">
        <f>SUM(N15,+U15)</f>
        <v>221</v>
      </c>
      <c r="N15" s="84">
        <v>99</v>
      </c>
      <c r="O15" s="84">
        <v>99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122</v>
      </c>
      <c r="V15" s="84">
        <v>16243</v>
      </c>
      <c r="W15" s="84">
        <v>7559</v>
      </c>
      <c r="X15" s="84">
        <v>7523</v>
      </c>
      <c r="Y15" s="84">
        <v>0</v>
      </c>
      <c r="Z15" s="84">
        <v>0</v>
      </c>
      <c r="AA15" s="84">
        <v>0</v>
      </c>
      <c r="AB15" s="94">
        <v>0</v>
      </c>
      <c r="AC15" s="84">
        <v>36</v>
      </c>
      <c r="AD15" s="84">
        <v>8684</v>
      </c>
    </row>
    <row r="16" spans="1:30" s="8" customFormat="1" ht="12" customHeight="1">
      <c r="A16" s="80" t="s">
        <v>204</v>
      </c>
      <c r="B16" s="83" t="s">
        <v>268</v>
      </c>
      <c r="C16" s="80" t="s">
        <v>269</v>
      </c>
      <c r="D16" s="84">
        <f>SUM(E16,+L16)</f>
        <v>92</v>
      </c>
      <c r="E16" s="84">
        <v>92</v>
      </c>
      <c r="F16" s="84">
        <v>0</v>
      </c>
      <c r="G16" s="84">
        <v>0</v>
      </c>
      <c r="H16" s="84">
        <v>0</v>
      </c>
      <c r="I16" s="84">
        <v>0</v>
      </c>
      <c r="J16" s="94">
        <f>市町村分担金内訳!D8</f>
        <v>492</v>
      </c>
      <c r="K16" s="84">
        <v>92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f>市町村分担金内訳!E8</f>
        <v>0</v>
      </c>
      <c r="T16" s="84">
        <v>0</v>
      </c>
      <c r="U16" s="84">
        <v>0</v>
      </c>
      <c r="V16" s="84">
        <v>92</v>
      </c>
      <c r="W16" s="84">
        <v>92</v>
      </c>
      <c r="X16" s="84">
        <v>0</v>
      </c>
      <c r="Y16" s="84">
        <v>0</v>
      </c>
      <c r="Z16" s="84">
        <v>0</v>
      </c>
      <c r="AA16" s="84">
        <v>0</v>
      </c>
      <c r="AB16" s="94">
        <f>SUM(J16,S16)</f>
        <v>492</v>
      </c>
      <c r="AC16" s="84">
        <v>92</v>
      </c>
      <c r="AD16" s="84">
        <v>0</v>
      </c>
    </row>
    <row r="17" spans="1:30" s="8" customFormat="1" ht="12" customHeight="1">
      <c r="A17" s="80" t="s">
        <v>200</v>
      </c>
      <c r="B17" s="83" t="s">
        <v>273</v>
      </c>
      <c r="C17" s="80" t="s">
        <v>274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市町村分担金内訳!D9</f>
        <v>10007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市町村分担金内訳!E9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10007</v>
      </c>
      <c r="AC17" s="84">
        <v>0</v>
      </c>
      <c r="AD17" s="84">
        <v>0</v>
      </c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8:AD995">
    <cfRule type="expression" dxfId="172" priority="14" stopIfTrue="1">
      <formula>$A18&lt;&gt;""</formula>
    </cfRule>
  </conditionalFormatting>
  <conditionalFormatting sqref="A17:AD17">
    <cfRule type="expression" dxfId="171" priority="2" stopIfTrue="1">
      <formula>$A17&lt;&gt;""</formula>
    </cfRule>
  </conditionalFormatting>
  <conditionalFormatting sqref="A8:AD8">
    <cfRule type="expression" dxfId="170" priority="12" stopIfTrue="1">
      <formula>$A8&lt;&gt;""</formula>
    </cfRule>
  </conditionalFormatting>
  <conditionalFormatting sqref="A9:AD9">
    <cfRule type="expression" dxfId="169" priority="11" stopIfTrue="1">
      <formula>$A9&lt;&gt;""</formula>
    </cfRule>
  </conditionalFormatting>
  <conditionalFormatting sqref="A10:AD10">
    <cfRule type="expression" dxfId="168" priority="10" stopIfTrue="1">
      <formula>$A10&lt;&gt;""</formula>
    </cfRule>
  </conditionalFormatting>
  <conditionalFormatting sqref="A11:AD11">
    <cfRule type="expression" dxfId="167" priority="9" stopIfTrue="1">
      <formula>$A11&lt;&gt;""</formula>
    </cfRule>
  </conditionalFormatting>
  <conditionalFormatting sqref="A12:AD12">
    <cfRule type="expression" dxfId="166" priority="8" stopIfTrue="1">
      <formula>$A12&lt;&gt;""</formula>
    </cfRule>
  </conditionalFormatting>
  <conditionalFormatting sqref="A13:AD13">
    <cfRule type="expression" dxfId="165" priority="7" stopIfTrue="1">
      <formula>$A13&lt;&gt;""</formula>
    </cfRule>
  </conditionalFormatting>
  <conditionalFormatting sqref="A14:AD14">
    <cfRule type="expression" dxfId="164" priority="6" stopIfTrue="1">
      <formula>$A14&lt;&gt;""</formula>
    </cfRule>
  </conditionalFormatting>
  <conditionalFormatting sqref="A15:AD15">
    <cfRule type="expression" dxfId="163" priority="5" stopIfTrue="1">
      <formula>$A15&lt;&gt;""</formula>
    </cfRule>
  </conditionalFormatting>
  <conditionalFormatting sqref="A7:AD7">
    <cfRule type="expression" dxfId="162" priority="1" stopIfTrue="1">
      <formula>$A7&lt;&gt;""</formula>
    </cfRule>
  </conditionalFormatting>
  <conditionalFormatting sqref="A16:AD16">
    <cfRule type="expression" dxfId="16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276</v>
      </c>
      <c r="C7" s="78" t="s">
        <v>277</v>
      </c>
      <c r="D7" s="79">
        <f>SUM($D$8:$D$17)</f>
        <v>86418</v>
      </c>
      <c r="E7" s="79">
        <f>SUM($E$8:$E$17)</f>
        <v>86418</v>
      </c>
      <c r="F7" s="79">
        <f>SUM($F$8:$F$17)</f>
        <v>2430</v>
      </c>
      <c r="G7" s="79">
        <f>SUM($G$8:$G$17)</f>
        <v>0</v>
      </c>
      <c r="H7" s="79">
        <f>SUM($H$8:$H$17)</f>
        <v>0</v>
      </c>
      <c r="I7" s="79">
        <f>SUM($I$8:$I$17)</f>
        <v>83988</v>
      </c>
      <c r="J7" s="79">
        <f>SUM($J$8:$J$17)</f>
        <v>0</v>
      </c>
      <c r="K7" s="79">
        <f>SUM($K$8:$K$17)</f>
        <v>0</v>
      </c>
      <c r="L7" s="79">
        <f>SUM($L$8:$L$17)</f>
        <v>819827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22393</v>
      </c>
      <c r="S7" s="79">
        <f>SUM($S$8:$S$17)</f>
        <v>13936</v>
      </c>
      <c r="T7" s="79">
        <f>SUM($T$8:$T$17)</f>
        <v>2859</v>
      </c>
      <c r="U7" s="79">
        <f>SUM($U$8:$U$17)</f>
        <v>5598</v>
      </c>
      <c r="V7" s="79">
        <f>SUM($V$8:$V$17)</f>
        <v>63</v>
      </c>
      <c r="W7" s="79">
        <f>SUM($W$8:$W$17)</f>
        <v>797371</v>
      </c>
      <c r="X7" s="79">
        <f>SUM($X$8:$X$17)</f>
        <v>197206</v>
      </c>
      <c r="Y7" s="79">
        <f>SUM($Y$8:$Y$17)</f>
        <v>184211</v>
      </c>
      <c r="Z7" s="79">
        <f>SUM($Z$8:$Z$17)</f>
        <v>55897</v>
      </c>
      <c r="AA7" s="79">
        <f>SUM($AA$8:$AA$17)</f>
        <v>360057</v>
      </c>
      <c r="AB7" s="79">
        <f>SUM($AB$8:$AB$17)</f>
        <v>10499</v>
      </c>
      <c r="AC7" s="79">
        <f>SUM($AC$8:$AC$17)</f>
        <v>0</v>
      </c>
      <c r="AD7" s="79">
        <f>SUM($AD$8:$AD$17)</f>
        <v>108228</v>
      </c>
      <c r="AE7" s="79">
        <f>SUM($AE$8:$AE$17)</f>
        <v>1014473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2295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53</v>
      </c>
      <c r="AU7" s="79">
        <f>SUM($AU$8:$AU$17)</f>
        <v>53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2242</v>
      </c>
      <c r="AZ7" s="79">
        <f>SUM($AZ$8:$AZ$17)</f>
        <v>259</v>
      </c>
      <c r="BA7" s="79">
        <f>SUM($BA$8:$BA$17)</f>
        <v>0</v>
      </c>
      <c r="BB7" s="79">
        <f>SUM($BB$8:$BB$17)</f>
        <v>1983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10038</v>
      </c>
      <c r="BG7" s="79">
        <f>SUM($BG$8:$BG$17)</f>
        <v>12333</v>
      </c>
      <c r="BH7" s="79">
        <f>SUM($BH$8:$BH$17)</f>
        <v>86418</v>
      </c>
      <c r="BI7" s="79">
        <f>SUM($BI$8:$BI$17)</f>
        <v>86418</v>
      </c>
      <c r="BJ7" s="79">
        <f>SUM($BJ$8:$BJ$17)</f>
        <v>2430</v>
      </c>
      <c r="BK7" s="79">
        <f>SUM($BK$8:$BK$17)</f>
        <v>0</v>
      </c>
      <c r="BL7" s="79">
        <f>SUM($BL$8:$BL$17)</f>
        <v>0</v>
      </c>
      <c r="BM7" s="79">
        <f>SUM($BM$8:$BM$17)</f>
        <v>83988</v>
      </c>
      <c r="BN7" s="79">
        <f>SUM($BN$8:$BN$17)</f>
        <v>0</v>
      </c>
      <c r="BO7" s="79">
        <f>SUM($BO$8:$BO$17)</f>
        <v>0</v>
      </c>
      <c r="BP7" s="79">
        <f>SUM($BP$8:$BP$17)</f>
        <v>822122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22446</v>
      </c>
      <c r="BW7" s="79">
        <f>SUM($BW$8:$BW$17)</f>
        <v>13989</v>
      </c>
      <c r="BX7" s="79">
        <f>SUM($BX$8:$BX$17)</f>
        <v>2859</v>
      </c>
      <c r="BY7" s="79">
        <f>SUM($BY$8:$BY$17)</f>
        <v>5598</v>
      </c>
      <c r="BZ7" s="79">
        <f>SUM($BZ$8:$BZ$17)</f>
        <v>63</v>
      </c>
      <c r="CA7" s="79">
        <f>SUM($CA$8:$CA$17)</f>
        <v>799613</v>
      </c>
      <c r="CB7" s="79">
        <f>SUM($CB$8:$CB$17)</f>
        <v>197465</v>
      </c>
      <c r="CC7" s="79">
        <f>SUM($CC$8:$CC$17)</f>
        <v>184211</v>
      </c>
      <c r="CD7" s="79">
        <f>SUM($CD$8:$CD$17)</f>
        <v>57880</v>
      </c>
      <c r="CE7" s="79">
        <f>SUM($CE$8:$CE$17)</f>
        <v>360057</v>
      </c>
      <c r="CF7" s="79">
        <f>SUM($CF$8:$CF$17)</f>
        <v>10499</v>
      </c>
      <c r="CG7" s="79">
        <f>SUM($CG$8:$CG$17)</f>
        <v>0</v>
      </c>
      <c r="CH7" s="79">
        <f>SUM($CH$8:$CH$17)</f>
        <v>118266</v>
      </c>
      <c r="CI7" s="79">
        <f>SUM($CI$8:$CI$17)</f>
        <v>1026806</v>
      </c>
    </row>
    <row r="8" spans="1:87" s="8" customFormat="1" ht="12" customHeight="1">
      <c r="A8" s="80" t="s">
        <v>200</v>
      </c>
      <c r="B8" s="83" t="s">
        <v>207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12918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741</v>
      </c>
      <c r="S8" s="84">
        <v>0</v>
      </c>
      <c r="T8" s="84">
        <v>741</v>
      </c>
      <c r="U8" s="84">
        <v>0</v>
      </c>
      <c r="V8" s="84">
        <v>0</v>
      </c>
      <c r="W8" s="84">
        <v>12177</v>
      </c>
      <c r="X8" s="84">
        <v>6286</v>
      </c>
      <c r="Y8" s="84">
        <v>2358</v>
      </c>
      <c r="Z8" s="84">
        <v>0</v>
      </c>
      <c r="AA8" s="84">
        <v>3533</v>
      </c>
      <c r="AB8" s="94">
        <f>組合分担金内訳!E8</f>
        <v>0</v>
      </c>
      <c r="AC8" s="84">
        <v>0</v>
      </c>
      <c r="AD8" s="84">
        <v>0</v>
      </c>
      <c r="AE8" s="84">
        <v>12918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7" si="0">SUM(D8,AF8)</f>
        <v>0</v>
      </c>
      <c r="BI8" s="84">
        <f t="shared" ref="BI8:BI17" si="1">SUM(E8,AG8)</f>
        <v>0</v>
      </c>
      <c r="BJ8" s="84">
        <f t="shared" ref="BJ8:BJ17" si="2">SUM(F8,AH8)</f>
        <v>0</v>
      </c>
      <c r="BK8" s="84">
        <f t="shared" ref="BK8:BK17" si="3">SUM(G8,AI8)</f>
        <v>0</v>
      </c>
      <c r="BL8" s="84">
        <f t="shared" ref="BL8:BL17" si="4">SUM(H8,AJ8)</f>
        <v>0</v>
      </c>
      <c r="BM8" s="84">
        <f t="shared" ref="BM8:BM17" si="5">SUM(I8,AK8)</f>
        <v>0</v>
      </c>
      <c r="BN8" s="84">
        <f t="shared" ref="BN8:BN17" si="6">SUM(J8,AL8)</f>
        <v>0</v>
      </c>
      <c r="BO8" s="94">
        <f t="shared" ref="BO8:BO15" si="7">SUM(K8,AM8)</f>
        <v>0</v>
      </c>
      <c r="BP8" s="84">
        <f t="shared" ref="BP8:BP17" si="8">SUM(L8,AN8)</f>
        <v>12918</v>
      </c>
      <c r="BQ8" s="84">
        <f t="shared" ref="BQ8:BQ17" si="9">SUM(M8,AO8)</f>
        <v>0</v>
      </c>
      <c r="BR8" s="84">
        <f t="shared" ref="BR8:BR17" si="10">SUM(N8,AP8)</f>
        <v>0</v>
      </c>
      <c r="BS8" s="84">
        <f t="shared" ref="BS8:BS17" si="11">SUM(O8,AQ8)</f>
        <v>0</v>
      </c>
      <c r="BT8" s="84">
        <f t="shared" ref="BT8:BT17" si="12">SUM(P8,AR8)</f>
        <v>0</v>
      </c>
      <c r="BU8" s="84">
        <f t="shared" ref="BU8:BU17" si="13">SUM(Q8,AS8)</f>
        <v>0</v>
      </c>
      <c r="BV8" s="84">
        <f t="shared" ref="BV8:BV17" si="14">SUM(R8,AT8)</f>
        <v>741</v>
      </c>
      <c r="BW8" s="84">
        <f t="shared" ref="BW8:BW17" si="15">SUM(S8,AU8)</f>
        <v>0</v>
      </c>
      <c r="BX8" s="84">
        <f t="shared" ref="BX8:BX17" si="16">SUM(T8,AV8)</f>
        <v>741</v>
      </c>
      <c r="BY8" s="84">
        <f t="shared" ref="BY8:BY17" si="17">SUM(U8,AW8)</f>
        <v>0</v>
      </c>
      <c r="BZ8" s="84">
        <f t="shared" ref="BZ8:BZ17" si="18">SUM(V8,AX8)</f>
        <v>0</v>
      </c>
      <c r="CA8" s="84">
        <f t="shared" ref="CA8:CA17" si="19">SUM(W8,AY8)</f>
        <v>12177</v>
      </c>
      <c r="CB8" s="84">
        <f t="shared" ref="CB8:CB17" si="20">SUM(X8,AZ8)</f>
        <v>6286</v>
      </c>
      <c r="CC8" s="84">
        <f t="shared" ref="CC8:CC17" si="21">SUM(Y8,BA8)</f>
        <v>2358</v>
      </c>
      <c r="CD8" s="84">
        <f t="shared" ref="CD8:CD17" si="22">SUM(Z8,BB8)</f>
        <v>0</v>
      </c>
      <c r="CE8" s="84">
        <f t="shared" ref="CE8:CE17" si="23">SUM(AA8,BC8)</f>
        <v>3533</v>
      </c>
      <c r="CF8" s="94">
        <f t="shared" ref="CF8:CF15" si="24">SUM(AB8,BD8)</f>
        <v>0</v>
      </c>
      <c r="CG8" s="84">
        <f t="shared" ref="CG8:CG17" si="25">SUM(AC8,BE8)</f>
        <v>0</v>
      </c>
      <c r="CH8" s="84">
        <f t="shared" ref="CH8:CH17" si="26">SUM(AD8,BF8)</f>
        <v>0</v>
      </c>
      <c r="CI8" s="84">
        <f t="shared" ref="CI8:CI17" si="27">SUM(AE8,BG8)</f>
        <v>12918</v>
      </c>
    </row>
    <row r="9" spans="1:87" s="8" customFormat="1" ht="12" customHeight="1">
      <c r="A9" s="80" t="s">
        <v>204</v>
      </c>
      <c r="B9" s="83" t="s">
        <v>217</v>
      </c>
      <c r="C9" s="80" t="s">
        <v>218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465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465</v>
      </c>
      <c r="X9" s="84">
        <v>429</v>
      </c>
      <c r="Y9" s="84">
        <v>36</v>
      </c>
      <c r="Z9" s="84">
        <v>0</v>
      </c>
      <c r="AA9" s="84">
        <v>0</v>
      </c>
      <c r="AB9" s="94">
        <f>組合分担金内訳!E9</f>
        <v>492</v>
      </c>
      <c r="AC9" s="84">
        <v>0</v>
      </c>
      <c r="AD9" s="84">
        <v>52</v>
      </c>
      <c r="AE9" s="84">
        <v>517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465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465</v>
      </c>
      <c r="CB9" s="84">
        <f t="shared" si="20"/>
        <v>429</v>
      </c>
      <c r="CC9" s="84">
        <f t="shared" si="21"/>
        <v>36</v>
      </c>
      <c r="CD9" s="84">
        <f t="shared" si="22"/>
        <v>0</v>
      </c>
      <c r="CE9" s="84">
        <f t="shared" si="23"/>
        <v>0</v>
      </c>
      <c r="CF9" s="94">
        <f t="shared" si="24"/>
        <v>492</v>
      </c>
      <c r="CG9" s="84">
        <f t="shared" si="25"/>
        <v>0</v>
      </c>
      <c r="CH9" s="84">
        <f t="shared" si="26"/>
        <v>52</v>
      </c>
      <c r="CI9" s="84">
        <f t="shared" si="27"/>
        <v>517</v>
      </c>
    </row>
    <row r="10" spans="1:87" s="8" customFormat="1" ht="12" customHeight="1">
      <c r="A10" s="80" t="s">
        <v>204</v>
      </c>
      <c r="B10" s="83" t="s">
        <v>222</v>
      </c>
      <c r="C10" s="80" t="s">
        <v>226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18486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478</v>
      </c>
      <c r="S10" s="84">
        <v>0</v>
      </c>
      <c r="T10" s="84">
        <v>478</v>
      </c>
      <c r="U10" s="84">
        <v>0</v>
      </c>
      <c r="V10" s="84">
        <v>0</v>
      </c>
      <c r="W10" s="84">
        <v>18008</v>
      </c>
      <c r="X10" s="84">
        <v>59</v>
      </c>
      <c r="Y10" s="84">
        <v>17671</v>
      </c>
      <c r="Z10" s="84">
        <v>278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18486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18486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478</v>
      </c>
      <c r="BW10" s="84">
        <f t="shared" si="15"/>
        <v>0</v>
      </c>
      <c r="BX10" s="84">
        <f t="shared" si="16"/>
        <v>478</v>
      </c>
      <c r="BY10" s="84">
        <f t="shared" si="17"/>
        <v>0</v>
      </c>
      <c r="BZ10" s="84">
        <f t="shared" si="18"/>
        <v>0</v>
      </c>
      <c r="CA10" s="84">
        <f t="shared" si="19"/>
        <v>18008</v>
      </c>
      <c r="CB10" s="84">
        <f t="shared" si="20"/>
        <v>59</v>
      </c>
      <c r="CC10" s="84">
        <f t="shared" si="21"/>
        <v>17671</v>
      </c>
      <c r="CD10" s="84">
        <f t="shared" si="22"/>
        <v>278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18486</v>
      </c>
    </row>
    <row r="11" spans="1:87" s="8" customFormat="1" ht="12" customHeight="1">
      <c r="A11" s="80" t="s">
        <v>200</v>
      </c>
      <c r="B11" s="83" t="s">
        <v>233</v>
      </c>
      <c r="C11" s="80" t="s">
        <v>232</v>
      </c>
      <c r="D11" s="84">
        <v>83988</v>
      </c>
      <c r="E11" s="84">
        <v>83988</v>
      </c>
      <c r="F11" s="84">
        <v>0</v>
      </c>
      <c r="G11" s="84">
        <v>0</v>
      </c>
      <c r="H11" s="84">
        <v>0</v>
      </c>
      <c r="I11" s="84">
        <v>83988</v>
      </c>
      <c r="J11" s="84">
        <v>0</v>
      </c>
      <c r="K11" s="94">
        <f>組合分担金内訳!D11</f>
        <v>0</v>
      </c>
      <c r="L11" s="84">
        <v>549025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13936</v>
      </c>
      <c r="S11" s="84">
        <v>13936</v>
      </c>
      <c r="T11" s="84">
        <v>0</v>
      </c>
      <c r="U11" s="84">
        <v>0</v>
      </c>
      <c r="V11" s="84">
        <v>0</v>
      </c>
      <c r="W11" s="84">
        <v>535089</v>
      </c>
      <c r="X11" s="84">
        <v>77762</v>
      </c>
      <c r="Y11" s="84">
        <v>103543</v>
      </c>
      <c r="Z11" s="84">
        <v>6743</v>
      </c>
      <c r="AA11" s="84">
        <v>347041</v>
      </c>
      <c r="AB11" s="94">
        <f>組合分担金内訳!E11</f>
        <v>8954</v>
      </c>
      <c r="AC11" s="84">
        <v>0</v>
      </c>
      <c r="AD11" s="84">
        <v>16772</v>
      </c>
      <c r="AE11" s="84">
        <v>649785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2275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33</v>
      </c>
      <c r="AU11" s="84">
        <v>33</v>
      </c>
      <c r="AV11" s="84">
        <v>0</v>
      </c>
      <c r="AW11" s="84">
        <v>0</v>
      </c>
      <c r="AX11" s="84">
        <v>0</v>
      </c>
      <c r="AY11" s="84">
        <v>2242</v>
      </c>
      <c r="AZ11" s="84">
        <v>259</v>
      </c>
      <c r="BA11" s="84">
        <v>0</v>
      </c>
      <c r="BB11" s="84">
        <v>1983</v>
      </c>
      <c r="BC11" s="84">
        <v>0</v>
      </c>
      <c r="BD11" s="94">
        <f>組合分担金内訳!H11</f>
        <v>0</v>
      </c>
      <c r="BE11" s="84">
        <v>0</v>
      </c>
      <c r="BF11" s="84">
        <v>9817</v>
      </c>
      <c r="BG11" s="84">
        <v>12092</v>
      </c>
      <c r="BH11" s="84">
        <f t="shared" si="0"/>
        <v>83988</v>
      </c>
      <c r="BI11" s="84">
        <f t="shared" si="1"/>
        <v>83988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83988</v>
      </c>
      <c r="BN11" s="84">
        <f t="shared" si="6"/>
        <v>0</v>
      </c>
      <c r="BO11" s="94">
        <f t="shared" si="7"/>
        <v>0</v>
      </c>
      <c r="BP11" s="84">
        <f t="shared" si="8"/>
        <v>551300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13969</v>
      </c>
      <c r="BW11" s="84">
        <f t="shared" si="15"/>
        <v>13969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537331</v>
      </c>
      <c r="CB11" s="84">
        <f t="shared" si="20"/>
        <v>78021</v>
      </c>
      <c r="CC11" s="84">
        <f t="shared" si="21"/>
        <v>103543</v>
      </c>
      <c r="CD11" s="84">
        <f t="shared" si="22"/>
        <v>8726</v>
      </c>
      <c r="CE11" s="84">
        <f t="shared" si="23"/>
        <v>347041</v>
      </c>
      <c r="CF11" s="94">
        <f t="shared" si="24"/>
        <v>8954</v>
      </c>
      <c r="CG11" s="84">
        <f t="shared" si="25"/>
        <v>0</v>
      </c>
      <c r="CH11" s="84">
        <f t="shared" si="26"/>
        <v>26589</v>
      </c>
      <c r="CI11" s="84">
        <f t="shared" si="27"/>
        <v>661877</v>
      </c>
    </row>
    <row r="12" spans="1:87" s="8" customFormat="1" ht="12" customHeight="1">
      <c r="A12" s="80" t="s">
        <v>204</v>
      </c>
      <c r="B12" s="83" t="s">
        <v>239</v>
      </c>
      <c r="C12" s="80" t="s">
        <v>241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11223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6558</v>
      </c>
      <c r="S12" s="84">
        <v>0</v>
      </c>
      <c r="T12" s="84">
        <v>1043</v>
      </c>
      <c r="U12" s="84">
        <v>5515</v>
      </c>
      <c r="V12" s="84">
        <v>63</v>
      </c>
      <c r="W12" s="84">
        <v>4602</v>
      </c>
      <c r="X12" s="84">
        <v>1999</v>
      </c>
      <c r="Y12" s="84">
        <v>2603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11223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20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20</v>
      </c>
      <c r="AU12" s="84">
        <v>20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20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11243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6578</v>
      </c>
      <c r="BW12" s="84">
        <f t="shared" si="15"/>
        <v>20</v>
      </c>
      <c r="BX12" s="84">
        <f t="shared" si="16"/>
        <v>1043</v>
      </c>
      <c r="BY12" s="84">
        <f t="shared" si="17"/>
        <v>5515</v>
      </c>
      <c r="BZ12" s="84">
        <f t="shared" si="18"/>
        <v>63</v>
      </c>
      <c r="CA12" s="84">
        <f t="shared" si="19"/>
        <v>4602</v>
      </c>
      <c r="CB12" s="84">
        <f t="shared" si="20"/>
        <v>1999</v>
      </c>
      <c r="CC12" s="84">
        <f t="shared" si="21"/>
        <v>2603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11243</v>
      </c>
    </row>
    <row r="13" spans="1:87" s="8" customFormat="1" ht="12" customHeight="1">
      <c r="A13" s="80" t="s">
        <v>237</v>
      </c>
      <c r="B13" s="83" t="s">
        <v>248</v>
      </c>
      <c r="C13" s="80" t="s">
        <v>246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191028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191028</v>
      </c>
      <c r="X13" s="84">
        <v>99047</v>
      </c>
      <c r="Y13" s="84">
        <v>47409</v>
      </c>
      <c r="Z13" s="84">
        <v>35089</v>
      </c>
      <c r="AA13" s="84">
        <v>9483</v>
      </c>
      <c r="AB13" s="94">
        <f>組合分担金内訳!E13</f>
        <v>0</v>
      </c>
      <c r="AC13" s="84">
        <v>0</v>
      </c>
      <c r="AD13" s="84">
        <v>89168</v>
      </c>
      <c r="AE13" s="84">
        <v>280196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191028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191028</v>
      </c>
      <c r="CB13" s="84">
        <f t="shared" si="20"/>
        <v>99047</v>
      </c>
      <c r="CC13" s="84">
        <f t="shared" si="21"/>
        <v>47409</v>
      </c>
      <c r="CD13" s="84">
        <f t="shared" si="22"/>
        <v>35089</v>
      </c>
      <c r="CE13" s="84">
        <f t="shared" si="23"/>
        <v>9483</v>
      </c>
      <c r="CF13" s="94">
        <f t="shared" si="24"/>
        <v>0</v>
      </c>
      <c r="CG13" s="84">
        <f t="shared" si="25"/>
        <v>0</v>
      </c>
      <c r="CH13" s="84">
        <f t="shared" si="26"/>
        <v>89168</v>
      </c>
      <c r="CI13" s="84">
        <f t="shared" si="27"/>
        <v>280196</v>
      </c>
    </row>
    <row r="14" spans="1:87" s="8" customFormat="1" ht="12" customHeight="1">
      <c r="A14" s="80" t="s">
        <v>200</v>
      </c>
      <c r="B14" s="83" t="s">
        <v>257</v>
      </c>
      <c r="C14" s="80" t="s">
        <v>254</v>
      </c>
      <c r="D14" s="84">
        <v>2430</v>
      </c>
      <c r="E14" s="84">
        <v>2430</v>
      </c>
      <c r="F14" s="84">
        <v>2430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12581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12581</v>
      </c>
      <c r="X14" s="84">
        <v>8176</v>
      </c>
      <c r="Y14" s="84">
        <v>0</v>
      </c>
      <c r="Z14" s="84">
        <v>4405</v>
      </c>
      <c r="AA14" s="84">
        <v>0</v>
      </c>
      <c r="AB14" s="94">
        <f>組合分担金内訳!E14</f>
        <v>777</v>
      </c>
      <c r="AC14" s="84">
        <v>0</v>
      </c>
      <c r="AD14" s="84">
        <v>0</v>
      </c>
      <c r="AE14" s="84">
        <v>15011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2430</v>
      </c>
      <c r="BI14" s="84">
        <f t="shared" si="1"/>
        <v>2430</v>
      </c>
      <c r="BJ14" s="84">
        <f t="shared" si="2"/>
        <v>2430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12581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12581</v>
      </c>
      <c r="CB14" s="84">
        <f t="shared" si="20"/>
        <v>8176</v>
      </c>
      <c r="CC14" s="84">
        <f t="shared" si="21"/>
        <v>0</v>
      </c>
      <c r="CD14" s="84">
        <f t="shared" si="22"/>
        <v>4405</v>
      </c>
      <c r="CE14" s="84">
        <f t="shared" si="23"/>
        <v>0</v>
      </c>
      <c r="CF14" s="94">
        <f t="shared" si="24"/>
        <v>777</v>
      </c>
      <c r="CG14" s="84">
        <f t="shared" si="25"/>
        <v>0</v>
      </c>
      <c r="CH14" s="84">
        <f t="shared" si="26"/>
        <v>0</v>
      </c>
      <c r="CI14" s="84">
        <f t="shared" si="27"/>
        <v>15011</v>
      </c>
    </row>
    <row r="15" spans="1:87" s="8" customFormat="1" ht="12" customHeight="1">
      <c r="A15" s="80" t="s">
        <v>206</v>
      </c>
      <c r="B15" s="83" t="s">
        <v>260</v>
      </c>
      <c r="C15" s="80" t="s">
        <v>262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13510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680</v>
      </c>
      <c r="S15" s="84">
        <v>0</v>
      </c>
      <c r="T15" s="84">
        <v>597</v>
      </c>
      <c r="U15" s="84">
        <v>83</v>
      </c>
      <c r="V15" s="84">
        <v>0</v>
      </c>
      <c r="W15" s="84">
        <v>12830</v>
      </c>
      <c r="X15" s="84">
        <v>3448</v>
      </c>
      <c r="Y15" s="84">
        <v>0</v>
      </c>
      <c r="Z15" s="84">
        <v>9382</v>
      </c>
      <c r="AA15" s="84">
        <v>0</v>
      </c>
      <c r="AB15" s="94">
        <f>組合分担金内訳!E15</f>
        <v>276</v>
      </c>
      <c r="AC15" s="84">
        <v>0</v>
      </c>
      <c r="AD15" s="84">
        <v>2236</v>
      </c>
      <c r="AE15" s="84">
        <v>15746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221</v>
      </c>
      <c r="BG15" s="84">
        <v>221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13510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680</v>
      </c>
      <c r="BW15" s="84">
        <f t="shared" si="15"/>
        <v>0</v>
      </c>
      <c r="BX15" s="84">
        <f t="shared" si="16"/>
        <v>597</v>
      </c>
      <c r="BY15" s="84">
        <f t="shared" si="17"/>
        <v>83</v>
      </c>
      <c r="BZ15" s="84">
        <f t="shared" si="18"/>
        <v>0</v>
      </c>
      <c r="CA15" s="84">
        <f t="shared" si="19"/>
        <v>12830</v>
      </c>
      <c r="CB15" s="84">
        <f t="shared" si="20"/>
        <v>3448</v>
      </c>
      <c r="CC15" s="84">
        <f t="shared" si="21"/>
        <v>0</v>
      </c>
      <c r="CD15" s="84">
        <f t="shared" si="22"/>
        <v>9382</v>
      </c>
      <c r="CE15" s="84">
        <f t="shared" si="23"/>
        <v>0</v>
      </c>
      <c r="CF15" s="94">
        <f t="shared" si="24"/>
        <v>276</v>
      </c>
      <c r="CG15" s="84">
        <f t="shared" si="25"/>
        <v>0</v>
      </c>
      <c r="CH15" s="84">
        <f t="shared" si="26"/>
        <v>2457</v>
      </c>
      <c r="CI15" s="84">
        <f t="shared" si="27"/>
        <v>15967</v>
      </c>
    </row>
    <row r="16" spans="1:87" s="8" customFormat="1" ht="12" customHeight="1">
      <c r="A16" s="80" t="s">
        <v>204</v>
      </c>
      <c r="B16" s="83" t="s">
        <v>268</v>
      </c>
      <c r="C16" s="80" t="s">
        <v>269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584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584</v>
      </c>
      <c r="X16" s="84">
        <v>0</v>
      </c>
      <c r="Y16" s="84">
        <v>584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584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v>0</v>
      </c>
      <c r="BP16" s="84">
        <f t="shared" si="8"/>
        <v>584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584</v>
      </c>
      <c r="CB16" s="84">
        <f t="shared" si="20"/>
        <v>0</v>
      </c>
      <c r="CC16" s="84">
        <f t="shared" si="21"/>
        <v>584</v>
      </c>
      <c r="CD16" s="84">
        <f t="shared" si="22"/>
        <v>0</v>
      </c>
      <c r="CE16" s="84">
        <f t="shared" si="23"/>
        <v>0</v>
      </c>
      <c r="CF16" s="94">
        <v>0</v>
      </c>
      <c r="CG16" s="84">
        <f t="shared" si="25"/>
        <v>0</v>
      </c>
      <c r="CH16" s="84">
        <f t="shared" si="26"/>
        <v>0</v>
      </c>
      <c r="CI16" s="84">
        <f t="shared" si="27"/>
        <v>584</v>
      </c>
    </row>
    <row r="17" spans="1:87" s="8" customFormat="1" ht="12" customHeight="1">
      <c r="A17" s="80" t="s">
        <v>200</v>
      </c>
      <c r="B17" s="83" t="s">
        <v>273</v>
      </c>
      <c r="C17" s="80" t="s">
        <v>272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10007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10007</v>
      </c>
      <c r="X17" s="84">
        <v>0</v>
      </c>
      <c r="Y17" s="84">
        <v>10007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10007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10007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10007</v>
      </c>
      <c r="CB17" s="84">
        <f t="shared" si="20"/>
        <v>0</v>
      </c>
      <c r="CC17" s="84">
        <f t="shared" si="21"/>
        <v>10007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10007</v>
      </c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58" priority="14" stopIfTrue="1">
      <formula>$A18&lt;&gt;""</formula>
    </cfRule>
  </conditionalFormatting>
  <conditionalFormatting sqref="A17:CI17">
    <cfRule type="expression" dxfId="157" priority="2" stopIfTrue="1">
      <formula>$A17&lt;&gt;""</formula>
    </cfRule>
  </conditionalFormatting>
  <conditionalFormatting sqref="A8:CI8">
    <cfRule type="expression" dxfId="156" priority="12" stopIfTrue="1">
      <formula>$A8&lt;&gt;""</formula>
    </cfRule>
  </conditionalFormatting>
  <conditionalFormatting sqref="A9:CI9">
    <cfRule type="expression" dxfId="155" priority="11" stopIfTrue="1">
      <formula>$A9&lt;&gt;""</formula>
    </cfRule>
  </conditionalFormatting>
  <conditionalFormatting sqref="A10:CI10">
    <cfRule type="expression" dxfId="154" priority="10" stopIfTrue="1">
      <formula>$A10&lt;&gt;""</formula>
    </cfRule>
  </conditionalFormatting>
  <conditionalFormatting sqref="A11:CI11">
    <cfRule type="expression" dxfId="153" priority="9" stopIfTrue="1">
      <formula>$A11&lt;&gt;""</formula>
    </cfRule>
  </conditionalFormatting>
  <conditionalFormatting sqref="A12:CI12">
    <cfRule type="expression" dxfId="152" priority="8" stopIfTrue="1">
      <formula>$A12&lt;&gt;""</formula>
    </cfRule>
  </conditionalFormatting>
  <conditionalFormatting sqref="A13:CI13">
    <cfRule type="expression" dxfId="151" priority="7" stopIfTrue="1">
      <formula>$A13&lt;&gt;""</formula>
    </cfRule>
  </conditionalFormatting>
  <conditionalFormatting sqref="A14:CI14">
    <cfRule type="expression" dxfId="150" priority="6" stopIfTrue="1">
      <formula>$A14&lt;&gt;""</formula>
    </cfRule>
  </conditionalFormatting>
  <conditionalFormatting sqref="A15:CI15">
    <cfRule type="expression" dxfId="149" priority="5" stopIfTrue="1">
      <formula>$A15&lt;&gt;""</formula>
    </cfRule>
  </conditionalFormatting>
  <conditionalFormatting sqref="A7:CI7">
    <cfRule type="expression" dxfId="148" priority="1" stopIfTrue="1">
      <formula>$A7&lt;&gt;""</formula>
    </cfRule>
  </conditionalFormatting>
  <conditionalFormatting sqref="A16:CI16">
    <cfRule type="expression" dxfId="147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276</v>
      </c>
      <c r="C7" s="78" t="s">
        <v>277</v>
      </c>
      <c r="D7" s="101">
        <f>SUM($D$8:$D$15)</f>
        <v>0</v>
      </c>
      <c r="E7" s="101">
        <f>SUM($E$8:$E$15)</f>
        <v>10499</v>
      </c>
      <c r="F7" s="101">
        <f>SUM($F$8:$F$15)</f>
        <v>10499</v>
      </c>
      <c r="G7" s="101">
        <f>SUM($G$8:$G$15)</f>
        <v>0</v>
      </c>
      <c r="H7" s="101">
        <f>SUM($H$8:$H$15)</f>
        <v>0</v>
      </c>
      <c r="I7" s="101">
        <f>SUM($I$8:$I$15)</f>
        <v>0</v>
      </c>
      <c r="J7" s="101">
        <f>COUNTIF($J$8:$J$15,"&lt;&gt;") - COUNTIF($J$8:$J$15,"&lt; &gt;")</f>
        <v>4</v>
      </c>
      <c r="K7" s="101">
        <f>COUNTIF($K$8:$K$15,"&lt;&gt;") - COUNTIF($K$8:$K$15,"&lt; &gt;")</f>
        <v>4</v>
      </c>
      <c r="L7" s="101">
        <f>SUM($L$8:$L$15)</f>
        <v>0</v>
      </c>
      <c r="M7" s="101">
        <f>SUM($M$8:$M$15)</f>
        <v>10499</v>
      </c>
      <c r="N7" s="101">
        <f>SUM($N$8:$N$15)</f>
        <v>10499</v>
      </c>
      <c r="O7" s="101">
        <f>SUM($O$8:$O$15)</f>
        <v>0</v>
      </c>
      <c r="P7" s="101">
        <f>SUM($P$8:$P$15)</f>
        <v>0</v>
      </c>
      <c r="Q7" s="101">
        <f>SUM($Q$8:$Q$15)</f>
        <v>0</v>
      </c>
      <c r="R7" s="101">
        <f>COUNTIF($R$8:$R$15,"&lt;&gt;") - COUNTIF($R$8:$R$15,"&lt; &gt;")</f>
        <v>0</v>
      </c>
      <c r="S7" s="101">
        <f>COUNTIF($S$8:$S$15,"&lt;&gt;") - COUNTIF($S$8:$S$15,"&lt; &gt;")</f>
        <v>0</v>
      </c>
      <c r="T7" s="101">
        <f>SUM($T$8:$T$15)</f>
        <v>0</v>
      </c>
      <c r="U7" s="101">
        <f>SUM($U$8:$U$15)</f>
        <v>0</v>
      </c>
      <c r="V7" s="101">
        <f>SUM($V$8:$V$15)</f>
        <v>0</v>
      </c>
      <c r="W7" s="101">
        <f>SUM($W$8:$W$15)</f>
        <v>0</v>
      </c>
      <c r="X7" s="101">
        <f>SUM($X$8:$X$15)</f>
        <v>0</v>
      </c>
      <c r="Y7" s="101">
        <f>SUM($Y$8:$Y$15)</f>
        <v>0</v>
      </c>
      <c r="Z7" s="101">
        <f>COUNTIF($Z$8:$Z$15,"&lt;&gt;") - COUNTIF($Z$8:$Z$15,"&lt; &gt;")</f>
        <v>0</v>
      </c>
      <c r="AA7" s="101">
        <f>COUNTIF($AA$8:$AA$15,"&lt;&gt;") - COUNTIF($AA$8:$AA$15,"&lt; &gt;")</f>
        <v>0</v>
      </c>
      <c r="AB7" s="101">
        <f>SUM($AB$8:$AB$15)</f>
        <v>0</v>
      </c>
      <c r="AC7" s="101">
        <f>SUM($AC$8:$AC$15)</f>
        <v>0</v>
      </c>
      <c r="AD7" s="101">
        <f>SUM($AD$8:$AD$15)</f>
        <v>0</v>
      </c>
      <c r="AE7" s="101">
        <f>SUM($AE$8:$AE$15)</f>
        <v>0</v>
      </c>
      <c r="AF7" s="101">
        <f>SUM($AF$8:$AF$15)</f>
        <v>0</v>
      </c>
      <c r="AG7" s="101">
        <f>SUM($AG$8:$AG$15)</f>
        <v>0</v>
      </c>
      <c r="AH7" s="101">
        <f>COUNTIF($AH$8:$AH$15,"&lt;&gt;") - COUNTIF($AH$8:$AH$15,"&lt; &gt;")</f>
        <v>0</v>
      </c>
      <c r="AI7" s="101">
        <f>COUNTIF($AI$8:$AI$15,"&lt;&gt;") - COUNTIF($AI$8:$AI$15,"&lt; &gt;")</f>
        <v>0</v>
      </c>
      <c r="AJ7" s="101">
        <f>SUM($AJ$8:$AJ$15)</f>
        <v>0</v>
      </c>
      <c r="AK7" s="101">
        <f>SUM($AK$8:$AK$15)</f>
        <v>0</v>
      </c>
      <c r="AL7" s="101">
        <f>SUM($AL$8:$AL$15)</f>
        <v>0</v>
      </c>
      <c r="AM7" s="101">
        <f>SUM($AM$8:$AM$15)</f>
        <v>0</v>
      </c>
      <c r="AN7" s="101">
        <f>SUM($AN$8:$AN$15)</f>
        <v>0</v>
      </c>
      <c r="AO7" s="101">
        <f>SUM($AO$8:$AO$15)</f>
        <v>0</v>
      </c>
      <c r="AP7" s="101">
        <f>COUNTIF($AP$8:$AP$15,"&lt;&gt;") - COUNTIF($AP$8:$AP$15,"&lt; &gt;")</f>
        <v>0</v>
      </c>
      <c r="AQ7" s="101">
        <f>COUNTIF($AQ$8:$AQ$15,"&lt;&gt;") - COUNTIF($AQ$8:$AQ$15,"&lt; &gt;")</f>
        <v>0</v>
      </c>
      <c r="AR7" s="101">
        <f>SUM($AR$8:$AR$15)</f>
        <v>0</v>
      </c>
      <c r="AS7" s="101">
        <f>SUM($AS$8:$AS$15)</f>
        <v>0</v>
      </c>
      <c r="AT7" s="101">
        <f>SUM($AT$8:$AT$15)</f>
        <v>0</v>
      </c>
      <c r="AU7" s="101">
        <f>SUM($AU$8:$AU$15)</f>
        <v>0</v>
      </c>
      <c r="AV7" s="101">
        <f>SUM($AV$8:$AV$15)</f>
        <v>0</v>
      </c>
      <c r="AW7" s="101">
        <f>SUM($AW$8:$AW$15)</f>
        <v>0</v>
      </c>
      <c r="AX7" s="101">
        <f>COUNTIF($AX$8:$AX$15,"&lt;&gt;") - COUNTIF($AX$8:$AX$15,"&lt; &gt;")</f>
        <v>0</v>
      </c>
      <c r="AY7" s="101">
        <f>COUNTIF($AY$8:$AY$15,"&lt;&gt;") - COUNTIF($AY$8:$AY$15,"&lt; &gt;")</f>
        <v>0</v>
      </c>
      <c r="AZ7" s="101">
        <f>SUM($AZ$8:$AZ$15)</f>
        <v>0</v>
      </c>
      <c r="BA7" s="101">
        <f>SUM($BA$8:$BA$15)</f>
        <v>0</v>
      </c>
      <c r="BB7" s="101">
        <f>SUM($BB$8:$BB$15)</f>
        <v>0</v>
      </c>
      <c r="BC7" s="101">
        <f>SUM($BC$8:$BC$15)</f>
        <v>0</v>
      </c>
      <c r="BD7" s="101">
        <f>SUM($BD$8:$BD$15)</f>
        <v>0</v>
      </c>
      <c r="BE7" s="101">
        <f>SUM($BE$8:$BE$15)</f>
        <v>0</v>
      </c>
    </row>
    <row r="8" spans="1:57" s="8" customFormat="1" ht="12" customHeight="1">
      <c r="A8" s="80" t="s">
        <v>206</v>
      </c>
      <c r="B8" s="83" t="s">
        <v>209</v>
      </c>
      <c r="C8" s="80" t="s">
        <v>210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221</v>
      </c>
      <c r="C9" s="80" t="s">
        <v>218</v>
      </c>
      <c r="D9" s="81">
        <f>SUM(L9,T9,AB9,AJ9,AR9,AZ9)</f>
        <v>0</v>
      </c>
      <c r="E9" s="81">
        <f>SUM(M9,U9,AC9,AK9,AS9,BA9)</f>
        <v>492</v>
      </c>
      <c r="F9" s="81">
        <f>SUM(D9:E9)</f>
        <v>492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219</v>
      </c>
      <c r="K9" s="82" t="s">
        <v>220</v>
      </c>
      <c r="L9" s="81">
        <v>0</v>
      </c>
      <c r="M9" s="81">
        <v>492</v>
      </c>
      <c r="N9" s="81">
        <f>SUM(L9,+M9)</f>
        <v>492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227</v>
      </c>
      <c r="B10" s="83" t="s">
        <v>228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237</v>
      </c>
      <c r="B11" s="83" t="s">
        <v>238</v>
      </c>
      <c r="C11" s="80" t="s">
        <v>232</v>
      </c>
      <c r="D11" s="81">
        <f>SUM(L11,T11,AB11,AJ11,AR11,AZ11)</f>
        <v>0</v>
      </c>
      <c r="E11" s="81">
        <f>SUM(M11,U11,AC11,AK11,AS11,BA11)</f>
        <v>8954</v>
      </c>
      <c r="F11" s="81">
        <f>SUM(D11:E11)</f>
        <v>8954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235</v>
      </c>
      <c r="K11" s="82" t="s">
        <v>236</v>
      </c>
      <c r="L11" s="81">
        <v>0</v>
      </c>
      <c r="M11" s="81">
        <v>8954</v>
      </c>
      <c r="N11" s="81">
        <f>SUM(L11,+M11)</f>
        <v>8954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242</v>
      </c>
      <c r="B12" s="83" t="s">
        <v>243</v>
      </c>
      <c r="C12" s="80" t="s">
        <v>244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249</v>
      </c>
      <c r="C13" s="80" t="s">
        <v>250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237</v>
      </c>
      <c r="B14" s="83" t="s">
        <v>257</v>
      </c>
      <c r="C14" s="80" t="s">
        <v>258</v>
      </c>
      <c r="D14" s="81">
        <f>SUM(L14,T14,AB14,AJ14,AR14,AZ14)</f>
        <v>0</v>
      </c>
      <c r="E14" s="81">
        <f>SUM(M14,U14,AC14,AK14,AS14,BA14)</f>
        <v>777</v>
      </c>
      <c r="F14" s="81">
        <f>SUM(D14:E14)</f>
        <v>777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235</v>
      </c>
      <c r="K14" s="82" t="s">
        <v>236</v>
      </c>
      <c r="L14" s="81">
        <v>0</v>
      </c>
      <c r="M14" s="81">
        <v>777</v>
      </c>
      <c r="N14" s="81">
        <f>SUM(L14,+M14)</f>
        <v>777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265</v>
      </c>
      <c r="C15" s="80" t="s">
        <v>262</v>
      </c>
      <c r="D15" s="81">
        <f>SUM(L15,T15,AB15,AJ15,AR15,AZ15)</f>
        <v>0</v>
      </c>
      <c r="E15" s="81">
        <f>SUM(M15,U15,AC15,AK15,AS15,BA15)</f>
        <v>276</v>
      </c>
      <c r="F15" s="81">
        <f>SUM(D15:E15)</f>
        <v>276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235</v>
      </c>
      <c r="K15" s="82" t="s">
        <v>236</v>
      </c>
      <c r="L15" s="81">
        <v>0</v>
      </c>
      <c r="M15" s="81">
        <v>276</v>
      </c>
      <c r="N15" s="81">
        <f>SUM(L15,+M15)</f>
        <v>276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/>
      <c r="B16" s="83" t="s">
        <v>203</v>
      </c>
      <c r="C16" s="80"/>
      <c r="D16" s="84"/>
      <c r="E16" s="84"/>
      <c r="F16" s="84"/>
      <c r="G16" s="84"/>
      <c r="H16" s="84"/>
      <c r="I16" s="84"/>
      <c r="J16" s="82"/>
      <c r="K16" s="81"/>
      <c r="L16" s="84"/>
      <c r="M16" s="84"/>
      <c r="N16" s="84"/>
      <c r="O16" s="84"/>
      <c r="P16" s="84"/>
      <c r="Q16" s="84"/>
      <c r="R16" s="82"/>
      <c r="S16" s="81"/>
      <c r="T16" s="84"/>
      <c r="U16" s="84"/>
      <c r="V16" s="84"/>
      <c r="W16" s="84"/>
      <c r="X16" s="84"/>
      <c r="Y16" s="84"/>
      <c r="Z16" s="82"/>
      <c r="AA16" s="81"/>
      <c r="AB16" s="84"/>
      <c r="AC16" s="84"/>
      <c r="AD16" s="84"/>
      <c r="AE16" s="84"/>
      <c r="AF16" s="84"/>
      <c r="AG16" s="84"/>
      <c r="AH16" s="82"/>
      <c r="AI16" s="81"/>
      <c r="AJ16" s="84"/>
      <c r="AK16" s="84"/>
      <c r="AL16" s="84"/>
      <c r="AM16" s="84"/>
      <c r="AN16" s="84"/>
      <c r="AO16" s="84"/>
      <c r="AP16" s="82"/>
      <c r="AQ16" s="81"/>
      <c r="AR16" s="84"/>
      <c r="AS16" s="84"/>
      <c r="AT16" s="84"/>
      <c r="AU16" s="84"/>
      <c r="AV16" s="84"/>
      <c r="AW16" s="84"/>
      <c r="AX16" s="82"/>
      <c r="AY16" s="81"/>
      <c r="AZ16" s="84"/>
      <c r="BA16" s="84"/>
      <c r="BB16" s="84"/>
      <c r="BC16" s="84"/>
      <c r="BD16" s="84"/>
      <c r="BE16" s="84"/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8:BE995">
    <cfRule type="expression" dxfId="144" priority="14" stopIfTrue="1">
      <formula>$A18&lt;&gt;""</formula>
    </cfRule>
  </conditionalFormatting>
  <conditionalFormatting sqref="A17:BE17">
    <cfRule type="expression" dxfId="143" priority="2" stopIfTrue="1">
      <formula>$A17&lt;&gt;""</formula>
    </cfRule>
  </conditionalFormatting>
  <conditionalFormatting sqref="A8:BE8">
    <cfRule type="expression" dxfId="142" priority="12" stopIfTrue="1">
      <formula>$A8&lt;&gt;""</formula>
    </cfRule>
  </conditionalFormatting>
  <conditionalFormatting sqref="A9:BE9">
    <cfRule type="expression" dxfId="141" priority="11" stopIfTrue="1">
      <formula>$A9&lt;&gt;""</formula>
    </cfRule>
  </conditionalFormatting>
  <conditionalFormatting sqref="A10:BE10">
    <cfRule type="expression" dxfId="140" priority="10" stopIfTrue="1">
      <formula>$A10&lt;&gt;""</formula>
    </cfRule>
  </conditionalFormatting>
  <conditionalFormatting sqref="A11:BE11">
    <cfRule type="expression" dxfId="139" priority="9" stopIfTrue="1">
      <formula>$A11&lt;&gt;""</formula>
    </cfRule>
  </conditionalFormatting>
  <conditionalFormatting sqref="A12:BE12">
    <cfRule type="expression" dxfId="138" priority="8" stopIfTrue="1">
      <formula>$A12&lt;&gt;""</formula>
    </cfRule>
  </conditionalFormatting>
  <conditionalFormatting sqref="A13:BE13">
    <cfRule type="expression" dxfId="137" priority="7" stopIfTrue="1">
      <formula>$A13&lt;&gt;""</formula>
    </cfRule>
  </conditionalFormatting>
  <conditionalFormatting sqref="A14:BE14">
    <cfRule type="expression" dxfId="136" priority="6" stopIfTrue="1">
      <formula>$A14&lt;&gt;""</formula>
    </cfRule>
  </conditionalFormatting>
  <conditionalFormatting sqref="A15:BE15">
    <cfRule type="expression" dxfId="135" priority="5" stopIfTrue="1">
      <formula>$A15&lt;&gt;""</formula>
    </cfRule>
  </conditionalFormatting>
  <conditionalFormatting sqref="A7:BE7">
    <cfRule type="expression" dxfId="134" priority="1" stopIfTrue="1">
      <formula>$A7&lt;&gt;""</formula>
    </cfRule>
  </conditionalFormatting>
  <conditionalFormatting sqref="A16:BE16">
    <cfRule type="expression" dxfId="133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14" man="1"/>
    <brk id="17" min="1" max="14" man="1"/>
    <brk id="25" min="1" max="14" man="1"/>
    <brk id="33" min="1" max="14" man="1"/>
    <brk id="41" min="1" max="14" man="1"/>
    <brk id="49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276</v>
      </c>
      <c r="C7" s="78" t="s">
        <v>277</v>
      </c>
      <c r="D7" s="101">
        <f>SUM($D$8:$D$9)</f>
        <v>10499</v>
      </c>
      <c r="E7" s="101">
        <f>SUM($E$8:$E$9)</f>
        <v>0</v>
      </c>
      <c r="F7" s="101">
        <f>COUNTIF($F$8:$F$9,"&lt;&gt;") - COUNTIF($F$8:$F$9,"&lt; &gt;")</f>
        <v>2</v>
      </c>
      <c r="G7" s="101">
        <f>COUNTIF($G$8:$G$9,"&lt;&gt;") - COUNTIF($G$8:$G$9,"&lt; &gt;")</f>
        <v>2</v>
      </c>
      <c r="H7" s="101">
        <f>SUM($H$8:$H$9)</f>
        <v>9446</v>
      </c>
      <c r="I7" s="101">
        <f>SUM($I$8:$I$9)</f>
        <v>0</v>
      </c>
      <c r="J7" s="101">
        <f>COUNTIF($J$8:$J$9,"&lt;&gt;") - COUNTIF($J$8:$J$9,"&lt; &gt;")</f>
        <v>1</v>
      </c>
      <c r="K7" s="101">
        <f>COUNTIF($K$8:$K$9,"&lt;&gt;") - COUNTIF($K$8:$K$9,"&lt; &gt;")</f>
        <v>1</v>
      </c>
      <c r="L7" s="101">
        <f>SUM($L$8:$L$9)</f>
        <v>777</v>
      </c>
      <c r="M7" s="101">
        <f>SUM($M$8:$M$9)</f>
        <v>0</v>
      </c>
      <c r="N7" s="101">
        <f>COUNTIF($N$8:$N$9,"&lt;&gt;") - COUNTIF($N$8:$N$9,"&lt; &gt;")</f>
        <v>1</v>
      </c>
      <c r="O7" s="101">
        <f>COUNTIF($O$8:$O$9,"&lt;&gt;") - COUNTIF($O$8:$O$9,"&lt; &gt;")</f>
        <v>1</v>
      </c>
      <c r="P7" s="101">
        <f>SUM($P$8:$P$9)</f>
        <v>276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 t="s">
        <v>200</v>
      </c>
      <c r="B8" s="83" t="s">
        <v>270</v>
      </c>
      <c r="C8" s="80" t="s">
        <v>267</v>
      </c>
      <c r="D8" s="81">
        <f>SUM(H8,L8,P8,T8,X8,AB8,AF8,AJ8,AN8,AR8,AV8,AZ8,BD8,BH8,BL8,BP8,BT8,BX8,CB8,CF8,CJ8,CN8,CR8,CV8,CZ8,DD8,DH8,DL8,DP8,DT8)</f>
        <v>492</v>
      </c>
      <c r="E8" s="81">
        <f>SUM(I8,M8,Q8,U8,Y8,AC8,AG8,AK8,AO8,AS8,AW8,BA8,BE8,BI8,BM8,BQ8,BU8,BY8,CC8,CG8,CK8,CO8,CS8,CW8,DA8,DE8,DI8,DM8,DQ8,DU8)</f>
        <v>0</v>
      </c>
      <c r="F8" s="97" t="s">
        <v>211</v>
      </c>
      <c r="G8" s="82" t="s">
        <v>213</v>
      </c>
      <c r="H8" s="81">
        <v>492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273</v>
      </c>
      <c r="C9" s="80" t="s">
        <v>275</v>
      </c>
      <c r="D9" s="81">
        <f>SUM(H9,L9,P9,T9,X9,AB9,AF9,AJ9,AN9,AR9,AV9,AZ9,BD9,BH9,BL9,BP9,BT9,BX9,CB9,CF9,CJ9,CN9,CR9,CV9,CZ9,DD9,DH9,DL9,DP9,DT9)</f>
        <v>10007</v>
      </c>
      <c r="E9" s="81">
        <f>SUM(I9,M9,Q9,U9,Y9,AC9,AG9,AK9,AO9,AS9,AW9,BA9,BE9,BI9,BM9,BQ9,BU9,BY9,CC9,CG9,CK9,CO9,CS9,CW9,DA9,DE9,DI9,DM9,DQ9,DU9)</f>
        <v>0</v>
      </c>
      <c r="F9" s="97" t="s">
        <v>229</v>
      </c>
      <c r="G9" s="82" t="s">
        <v>231</v>
      </c>
      <c r="H9" s="81">
        <v>8954</v>
      </c>
      <c r="I9" s="81">
        <v>0</v>
      </c>
      <c r="J9" s="103" t="s">
        <v>251</v>
      </c>
      <c r="K9" s="104" t="s">
        <v>253</v>
      </c>
      <c r="L9" s="102">
        <v>777</v>
      </c>
      <c r="M9" s="102">
        <v>0</v>
      </c>
      <c r="N9" s="103" t="s">
        <v>259</v>
      </c>
      <c r="O9" s="104" t="s">
        <v>261</v>
      </c>
      <c r="P9" s="102">
        <v>276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/>
      <c r="B10" s="96"/>
      <c r="C10" s="80"/>
      <c r="D10" s="84"/>
      <c r="E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97"/>
      <c r="BP13" s="97"/>
      <c r="BQ13" s="97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97"/>
      <c r="H25" s="97"/>
      <c r="I25" s="97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  <row r="987" spans="1:125" s="8" customFormat="1" ht="12" customHeight="1">
      <c r="A987" s="80"/>
      <c r="B987" s="96"/>
      <c r="C987" s="80"/>
      <c r="D987" s="84"/>
      <c r="E987" s="84"/>
      <c r="F987" s="97"/>
      <c r="G987" s="81"/>
      <c r="H987" s="84"/>
      <c r="I987" s="84"/>
      <c r="J987" s="97"/>
      <c r="K987" s="81"/>
      <c r="L987" s="84"/>
      <c r="M987" s="84"/>
      <c r="N987" s="97"/>
      <c r="O987" s="81"/>
      <c r="P987" s="84"/>
      <c r="Q987" s="84"/>
      <c r="R987" s="97"/>
      <c r="S987" s="81"/>
      <c r="T987" s="84"/>
      <c r="U987" s="84"/>
      <c r="V987" s="97"/>
      <c r="W987" s="81"/>
      <c r="X987" s="84"/>
      <c r="Y987" s="84"/>
      <c r="Z987" s="97"/>
      <c r="AA987" s="81"/>
      <c r="AB987" s="84"/>
      <c r="AC987" s="84"/>
      <c r="AD987" s="97"/>
      <c r="AE987" s="81"/>
      <c r="AF987" s="84"/>
      <c r="AG987" s="84"/>
      <c r="AH987" s="97"/>
      <c r="AI987" s="81"/>
      <c r="AJ987" s="84"/>
      <c r="AK987" s="84"/>
      <c r="AL987" s="97"/>
      <c r="AM987" s="81"/>
      <c r="AN987" s="84"/>
      <c r="AO987" s="84"/>
      <c r="AP987" s="97"/>
      <c r="AQ987" s="81"/>
      <c r="AR987" s="84"/>
      <c r="AS987" s="84"/>
      <c r="AT987" s="97"/>
      <c r="AU987" s="81"/>
      <c r="AV987" s="84"/>
      <c r="AW987" s="84"/>
      <c r="AX987" s="97"/>
      <c r="AY987" s="81"/>
      <c r="AZ987" s="84"/>
      <c r="BA987" s="84"/>
      <c r="BB987" s="97"/>
      <c r="BC987" s="81"/>
      <c r="BD987" s="84"/>
      <c r="BE987" s="84"/>
      <c r="BF987" s="97"/>
      <c r="BG987" s="81"/>
      <c r="BH987" s="84"/>
      <c r="BI987" s="84"/>
      <c r="BJ987" s="97"/>
      <c r="BK987" s="81"/>
      <c r="BL987" s="84"/>
      <c r="BM987" s="84"/>
      <c r="BN987" s="97"/>
      <c r="BO987" s="81"/>
      <c r="BP987" s="84"/>
      <c r="BQ987" s="84"/>
      <c r="BR987" s="97"/>
      <c r="BS987" s="81"/>
      <c r="BT987" s="84"/>
      <c r="BU987" s="84"/>
      <c r="BV987" s="97"/>
      <c r="BW987" s="81"/>
      <c r="BX987" s="84"/>
      <c r="BY987" s="84"/>
      <c r="BZ987" s="97"/>
      <c r="CA987" s="81"/>
      <c r="CB987" s="84"/>
      <c r="CC987" s="84"/>
      <c r="CD987" s="97"/>
      <c r="CE987" s="81"/>
      <c r="CF987" s="84"/>
      <c r="CG987" s="84"/>
      <c r="CH987" s="97"/>
      <c r="CI987" s="81"/>
      <c r="CJ987" s="84"/>
      <c r="CK987" s="84"/>
      <c r="CL987" s="97"/>
      <c r="CM987" s="81"/>
      <c r="CN987" s="84"/>
      <c r="CO987" s="84"/>
      <c r="CP987" s="97"/>
      <c r="CQ987" s="81"/>
      <c r="CR987" s="84"/>
      <c r="CS987" s="84"/>
      <c r="CT987" s="97"/>
      <c r="CU987" s="81"/>
      <c r="CV987" s="84"/>
      <c r="CW987" s="84"/>
      <c r="CX987" s="97"/>
      <c r="CY987" s="81"/>
      <c r="CZ987" s="84"/>
      <c r="DA987" s="84"/>
      <c r="DB987" s="97"/>
      <c r="DC987" s="81"/>
      <c r="DD987" s="84"/>
      <c r="DE987" s="84"/>
      <c r="DF987" s="97"/>
      <c r="DG987" s="81"/>
      <c r="DH987" s="84"/>
      <c r="DI987" s="84"/>
      <c r="DJ987" s="97"/>
      <c r="DK987" s="81"/>
      <c r="DL987" s="84"/>
      <c r="DM987" s="84"/>
      <c r="DN987" s="97"/>
      <c r="DO987" s="81"/>
      <c r="DP987" s="84"/>
      <c r="DQ987" s="84"/>
      <c r="DR987" s="97"/>
      <c r="DS987" s="81"/>
      <c r="DT987" s="84"/>
      <c r="DU987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3:I987 J12:M987 N11:Q987 BN13:BQ987 BR12:BU987 BV11:BY987 BZ10:DU987 R10:BM987 A10:E987">
    <cfRule type="expression" dxfId="130" priority="117" stopIfTrue="1">
      <formula>$A10&lt;&gt;""</formula>
    </cfRule>
  </conditionalFormatting>
  <conditionalFormatting sqref="BN13:BQ13">
    <cfRule type="expression" dxfId="100" priority="101" stopIfTrue="1">
      <formula>$A27&lt;&gt;""</formula>
    </cfRule>
  </conditionalFormatting>
  <conditionalFormatting sqref="A7:DU7">
    <cfRule type="expression" dxfId="99" priority="1" stopIfTrue="1">
      <formula>$A7&lt;&gt;""</formula>
    </cfRule>
  </conditionalFormatting>
  <conditionalFormatting sqref="A9:I9 BN9:BQ9">
    <cfRule type="expression" dxfId="90" priority="17" stopIfTrue="1">
      <formula>$A9&lt;&gt;""</formula>
    </cfRule>
  </conditionalFormatting>
  <conditionalFormatting sqref="J9:M9 BR9:BU9">
    <cfRule type="expression" dxfId="89" priority="18" stopIfTrue="1">
      <formula>$A10&lt;&gt;""</formula>
    </cfRule>
  </conditionalFormatting>
  <conditionalFormatting sqref="N9:Q9 BV9:BY9">
    <cfRule type="expression" dxfId="88" priority="19" stopIfTrue="1">
      <formula>$A11&lt;&gt;""</formula>
    </cfRule>
  </conditionalFormatting>
  <conditionalFormatting sqref="R9:U9 BZ9:CC9">
    <cfRule type="expression" dxfId="87" priority="20" stopIfTrue="1">
      <formula>$A12&lt;&gt;""</formula>
    </cfRule>
  </conditionalFormatting>
  <conditionalFormatting sqref="V9:Y9 CD9:CG9">
    <cfRule type="expression" dxfId="86" priority="21" stopIfTrue="1">
      <formula>$A13&lt;&gt;""</formula>
    </cfRule>
  </conditionalFormatting>
  <conditionalFormatting sqref="Z9:AC9 CH9:CK9">
    <cfRule type="expression" dxfId="85" priority="22" stopIfTrue="1">
      <formula>$A14&lt;&gt;""</formula>
    </cfRule>
  </conditionalFormatting>
  <conditionalFormatting sqref="AD9:AG9 CL9:CO9">
    <cfRule type="expression" dxfId="84" priority="23" stopIfTrue="1">
      <formula>$A15&lt;&gt;""</formula>
    </cfRule>
  </conditionalFormatting>
  <conditionalFormatting sqref="AH9:AK9 CP9:CS9">
    <cfRule type="expression" dxfId="83" priority="24" stopIfTrue="1">
      <formula>$A16&lt;&gt;""</formula>
    </cfRule>
  </conditionalFormatting>
  <conditionalFormatting sqref="AL9:AO9 CT9:CW9">
    <cfRule type="expression" dxfId="82" priority="25" stopIfTrue="1">
      <formula>$A17&lt;&gt;""</formula>
    </cfRule>
  </conditionalFormatting>
  <conditionalFormatting sqref="AP9:AS9 CX9:DA9">
    <cfRule type="expression" dxfId="81" priority="26" stopIfTrue="1">
      <formula>$A18&lt;&gt;""</formula>
    </cfRule>
  </conditionalFormatting>
  <conditionalFormatting sqref="AT9:AW9 DB9:DE9">
    <cfRule type="expression" dxfId="80" priority="27" stopIfTrue="1">
      <formula>$A19&lt;&gt;""</formula>
    </cfRule>
  </conditionalFormatting>
  <conditionalFormatting sqref="AX9:BA9 DF9:DI9">
    <cfRule type="expression" dxfId="79" priority="28" stopIfTrue="1">
      <formula>$A20&lt;&gt;""</formula>
    </cfRule>
  </conditionalFormatting>
  <conditionalFormatting sqref="BB9:BE9 DJ9:DM9">
    <cfRule type="expression" dxfId="78" priority="29" stopIfTrue="1">
      <formula>$A21&lt;&gt;""</formula>
    </cfRule>
  </conditionalFormatting>
  <conditionalFormatting sqref="BF9:BI9 DN9:DQ9">
    <cfRule type="expression" dxfId="77" priority="30" stopIfTrue="1">
      <formula>$A22&lt;&gt;""</formula>
    </cfRule>
  </conditionalFormatting>
  <conditionalFormatting sqref="BJ9:BM9 DR9:DU9">
    <cfRule type="expression" dxfId="76" priority="31" stopIfTrue="1">
      <formula>$A23&lt;&gt;""</formula>
    </cfRule>
  </conditionalFormatting>
  <conditionalFormatting sqref="BN9:BQ9">
    <cfRule type="expression" dxfId="75" priority="16" stopIfTrue="1">
      <formula>$A23&lt;&gt;""</formula>
    </cfRule>
  </conditionalFormatting>
  <conditionalFormatting sqref="BR9:BU9">
    <cfRule type="expression" dxfId="74" priority="15" stopIfTrue="1">
      <formula>$A24&lt;&gt;""</formula>
    </cfRule>
  </conditionalFormatting>
  <conditionalFormatting sqref="BV9:BY9">
    <cfRule type="expression" dxfId="73" priority="14" stopIfTrue="1">
      <formula>$A25&lt;&gt;""</formula>
    </cfRule>
  </conditionalFormatting>
  <conditionalFormatting sqref="BZ9:CC9">
    <cfRule type="expression" dxfId="72" priority="13" stopIfTrue="1">
      <formula>$A26&lt;&gt;""</formula>
    </cfRule>
  </conditionalFormatting>
  <conditionalFormatting sqref="CD9:CG9">
    <cfRule type="expression" dxfId="71" priority="12" stopIfTrue="1">
      <formula>$A27&lt;&gt;""</formula>
    </cfRule>
  </conditionalFormatting>
  <conditionalFormatting sqref="CH9:CK9">
    <cfRule type="expression" dxfId="70" priority="11" stopIfTrue="1">
      <formula>$A28&lt;&gt;""</formula>
    </cfRule>
  </conditionalFormatting>
  <conditionalFormatting sqref="CL9:CO9">
    <cfRule type="expression" dxfId="69" priority="10" stopIfTrue="1">
      <formula>$A29&lt;&gt;""</formula>
    </cfRule>
  </conditionalFormatting>
  <conditionalFormatting sqref="CP9:CS9">
    <cfRule type="expression" dxfId="68" priority="9" stopIfTrue="1">
      <formula>$A30&lt;&gt;""</formula>
    </cfRule>
  </conditionalFormatting>
  <conditionalFormatting sqref="CT9:CW9">
    <cfRule type="expression" dxfId="67" priority="8" stopIfTrue="1">
      <formula>$A31&lt;&gt;""</formula>
    </cfRule>
  </conditionalFormatting>
  <conditionalFormatting sqref="CX9:DA9">
    <cfRule type="expression" dxfId="66" priority="7" stopIfTrue="1">
      <formula>$A32&lt;&gt;""</formula>
    </cfRule>
  </conditionalFormatting>
  <conditionalFormatting sqref="DB9:DE9">
    <cfRule type="expression" dxfId="65" priority="6" stopIfTrue="1">
      <formula>$A33&lt;&gt;""</formula>
    </cfRule>
  </conditionalFormatting>
  <conditionalFormatting sqref="DF9:DI9">
    <cfRule type="expression" dxfId="64" priority="5" stopIfTrue="1">
      <formula>$A34&lt;&gt;""</formula>
    </cfRule>
  </conditionalFormatting>
  <conditionalFormatting sqref="DJ9:DM9">
    <cfRule type="expression" dxfId="63" priority="4" stopIfTrue="1">
      <formula>$A35&lt;&gt;""</formula>
    </cfRule>
  </conditionalFormatting>
  <conditionalFormatting sqref="DN9:DQ9">
    <cfRule type="expression" dxfId="62" priority="3" stopIfTrue="1">
      <formula>$A36&lt;&gt;""</formula>
    </cfRule>
  </conditionalFormatting>
  <conditionalFormatting sqref="DR9:DU9">
    <cfRule type="expression" dxfId="61" priority="2" stopIfTrue="1">
      <formula>$A37&lt;&gt;""</formula>
    </cfRule>
  </conditionalFormatting>
  <conditionalFormatting sqref="A8:I8 BN8:BQ8">
    <cfRule type="expression" dxfId="60" priority="47" stopIfTrue="1">
      <formula>$A8&lt;&gt;""</formula>
    </cfRule>
  </conditionalFormatting>
  <conditionalFormatting sqref="J8:M8 BR8:BU8">
    <cfRule type="expression" dxfId="59" priority="48" stopIfTrue="1">
      <formula>$A9&lt;&gt;""</formula>
    </cfRule>
  </conditionalFormatting>
  <conditionalFormatting sqref="N8:Q8 BV8:BY8">
    <cfRule type="expression" dxfId="58" priority="49" stopIfTrue="1">
      <formula>$A10&lt;&gt;""</formula>
    </cfRule>
  </conditionalFormatting>
  <conditionalFormatting sqref="R8:U8 BZ8:CC8">
    <cfRule type="expression" dxfId="57" priority="50" stopIfTrue="1">
      <formula>$A11&lt;&gt;""</formula>
    </cfRule>
  </conditionalFormatting>
  <conditionalFormatting sqref="V8:Y8 CD8:CG8">
    <cfRule type="expression" dxfId="56" priority="51" stopIfTrue="1">
      <formula>$A12&lt;&gt;""</formula>
    </cfRule>
  </conditionalFormatting>
  <conditionalFormatting sqref="Z8:AC8 CH8:CK8">
    <cfRule type="expression" dxfId="55" priority="52" stopIfTrue="1">
      <formula>$A13&lt;&gt;""</formula>
    </cfRule>
  </conditionalFormatting>
  <conditionalFormatting sqref="AD8:AG8 CL8:CO8">
    <cfRule type="expression" dxfId="54" priority="53" stopIfTrue="1">
      <formula>$A14&lt;&gt;""</formula>
    </cfRule>
  </conditionalFormatting>
  <conditionalFormatting sqref="AH8:AK8 CP8:CS8">
    <cfRule type="expression" dxfId="53" priority="54" stopIfTrue="1">
      <formula>$A15&lt;&gt;""</formula>
    </cfRule>
  </conditionalFormatting>
  <conditionalFormatting sqref="AL8:AO8 CT8:CW8">
    <cfRule type="expression" dxfId="52" priority="55" stopIfTrue="1">
      <formula>$A16&lt;&gt;""</formula>
    </cfRule>
  </conditionalFormatting>
  <conditionalFormatting sqref="AP8:AS8 CX8:DA8">
    <cfRule type="expression" dxfId="51" priority="56" stopIfTrue="1">
      <formula>$A17&lt;&gt;""</formula>
    </cfRule>
  </conditionalFormatting>
  <conditionalFormatting sqref="AT8:AW8 DB8:DE8">
    <cfRule type="expression" dxfId="50" priority="57" stopIfTrue="1">
      <formula>$A18&lt;&gt;""</formula>
    </cfRule>
  </conditionalFormatting>
  <conditionalFormatting sqref="AX8:BA8 DF8:DI8">
    <cfRule type="expression" dxfId="49" priority="58" stopIfTrue="1">
      <formula>$A19&lt;&gt;""</formula>
    </cfRule>
  </conditionalFormatting>
  <conditionalFormatting sqref="BB8:BE8 DJ8:DM8">
    <cfRule type="expression" dxfId="48" priority="59" stopIfTrue="1">
      <formula>$A20&lt;&gt;""</formula>
    </cfRule>
  </conditionalFormatting>
  <conditionalFormatting sqref="BF8:BI8 DN8:DQ8">
    <cfRule type="expression" dxfId="47" priority="60" stopIfTrue="1">
      <formula>$A21&lt;&gt;""</formula>
    </cfRule>
  </conditionalFormatting>
  <conditionalFormatting sqref="BJ8:BM8 DR8:DU8">
    <cfRule type="expression" dxfId="46" priority="61" stopIfTrue="1">
      <formula>$A22&lt;&gt;""</formula>
    </cfRule>
  </conditionalFormatting>
  <conditionalFormatting sqref="BN8:BQ8">
    <cfRule type="expression" dxfId="45" priority="46" stopIfTrue="1">
      <formula>$A22&lt;&gt;""</formula>
    </cfRule>
  </conditionalFormatting>
  <conditionalFormatting sqref="BR8:BU8">
    <cfRule type="expression" dxfId="44" priority="45" stopIfTrue="1">
      <formula>$A23&lt;&gt;""</formula>
    </cfRule>
  </conditionalFormatting>
  <conditionalFormatting sqref="BV8:BY8">
    <cfRule type="expression" dxfId="43" priority="44" stopIfTrue="1">
      <formula>$A24&lt;&gt;""</formula>
    </cfRule>
  </conditionalFormatting>
  <conditionalFormatting sqref="BZ8:CC8">
    <cfRule type="expression" dxfId="42" priority="43" stopIfTrue="1">
      <formula>$A25&lt;&gt;""</formula>
    </cfRule>
  </conditionalFormatting>
  <conditionalFormatting sqref="CD8:CG8">
    <cfRule type="expression" dxfId="41" priority="42" stopIfTrue="1">
      <formula>$A26&lt;&gt;""</formula>
    </cfRule>
  </conditionalFormatting>
  <conditionalFormatting sqref="CH8:CK8">
    <cfRule type="expression" dxfId="40" priority="41" stopIfTrue="1">
      <formula>$A27&lt;&gt;""</formula>
    </cfRule>
  </conditionalFormatting>
  <conditionalFormatting sqref="CL8:CO8">
    <cfRule type="expression" dxfId="39" priority="40" stopIfTrue="1">
      <formula>$A28&lt;&gt;""</formula>
    </cfRule>
  </conditionalFormatting>
  <conditionalFormatting sqref="CP8:CS8">
    <cfRule type="expression" dxfId="38" priority="39" stopIfTrue="1">
      <formula>$A29&lt;&gt;""</formula>
    </cfRule>
  </conditionalFormatting>
  <conditionalFormatting sqref="CT8:CW8">
    <cfRule type="expression" dxfId="37" priority="38" stopIfTrue="1">
      <formula>$A30&lt;&gt;""</formula>
    </cfRule>
  </conditionalFormatting>
  <conditionalFormatting sqref="CX8:DA8">
    <cfRule type="expression" dxfId="36" priority="37" stopIfTrue="1">
      <formula>$A31&lt;&gt;""</formula>
    </cfRule>
  </conditionalFormatting>
  <conditionalFormatting sqref="DB8:DE8">
    <cfRule type="expression" dxfId="35" priority="36" stopIfTrue="1">
      <formula>$A32&lt;&gt;""</formula>
    </cfRule>
  </conditionalFormatting>
  <conditionalFormatting sqref="DF8:DI8">
    <cfRule type="expression" dxfId="34" priority="35" stopIfTrue="1">
      <formula>$A33&lt;&gt;""</formula>
    </cfRule>
  </conditionalFormatting>
  <conditionalFormatting sqref="DJ8:DM8">
    <cfRule type="expression" dxfId="33" priority="34" stopIfTrue="1">
      <formula>$A34&lt;&gt;""</formula>
    </cfRule>
  </conditionalFormatting>
  <conditionalFormatting sqref="DN8:DQ8">
    <cfRule type="expression" dxfId="32" priority="33" stopIfTrue="1">
      <formula>$A35&lt;&gt;""</formula>
    </cfRule>
  </conditionalFormatting>
  <conditionalFormatting sqref="DR8:DU8">
    <cfRule type="expression" dxfId="31" priority="3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8" man="1"/>
    <brk id="21" min="1" max="8" man="1"/>
    <brk id="33" min="1" max="8" man="1"/>
    <brk id="45" min="1" max="8" man="1"/>
    <brk id="57" min="1" max="8" man="1"/>
    <brk id="69" min="1" max="8" man="1"/>
    <brk id="81" min="1" max="8" man="1"/>
    <brk id="93" min="1" max="8" man="1"/>
    <brk id="105" min="1" max="8" man="1"/>
    <brk id="117" min="1" max="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スタッフ１</cp:lastModifiedBy>
  <cp:lastPrinted>2015-10-13T06:03:07Z</cp:lastPrinted>
  <dcterms:created xsi:type="dcterms:W3CDTF">2008-01-24T06:28:57Z</dcterms:created>
  <dcterms:modified xsi:type="dcterms:W3CDTF">2021-01-21T00:39:57Z</dcterms:modified>
</cp:coreProperties>
</file>