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41佐賀県）\"/>
    </mc:Choice>
  </mc:AlternateContent>
  <bookViews>
    <workbookView xWindow="60" yWindow="45" windowWidth="28575" windowHeight="4725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水洗化人口等!$A$6:$AA$26</definedName>
    <definedName name="_xlnm.Print_Area" localSheetId="2">し尿集計結果!$A$1:$M$36</definedName>
    <definedName name="_xlnm.Print_Area" localSheetId="1">し尿処理状況!$2:$27</definedName>
    <definedName name="_xlnm.Print_Area" localSheetId="0">水洗化人口等!$2:$27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/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V8" i="2"/>
  <c r="V9" i="2"/>
  <c r="V10" i="2"/>
  <c r="N10" i="2" s="1"/>
  <c r="V11" i="2"/>
  <c r="V12" i="2"/>
  <c r="V13" i="2"/>
  <c r="V14" i="2"/>
  <c r="V15" i="2"/>
  <c r="V16" i="2"/>
  <c r="N16" i="2" s="1"/>
  <c r="V17" i="2"/>
  <c r="V18" i="2"/>
  <c r="V19" i="2"/>
  <c r="V20" i="2"/>
  <c r="V21" i="2"/>
  <c r="V22" i="2"/>
  <c r="N22" i="2" s="1"/>
  <c r="V23" i="2"/>
  <c r="V24" i="2"/>
  <c r="V25" i="2"/>
  <c r="V26" i="2"/>
  <c r="V27" i="2"/>
  <c r="O8" i="2"/>
  <c r="O9" i="2"/>
  <c r="O10" i="2"/>
  <c r="O11" i="2"/>
  <c r="N11" i="2" s="1"/>
  <c r="O12" i="2"/>
  <c r="O13" i="2"/>
  <c r="O14" i="2"/>
  <c r="O15" i="2"/>
  <c r="O16" i="2"/>
  <c r="O17" i="2"/>
  <c r="N17" i="2" s="1"/>
  <c r="O18" i="2"/>
  <c r="O19" i="2"/>
  <c r="O20" i="2"/>
  <c r="O21" i="2"/>
  <c r="O22" i="2"/>
  <c r="O23" i="2"/>
  <c r="N23" i="2" s="1"/>
  <c r="O24" i="2"/>
  <c r="O25" i="2"/>
  <c r="O26" i="2"/>
  <c r="O27" i="2"/>
  <c r="N8" i="2"/>
  <c r="N9" i="2"/>
  <c r="N12" i="2"/>
  <c r="N13" i="2"/>
  <c r="N14" i="2"/>
  <c r="N15" i="2"/>
  <c r="N18" i="2"/>
  <c r="N19" i="2"/>
  <c r="N20" i="2"/>
  <c r="N21" i="2"/>
  <c r="N24" i="2"/>
  <c r="N25" i="2"/>
  <c r="N26" i="2"/>
  <c r="N2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H8" i="2"/>
  <c r="D8" i="2" s="1"/>
  <c r="H9" i="2"/>
  <c r="D9" i="2" s="1"/>
  <c r="H10" i="2"/>
  <c r="H11" i="2"/>
  <c r="H12" i="2"/>
  <c r="H13" i="2"/>
  <c r="H14" i="2"/>
  <c r="D14" i="2" s="1"/>
  <c r="H15" i="2"/>
  <c r="D15" i="2" s="1"/>
  <c r="H16" i="2"/>
  <c r="H17" i="2"/>
  <c r="H18" i="2"/>
  <c r="H19" i="2"/>
  <c r="H20" i="2"/>
  <c r="D20" i="2" s="1"/>
  <c r="H21" i="2"/>
  <c r="D21" i="2" s="1"/>
  <c r="H22" i="2"/>
  <c r="H23" i="2"/>
  <c r="H24" i="2"/>
  <c r="H25" i="2"/>
  <c r="H26" i="2"/>
  <c r="D26" i="2" s="1"/>
  <c r="H27" i="2"/>
  <c r="D27" i="2" s="1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D10" i="2"/>
  <c r="D11" i="2"/>
  <c r="D12" i="2"/>
  <c r="D13" i="2"/>
  <c r="D16" i="2"/>
  <c r="D17" i="2"/>
  <c r="D18" i="2"/>
  <c r="D19" i="2"/>
  <c r="D22" i="2"/>
  <c r="D23" i="2"/>
  <c r="D24" i="2"/>
  <c r="D25" i="2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E8" i="1"/>
  <c r="E9" i="1"/>
  <c r="E10" i="1"/>
  <c r="D10" i="1" s="1"/>
  <c r="E11" i="1"/>
  <c r="D11" i="1" s="1"/>
  <c r="E12" i="1"/>
  <c r="E13" i="1"/>
  <c r="E14" i="1"/>
  <c r="E15" i="1"/>
  <c r="E16" i="1"/>
  <c r="D16" i="1" s="1"/>
  <c r="E17" i="1"/>
  <c r="D17" i="1" s="1"/>
  <c r="E18" i="1"/>
  <c r="E19" i="1"/>
  <c r="E20" i="1"/>
  <c r="E21" i="1"/>
  <c r="E22" i="1"/>
  <c r="D22" i="1" s="1"/>
  <c r="E23" i="1"/>
  <c r="D23" i="1" s="1"/>
  <c r="E24" i="1"/>
  <c r="E25" i="1"/>
  <c r="E26" i="1"/>
  <c r="E27" i="1"/>
  <c r="D8" i="1"/>
  <c r="Q8" i="1" s="1"/>
  <c r="D9" i="1"/>
  <c r="Q9" i="1" s="1"/>
  <c r="D12" i="1"/>
  <c r="N12" i="1" s="1"/>
  <c r="D13" i="1"/>
  <c r="N13" i="1" s="1"/>
  <c r="D14" i="1"/>
  <c r="Q14" i="1" s="1"/>
  <c r="D15" i="1"/>
  <c r="Q15" i="1" s="1"/>
  <c r="D18" i="1"/>
  <c r="N18" i="1" s="1"/>
  <c r="D19" i="1"/>
  <c r="N19" i="1" s="1"/>
  <c r="D20" i="1"/>
  <c r="Q20" i="1" s="1"/>
  <c r="D21" i="1"/>
  <c r="Q21" i="1" s="1"/>
  <c r="D24" i="1"/>
  <c r="N24" i="1" s="1"/>
  <c r="D25" i="1"/>
  <c r="N25" i="1" s="1"/>
  <c r="D26" i="1"/>
  <c r="Q26" i="1" s="1"/>
  <c r="D27" i="1"/>
  <c r="Q27" i="1" s="1"/>
  <c r="L17" i="1" l="1"/>
  <c r="F17" i="1"/>
  <c r="Q17" i="1"/>
  <c r="J17" i="1"/>
  <c r="N17" i="1"/>
  <c r="L22" i="1"/>
  <c r="Q22" i="1"/>
  <c r="J22" i="1"/>
  <c r="N22" i="1"/>
  <c r="F22" i="1"/>
  <c r="L23" i="1"/>
  <c r="F23" i="1"/>
  <c r="Q23" i="1"/>
  <c r="J23" i="1"/>
  <c r="N23" i="1"/>
  <c r="F10" i="1"/>
  <c r="Q10" i="1"/>
  <c r="J10" i="1"/>
  <c r="N10" i="1"/>
  <c r="L10" i="1"/>
  <c r="L11" i="1"/>
  <c r="F11" i="1"/>
  <c r="Q11" i="1"/>
  <c r="J11" i="1"/>
  <c r="N11" i="1"/>
  <c r="L16" i="1"/>
  <c r="F16" i="1"/>
  <c r="Q16" i="1"/>
  <c r="J16" i="1"/>
  <c r="N16" i="1"/>
  <c r="F27" i="1"/>
  <c r="F21" i="1"/>
  <c r="F15" i="1"/>
  <c r="F9" i="1"/>
  <c r="J25" i="1"/>
  <c r="J19" i="1"/>
  <c r="J13" i="1"/>
  <c r="L27" i="1"/>
  <c r="L21" i="1"/>
  <c r="L15" i="1"/>
  <c r="L9" i="1"/>
  <c r="Q25" i="1"/>
  <c r="Q19" i="1"/>
  <c r="Q13" i="1"/>
  <c r="F26" i="1"/>
  <c r="F20" i="1"/>
  <c r="F14" i="1"/>
  <c r="F8" i="1"/>
  <c r="J24" i="1"/>
  <c r="J18" i="1"/>
  <c r="J12" i="1"/>
  <c r="L26" i="1"/>
  <c r="L20" i="1"/>
  <c r="L14" i="1"/>
  <c r="L8" i="1"/>
  <c r="Q24" i="1"/>
  <c r="Q18" i="1"/>
  <c r="Q12" i="1"/>
  <c r="F25" i="1"/>
  <c r="F19" i="1"/>
  <c r="F13" i="1"/>
  <c r="L25" i="1"/>
  <c r="L19" i="1"/>
  <c r="L13" i="1"/>
  <c r="N27" i="1"/>
  <c r="N21" i="1"/>
  <c r="N15" i="1"/>
  <c r="N9" i="1"/>
  <c r="F24" i="1"/>
  <c r="F18" i="1"/>
  <c r="F12" i="1"/>
  <c r="L24" i="1"/>
  <c r="L18" i="1"/>
  <c r="L12" i="1"/>
  <c r="N26" i="1"/>
  <c r="N20" i="1"/>
  <c r="N14" i="1"/>
  <c r="N8" i="1"/>
  <c r="J27" i="1"/>
  <c r="J21" i="1"/>
  <c r="J15" i="1"/>
  <c r="J9" i="1"/>
  <c r="J26" i="1"/>
  <c r="J20" i="1"/>
  <c r="J14" i="1"/>
  <c r="J8" i="1"/>
  <c r="A7" i="2"/>
  <c r="M2" i="4" l="1"/>
  <c r="AB2" i="4"/>
  <c r="AA2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AF209" i="4"/>
  <c r="AF210" i="4"/>
  <c r="AF211" i="4"/>
  <c r="AF212" i="4"/>
  <c r="AF213" i="4"/>
  <c r="AF214" i="4"/>
  <c r="AF215" i="4"/>
  <c r="AF216" i="4"/>
  <c r="AF217" i="4"/>
  <c r="AF218" i="4"/>
  <c r="AF219" i="4"/>
  <c r="AF220" i="4"/>
  <c r="AF221" i="4"/>
  <c r="AF222" i="4"/>
  <c r="AF223" i="4"/>
  <c r="AF224" i="4"/>
  <c r="AF225" i="4"/>
  <c r="AF226" i="4"/>
  <c r="AF227" i="4"/>
  <c r="AF228" i="4"/>
  <c r="AF229" i="4"/>
  <c r="AF230" i="4"/>
  <c r="AF231" i="4"/>
  <c r="AF232" i="4"/>
  <c r="AF233" i="4"/>
  <c r="AF234" i="4"/>
  <c r="AF235" i="4"/>
  <c r="AF236" i="4"/>
  <c r="AF237" i="4"/>
  <c r="AF238" i="4"/>
  <c r="AF239" i="4"/>
  <c r="AF240" i="4"/>
  <c r="AF241" i="4"/>
  <c r="AF242" i="4"/>
  <c r="AF243" i="4"/>
  <c r="AF244" i="4"/>
  <c r="AF245" i="4"/>
  <c r="AF246" i="4"/>
  <c r="AF247" i="4"/>
  <c r="AF248" i="4"/>
  <c r="AF249" i="4"/>
  <c r="AF250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Z7" i="1"/>
  <c r="Y7" i="1"/>
  <c r="X7" i="1"/>
  <c r="W7" i="1"/>
  <c r="V7" i="1"/>
  <c r="U7" i="1"/>
  <c r="T7" i="1"/>
  <c r="S7" i="1"/>
  <c r="R7" i="1"/>
  <c r="P7" i="1"/>
  <c r="O7" i="1"/>
  <c r="M7" i="1"/>
  <c r="K7" i="1"/>
  <c r="H7" i="1"/>
  <c r="G7" i="1"/>
  <c r="B7" i="2"/>
  <c r="L2" i="4"/>
  <c r="AF5" i="4"/>
  <c r="AF6" i="4"/>
  <c r="AZ7" i="2" l="1"/>
  <c r="E7" i="2"/>
  <c r="E7" i="1"/>
  <c r="I7" i="1"/>
  <c r="AC7" i="2"/>
  <c r="AF7" i="2"/>
  <c r="AT7" i="2"/>
  <c r="H7" i="2"/>
  <c r="O7" i="2"/>
  <c r="AD2" i="4"/>
  <c r="AD15" i="4" s="1"/>
  <c r="H8" i="4" s="1"/>
  <c r="AG2" i="4"/>
  <c r="K7" i="2"/>
  <c r="V7" i="2"/>
  <c r="AJ7" i="2"/>
  <c r="N7" i="2" l="1"/>
  <c r="D7" i="1"/>
  <c r="AD39" i="4"/>
  <c r="M9" i="4" s="1"/>
  <c r="AD20" i="4"/>
  <c r="H14" i="4" s="1"/>
  <c r="AD32" i="4"/>
  <c r="I20" i="4" s="1"/>
  <c r="AD27" i="4"/>
  <c r="I10" i="4" s="1"/>
  <c r="AD36" i="4"/>
  <c r="L9" i="4" s="1"/>
  <c r="AD30" i="4"/>
  <c r="I14" i="4" s="1"/>
  <c r="AD33" i="4"/>
  <c r="I21" i="4" s="1"/>
  <c r="AD50" i="4"/>
  <c r="J28" i="4" s="1"/>
  <c r="AD51" i="4"/>
  <c r="J29" i="4" s="1"/>
  <c r="AD14" i="4"/>
  <c r="H7" i="4" s="1"/>
  <c r="AD29" i="4"/>
  <c r="I12" i="4" s="1"/>
  <c r="AD43" i="4"/>
  <c r="I30" i="4" s="1"/>
  <c r="AD13" i="4"/>
  <c r="D15" i="4" s="1"/>
  <c r="AD19" i="4"/>
  <c r="H12" i="4" s="1"/>
  <c r="AD42" i="4"/>
  <c r="I29" i="4" s="1"/>
  <c r="AD21" i="4"/>
  <c r="H19" i="4" s="1"/>
  <c r="AD26" i="4"/>
  <c r="I9" i="4" s="1"/>
  <c r="AD48" i="4"/>
  <c r="I35" i="4" s="1"/>
  <c r="AD18" i="4"/>
  <c r="H11" i="4" s="1"/>
  <c r="AD40" i="4"/>
  <c r="I27" i="4" s="1"/>
  <c r="AD38" i="4"/>
  <c r="M8" i="4" s="1"/>
  <c r="AD28" i="4"/>
  <c r="I11" i="4" s="1"/>
  <c r="AD41" i="4"/>
  <c r="I28" i="4" s="1"/>
  <c r="AD52" i="4"/>
  <c r="J30" i="4" s="1"/>
  <c r="AD37" i="4"/>
  <c r="M7" i="4" s="1"/>
  <c r="AD53" i="4"/>
  <c r="J31" i="4" s="1"/>
  <c r="AD34" i="4"/>
  <c r="L7" i="4" s="1"/>
  <c r="AD22" i="4"/>
  <c r="H20" i="4" s="1"/>
  <c r="AD49" i="4"/>
  <c r="J27" i="4" s="1"/>
  <c r="AD46" i="4"/>
  <c r="I33" i="4" s="1"/>
  <c r="AD8" i="4"/>
  <c r="D8" i="4" s="1"/>
  <c r="AD7" i="4"/>
  <c r="D7" i="4" s="1"/>
  <c r="AD47" i="4"/>
  <c r="I34" i="4" s="1"/>
  <c r="AD12" i="4"/>
  <c r="C17" i="4" s="1"/>
  <c r="AD24" i="4"/>
  <c r="I7" i="4" s="1"/>
  <c r="AD25" i="4"/>
  <c r="I8" i="4" s="1"/>
  <c r="J8" i="4" s="1"/>
  <c r="AD23" i="4"/>
  <c r="H21" i="4" s="1"/>
  <c r="AD45" i="4"/>
  <c r="I32" i="4" s="1"/>
  <c r="AD35" i="4"/>
  <c r="L8" i="4" s="1"/>
  <c r="AD10" i="4"/>
  <c r="D11" i="4" s="1"/>
  <c r="AD17" i="4"/>
  <c r="H10" i="4" s="1"/>
  <c r="AD16" i="4"/>
  <c r="H9" i="4" s="1"/>
  <c r="AD11" i="4"/>
  <c r="D12" i="4" s="1"/>
  <c r="AD9" i="4"/>
  <c r="D10" i="4" s="1"/>
  <c r="AD44" i="4"/>
  <c r="I31" i="4" s="1"/>
  <c r="AD31" i="4"/>
  <c r="I19" i="4" s="1"/>
  <c r="D7" i="2"/>
  <c r="M15" i="4" l="1"/>
  <c r="N7" i="1"/>
  <c r="J7" i="1"/>
  <c r="Q7" i="1"/>
  <c r="L7" i="1"/>
  <c r="F7" i="1"/>
  <c r="J10" i="4"/>
  <c r="J9" i="4"/>
  <c r="J12" i="4"/>
  <c r="J14" i="4"/>
  <c r="J7" i="4"/>
  <c r="J20" i="4"/>
  <c r="I22" i="4"/>
  <c r="J21" i="4"/>
  <c r="D13" i="4"/>
  <c r="D9" i="4"/>
  <c r="D24" i="4" s="1"/>
  <c r="I36" i="4"/>
  <c r="H22" i="4"/>
  <c r="I13" i="4"/>
  <c r="I15" i="4" s="1"/>
  <c r="L15" i="4"/>
  <c r="J19" i="4"/>
  <c r="H13" i="4"/>
  <c r="H15" i="4" s="1"/>
  <c r="J11" i="4"/>
  <c r="J36" i="4"/>
  <c r="J22" i="4" l="1"/>
  <c r="J13" i="4"/>
  <c r="K9" i="4" s="1"/>
  <c r="D25" i="4"/>
  <c r="D14" i="4"/>
  <c r="D22" i="4" s="1"/>
  <c r="K11" i="4" l="1"/>
  <c r="K12" i="4"/>
  <c r="J15" i="4"/>
  <c r="K8" i="4"/>
  <c r="K10" i="4"/>
  <c r="K7" i="4"/>
  <c r="D23" i="4"/>
  <c r="D19" i="4"/>
  <c r="D21" i="4"/>
  <c r="D20" i="4"/>
</calcChain>
</file>

<file path=xl/sharedStrings.xml><?xml version="1.0" encoding="utf-8"?>
<sst xmlns="http://schemas.openxmlformats.org/spreadsheetml/2006/main" count="664" uniqueCount="296">
  <si>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</si>
  <si>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</si>
  <si>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</si>
  <si>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</si>
  <si>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</si>
  <si>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</si>
  <si>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</si>
  <si>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</si>
  <si>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</si>
  <si>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</si>
  <si>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</si>
  <si>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</si>
  <si>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</si>
  <si>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</si>
  <si>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</si>
  <si>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</si>
  <si>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</si>
  <si>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</si>
  <si>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</si>
  <si>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</si>
  <si>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</si>
  <si>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</si>
  <si>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</si>
  <si>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</si>
  <si>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</si>
  <si>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</si>
  <si>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</si>
  <si>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</si>
  <si>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</si>
  <si>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</si>
  <si>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</si>
  <si>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</si>
  <si>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</si>
  <si>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</si>
  <si>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</si>
  <si>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</si>
  <si>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</si>
  <si>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</si>
  <si>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</si>
  <si>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</si>
  <si>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</si>
  <si>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</si>
  <si>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</si>
  <si>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</si>
  <si>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</si>
  <si>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</si>
  <si>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</si>
  <si>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</si>
  <si>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</si>
  <si>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</si>
  <si>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</si>
  <si>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</si>
  <si>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</si>
  <si>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</si>
  <si>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</si>
  <si>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</si>
  <si>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</si>
  <si>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</si>
  <si>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</si>
  <si>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</si>
  <si>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</si>
  <si>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</si>
  <si>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</si>
  <si>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</si>
  <si>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</si>
  <si>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</si>
  <si>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</si>
  <si>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</si>
  <si>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</si>
  <si>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</si>
  <si>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</si>
  <si>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</si>
  <si>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</si>
  <si>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</si>
  <si>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</si>
  <si>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</si>
  <si>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</si>
  <si>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</si>
  <si>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</si>
  <si>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</si>
  <si>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</si>
  <si>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</si>
  <si>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</si>
  <si>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</si>
  <si>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</si>
  <si>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</si>
  <si>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</si>
  <si>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</si>
  <si>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</si>
  <si>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</si>
  <si>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</si>
  <si>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O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</si>
  <si>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</si>
  <si>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</si>
  <si>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</si>
  <si>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</si>
  <si>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</si>
  <si>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</si>
  <si>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</si>
  <si>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</si>
  <si>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</si>
  <si>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</si>
  <si>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</si>
  <si>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</si>
  <si>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</si>
  <si>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</si>
  <si>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</si>
  <si>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</si>
  <si>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</si>
  <si>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</si>
  <si>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</si>
  <si>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</si>
  <si>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</si>
  <si>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</si>
  <si>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</si>
  <si>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</si>
  <si>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</si>
  <si>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</si>
  <si>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</si>
  <si>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</si>
  <si>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</si>
  <si>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</si>
  <si>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</si>
  <si>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</si>
  <si>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</si>
  <si>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</si>
  <si>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</si>
  <si>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</si>
  <si>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</si>
  <si>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</si>
  <si>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</si>
  <si>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</si>
  <si>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</si>
  <si>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</si>
  <si>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</si>
  <si>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</si>
  <si>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</si>
  <si>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</si>
  <si>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</si>
  <si>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</si>
  <si>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</si>
  <si>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</si>
  <si>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</si>
  <si>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</si>
  <si>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</si>
  <si>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</si>
  <si>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</si>
  <si>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</si>
  <si>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</si>
  <si>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</si>
  <si>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</si>
  <si>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</si>
  <si>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</si>
  <si>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</si>
  <si>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</si>
  <si>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</si>
  <si>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</si>
  <si>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</si>
  <si>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</si>
  <si>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</si>
  <si>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</si>
  <si>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</si>
  <si>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</si>
  <si>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</si>
  <si>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</si>
  <si>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</si>
  <si>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</si>
  <si>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</si>
  <si>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</si>
  <si>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</si>
  <si>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</si>
  <si>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</si>
  <si>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</si>
  <si>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</si>
  <si>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</si>
  <si>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</si>
  <si>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</si>
  <si>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</si>
  <si>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</si>
  <si>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</si>
  <si>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</si>
  <si>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</si>
  <si>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</si>
  <si>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</si>
  <si>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</si>
  <si>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</si>
  <si>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</si>
  <si>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</si>
  <si>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</si>
  <si>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</si>
  <si>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</si>
  <si>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</si>
  <si>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</si>
  <si>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</si>
  <si>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</si>
  <si>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</si>
  <si>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</si>
  <si>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</si>
  <si>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</si>
  <si>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</si>
  <si>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</si>
  <si>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</si>
  <si>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水洗化人口 (公共下水道人口+コミュニティプラント人口+浄化槽人口)</t>
    <phoneticPr fontId="3"/>
  </si>
  <si>
    <t>非水洗化率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</si>
  <si>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</si>
  <si>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</si>
  <si>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</si>
  <si>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</si>
  <si>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</si>
  <si>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</si>
  <si>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</si>
  <si>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</si>
  <si>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</si>
  <si>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</si>
  <si>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</si>
  <si>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</si>
  <si>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</si>
  <si>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</si>
  <si>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</si>
  <si>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</si>
  <si>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</si>
  <si>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</si>
  <si>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</si>
  <si>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</si>
  <si>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</si>
  <si>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</si>
  <si>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</si>
  <si>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</si>
  <si>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</si>
  <si>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</si>
  <si>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</si>
  <si>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</si>
  <si>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</si>
  <si>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</si>
  <si>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</si>
  <si>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</si>
  <si>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</si>
  <si>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</si>
  <si>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</si>
  <si>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</si>
  <si>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</si>
  <si>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</si>
  <si>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</si>
  <si>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</si>
  <si>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</si>
  <si>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</si>
  <si>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</si>
  <si>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コミュニティ・プラント人口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</si>
  <si>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</si>
  <si>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</si>
  <si>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</si>
  <si>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41000</t>
  </si>
  <si>
    <t>水洗化人口等（令和1年度実績）</t>
    <phoneticPr fontId="3"/>
  </si>
  <si>
    <t>し尿処理の状況（令和1年度実績）</t>
    <phoneticPr fontId="3"/>
  </si>
  <si>
    <t>41201</t>
  </si>
  <si>
    <t>佐賀市</t>
  </si>
  <si>
    <t/>
  </si>
  <si>
    <t>○</t>
  </si>
  <si>
    <t>41202</t>
  </si>
  <si>
    <t>唐津市</t>
  </si>
  <si>
    <t>41203</t>
  </si>
  <si>
    <t>鳥栖市</t>
  </si>
  <si>
    <t>41204</t>
  </si>
  <si>
    <t>多久市</t>
  </si>
  <si>
    <t>41205</t>
  </si>
  <si>
    <t>伊万里市</t>
  </si>
  <si>
    <t>41206</t>
  </si>
  <si>
    <t>武雄市</t>
  </si>
  <si>
    <t>41207</t>
  </si>
  <si>
    <t>鹿島市</t>
  </si>
  <si>
    <t>41208</t>
  </si>
  <si>
    <t>小城市</t>
  </si>
  <si>
    <t>41209</t>
  </si>
  <si>
    <t>嬉野市</t>
  </si>
  <si>
    <t>41210</t>
  </si>
  <si>
    <t>神埼市</t>
  </si>
  <si>
    <t>41327</t>
  </si>
  <si>
    <t>吉野ヶ里町</t>
  </si>
  <si>
    <t>41341</t>
  </si>
  <si>
    <t>基山町</t>
  </si>
  <si>
    <t>41345</t>
  </si>
  <si>
    <t>上峰町</t>
  </si>
  <si>
    <t>41346</t>
  </si>
  <si>
    <t>みやき町</t>
  </si>
  <si>
    <t>41387</t>
  </si>
  <si>
    <t>玄海町</t>
  </si>
  <si>
    <t>41401</t>
  </si>
  <si>
    <t>有田町</t>
  </si>
  <si>
    <t>41423</t>
  </si>
  <si>
    <t>大町町</t>
  </si>
  <si>
    <t>41424</t>
  </si>
  <si>
    <t>江北町</t>
  </si>
  <si>
    <t>41425</t>
  </si>
  <si>
    <t>白石町</t>
  </si>
  <si>
    <t>41441</t>
  </si>
  <si>
    <t>太良町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</si>
</sst>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5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92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2" xfId="7" quotePrefix="1" applyFont="1" applyFill="1" applyBorder="1" applyAlignment="1">
      <alignment horizontal="left"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49" fontId="5" fillId="0" borderId="8" xfId="6" applyNumberFormat="1" applyFont="1" applyFill="1" applyBorder="1" applyAlignment="1">
      <alignment horizontal="center"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9" xfId="4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9" fillId="2" borderId="11" xfId="0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30" xfId="7" applyFont="1" applyFill="1" applyBorder="1" applyAlignment="1">
      <alignment horizontal="center" vertical="center" textRotation="255"/>
    </xf>
    <xf numFmtId="0" fontId="8" fillId="0" borderId="28" xfId="7" applyFont="1" applyFill="1" applyBorder="1" applyAlignment="1">
      <alignment horizontal="center" vertical="center" textRotation="255"/>
    </xf>
    <xf numFmtId="0" fontId="8" fillId="0" borderId="29" xfId="7" applyFont="1" applyFill="1" applyBorder="1" applyAlignment="1">
      <alignment horizontal="center" vertical="center" textRotation="255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Fill="1" applyBorder="1">
      <alignment vertical="center"/>
    </xf>
    <xf numFmtId="0" fontId="13" fillId="0" borderId="0" xfId="0" quotePrefix="1" applyNumberFormat="1" applyFont="1" applyBorder="1">
      <alignment vertical="center"/>
    </xf>
    <xf numFmtId="0" fontId="13" fillId="0" borderId="0" xfId="0" applyNumberFormat="1" applyFont="1" applyBorder="1">
      <alignment vertical="center"/>
    </xf>
    <xf numFmtId="0" fontId="13" fillId="0" borderId="0" xfId="0" applyNumberFormat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81" customWidth="1"/>
    <col min="2" max="2" width="8.75" style="82" customWidth="1"/>
    <col min="3" max="3" width="12.625" style="81" customWidth="1"/>
    <col min="4" max="5" width="11.75" style="83" customWidth="1"/>
    <col min="6" max="6" width="11.75" style="84" customWidth="1"/>
    <col min="7" max="9" width="11.75" style="83" customWidth="1"/>
    <col min="10" max="10" width="11.75" style="84" customWidth="1"/>
    <col min="11" max="11" width="11.75" style="83" customWidth="1"/>
    <col min="12" max="12" width="11.75" style="84" customWidth="1"/>
    <col min="13" max="13" width="11.75" style="83" customWidth="1"/>
    <col min="14" max="14" width="11.75" style="84" customWidth="1"/>
    <col min="15" max="16" width="11.75" style="83" customWidth="1"/>
    <col min="17" max="17" width="11.75" style="84" customWidth="1"/>
    <col min="18" max="18" width="11.75" style="83" customWidth="1"/>
    <col min="19" max="22" width="8.625" style="81" customWidth="1"/>
    <col min="23" max="26" width="9" style="81"/>
    <col min="27" max="28" width="9" style="191"/>
    <col min="29" max="16384" width="9" style="81"/>
  </cols>
  <sheetData>
    <row r="1" spans="1:28" s="78" customFormat="1" ht="17.25">
      <c r="A1" s="56" t="s">
        <v>252</v>
      </c>
      <c r="B1" s="79"/>
      <c r="C1" s="79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80"/>
      <c r="S1" s="55"/>
      <c r="T1" s="55"/>
      <c r="U1" s="55"/>
      <c r="V1" s="55"/>
      <c r="AA1" s="185"/>
      <c r="AB1" s="185"/>
    </row>
    <row r="2" spans="1:28" s="76" customFormat="1" ht="13.5" customHeight="1">
      <c r="A2" s="119" t="s">
        <v>193</v>
      </c>
      <c r="B2" s="121" t="s">
        <v>194</v>
      </c>
      <c r="C2" s="122" t="s">
        <v>195</v>
      </c>
      <c r="D2" s="60" t="s">
        <v>196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2" t="s">
        <v>197</v>
      </c>
      <c r="S2" s="125" t="s">
        <v>198</v>
      </c>
      <c r="T2" s="126"/>
      <c r="U2" s="126"/>
      <c r="V2" s="127"/>
      <c r="W2" s="131" t="s">
        <v>199</v>
      </c>
      <c r="X2" s="126"/>
      <c r="Y2" s="126"/>
      <c r="Z2" s="127"/>
      <c r="AA2" s="186"/>
      <c r="AB2" s="186"/>
    </row>
    <row r="3" spans="1:28" s="76" customFormat="1" ht="13.5" customHeight="1">
      <c r="A3" s="120"/>
      <c r="B3" s="120"/>
      <c r="C3" s="123"/>
      <c r="D3" s="64" t="s">
        <v>200</v>
      </c>
      <c r="E3" s="63" t="s">
        <v>201</v>
      </c>
      <c r="F3" s="61"/>
      <c r="G3" s="61"/>
      <c r="H3" s="65"/>
      <c r="I3" s="63" t="s">
        <v>202</v>
      </c>
      <c r="J3" s="61"/>
      <c r="K3" s="61"/>
      <c r="L3" s="61"/>
      <c r="M3" s="61"/>
      <c r="N3" s="61"/>
      <c r="O3" s="61"/>
      <c r="P3" s="61"/>
      <c r="Q3" s="65"/>
      <c r="R3" s="66"/>
      <c r="S3" s="128"/>
      <c r="T3" s="129"/>
      <c r="U3" s="129"/>
      <c r="V3" s="130"/>
      <c r="W3" s="128"/>
      <c r="X3" s="129"/>
      <c r="Y3" s="129"/>
      <c r="Z3" s="130"/>
      <c r="AA3" s="186"/>
      <c r="AB3" s="186"/>
    </row>
    <row r="4" spans="1:28" s="76" customFormat="1" ht="18.75" customHeight="1">
      <c r="A4" s="120"/>
      <c r="B4" s="120"/>
      <c r="C4" s="123"/>
      <c r="D4" s="64"/>
      <c r="E4" s="124" t="s">
        <v>200</v>
      </c>
      <c r="F4" s="117" t="s">
        <v>203</v>
      </c>
      <c r="G4" s="117" t="s">
        <v>246</v>
      </c>
      <c r="H4" s="117" t="s">
        <v>204</v>
      </c>
      <c r="I4" s="124" t="s">
        <v>200</v>
      </c>
      <c r="J4" s="117" t="s">
        <v>205</v>
      </c>
      <c r="K4" s="117" t="s">
        <v>206</v>
      </c>
      <c r="L4" s="117" t="s">
        <v>207</v>
      </c>
      <c r="M4" s="117" t="s">
        <v>247</v>
      </c>
      <c r="N4" s="117" t="s">
        <v>208</v>
      </c>
      <c r="O4" s="133" t="s">
        <v>209</v>
      </c>
      <c r="P4" s="67"/>
      <c r="Q4" s="117" t="s">
        <v>210</v>
      </c>
      <c r="R4" s="68"/>
      <c r="S4" s="117" t="s">
        <v>211</v>
      </c>
      <c r="T4" s="117" t="s">
        <v>249</v>
      </c>
      <c r="U4" s="119" t="s">
        <v>212</v>
      </c>
      <c r="V4" s="119" t="s">
        <v>213</v>
      </c>
      <c r="W4" s="117" t="s">
        <v>211</v>
      </c>
      <c r="X4" s="117" t="s">
        <v>248</v>
      </c>
      <c r="Y4" s="119" t="s">
        <v>212</v>
      </c>
      <c r="Z4" s="119" t="s">
        <v>213</v>
      </c>
      <c r="AA4" s="186"/>
      <c r="AB4" s="186"/>
    </row>
    <row r="5" spans="1:28" s="76" customFormat="1" ht="22.5" customHeight="1">
      <c r="A5" s="120"/>
      <c r="B5" s="120"/>
      <c r="C5" s="123"/>
      <c r="D5" s="64"/>
      <c r="E5" s="124"/>
      <c r="F5" s="118"/>
      <c r="G5" s="118"/>
      <c r="H5" s="118"/>
      <c r="I5" s="124"/>
      <c r="J5" s="118"/>
      <c r="K5" s="118"/>
      <c r="L5" s="118"/>
      <c r="M5" s="118"/>
      <c r="N5" s="118"/>
      <c r="O5" s="118"/>
      <c r="P5" s="69" t="s">
        <v>214</v>
      </c>
      <c r="Q5" s="118"/>
      <c r="R5" s="70"/>
      <c r="S5" s="118"/>
      <c r="T5" s="118"/>
      <c r="U5" s="132"/>
      <c r="V5" s="132"/>
      <c r="W5" s="118"/>
      <c r="X5" s="118"/>
      <c r="Y5" s="132"/>
      <c r="Z5" s="132"/>
      <c r="AA5" s="186"/>
      <c r="AB5" s="186"/>
    </row>
    <row r="6" spans="1:28" s="77" customFormat="1" ht="13.5" customHeight="1">
      <c r="A6" s="120"/>
      <c r="B6" s="120"/>
      <c r="C6" s="123"/>
      <c r="D6" s="71" t="s">
        <v>215</v>
      </c>
      <c r="E6" s="71" t="s">
        <v>215</v>
      </c>
      <c r="F6" s="72" t="s">
        <v>216</v>
      </c>
      <c r="G6" s="71" t="s">
        <v>215</v>
      </c>
      <c r="H6" s="71" t="s">
        <v>215</v>
      </c>
      <c r="I6" s="71" t="s">
        <v>215</v>
      </c>
      <c r="J6" s="72" t="s">
        <v>216</v>
      </c>
      <c r="K6" s="71" t="s">
        <v>215</v>
      </c>
      <c r="L6" s="72" t="s">
        <v>216</v>
      </c>
      <c r="M6" s="71" t="s">
        <v>215</v>
      </c>
      <c r="N6" s="72" t="s">
        <v>216</v>
      </c>
      <c r="O6" s="71" t="s">
        <v>215</v>
      </c>
      <c r="P6" s="71" t="s">
        <v>215</v>
      </c>
      <c r="Q6" s="72" t="s">
        <v>216</v>
      </c>
      <c r="R6" s="73" t="s">
        <v>215</v>
      </c>
      <c r="S6" s="72"/>
      <c r="T6" s="72"/>
      <c r="U6" s="72"/>
      <c r="V6" s="74"/>
      <c r="W6" s="72"/>
      <c r="X6" s="72"/>
      <c r="Y6" s="72"/>
      <c r="Z6" s="74"/>
      <c r="AA6" s="187"/>
      <c r="AB6" s="187"/>
    </row>
    <row r="7" spans="1:28" s="75" customFormat="1" ht="13.5" customHeight="1">
      <c r="A7" s="109" t="s">
        <v>13</v>
      </c>
      <c r="B7" s="116" t="s">
        <v>251</v>
      </c>
      <c r="C7" s="109" t="s">
        <v>200</v>
      </c>
      <c r="D7" s="110">
        <f>+SUM(E7,+I7)</f>
        <v>824306</v>
      </c>
      <c r="E7" s="110">
        <f>+SUM(G7,+H7)</f>
        <v>149316</v>
      </c>
      <c r="F7" s="111">
        <f>IF(D7&gt;0,E7/D7*100,"-")</f>
        <v>18.114146930872757</v>
      </c>
      <c r="G7" s="108">
        <f>SUM(G$8:G$207)</f>
        <v>148776</v>
      </c>
      <c r="H7" s="108">
        <f>SUM(H$8:H$207)</f>
        <v>540</v>
      </c>
      <c r="I7" s="110">
        <f>+SUM(K7,+M7,+O7)</f>
        <v>674990</v>
      </c>
      <c r="J7" s="111">
        <f>IF(D7&gt;0,I7/D7*100,"-")</f>
        <v>81.885853069127251</v>
      </c>
      <c r="K7" s="108">
        <f>SUM(K$8:K$207)</f>
        <v>449029</v>
      </c>
      <c r="L7" s="111">
        <f>IF(D7&gt;0,K7/D7*100,"-")</f>
        <v>54.473581412727803</v>
      </c>
      <c r="M7" s="108">
        <f>SUM(M$8:M$207)</f>
        <v>563</v>
      </c>
      <c r="N7" s="111">
        <f>IF(D7&gt;0,M7/D7*100,"-")</f>
        <v>6.8299878928456181E-2</v>
      </c>
      <c r="O7" s="108">
        <f>SUM(O$8:O$207)</f>
        <v>225398</v>
      </c>
      <c r="P7" s="108">
        <f>SUM(P$8:P$207)</f>
        <v>189581</v>
      </c>
      <c r="Q7" s="111">
        <f>IF(D7&gt;0,O7/D7*100,"-")</f>
        <v>27.343971777470987</v>
      </c>
      <c r="R7" s="108">
        <f>SUM(R$8:R$207)</f>
        <v>6700</v>
      </c>
      <c r="S7" s="112">
        <f t="shared" ref="S7:Z7" si="0">COUNTIF(S$8:S$207,"○")</f>
        <v>18</v>
      </c>
      <c r="T7" s="112">
        <f t="shared" si="0"/>
        <v>0</v>
      </c>
      <c r="U7" s="112">
        <f t="shared" si="0"/>
        <v>0</v>
      </c>
      <c r="V7" s="112">
        <f t="shared" si="0"/>
        <v>2</v>
      </c>
      <c r="W7" s="112">
        <f t="shared" si="0"/>
        <v>16</v>
      </c>
      <c r="X7" s="112">
        <f t="shared" si="0"/>
        <v>1</v>
      </c>
      <c r="Y7" s="112">
        <f t="shared" si="0"/>
        <v>0</v>
      </c>
      <c r="Z7" s="112">
        <f t="shared" si="0"/>
        <v>3</v>
      </c>
      <c r="AA7" s="188"/>
      <c r="AB7" s="188"/>
    </row>
    <row r="8" spans="1:28" s="105" customFormat="1" ht="13.5" customHeight="1">
      <c r="A8" s="101" t="s">
        <v>13</v>
      </c>
      <c r="B8" s="102" t="s">
        <v>254</v>
      </c>
      <c r="C8" s="101" t="s">
        <v>255</v>
      </c>
      <c r="D8" s="103">
        <f>+SUM(E8,+I8)</f>
        <v>232624</v>
      </c>
      <c r="E8" s="103">
        <f>+SUM(G8,+H8)</f>
        <v>24144</v>
      </c>
      <c r="F8" s="104">
        <f>IF(D8&gt;0,E8/D8*100,"-")</f>
        <v>10.378980672673499</v>
      </c>
      <c r="G8" s="103">
        <v>24144</v>
      </c>
      <c r="H8" s="103">
        <v>0</v>
      </c>
      <c r="I8" s="103">
        <f>+SUM(K8,+M8,+O8)</f>
        <v>208480</v>
      </c>
      <c r="J8" s="104">
        <f>IF(D8&gt;0,I8/D8*100,"-")</f>
        <v>89.621019327326508</v>
      </c>
      <c r="K8" s="103">
        <v>176908</v>
      </c>
      <c r="L8" s="104">
        <f>IF(D8&gt;0,K8/D8*100,"-")</f>
        <v>76.048902950684365</v>
      </c>
      <c r="M8" s="103">
        <v>0</v>
      </c>
      <c r="N8" s="104">
        <f>IF(D8&gt;0,M8/D8*100,"-")</f>
        <v>0</v>
      </c>
      <c r="O8" s="103">
        <v>31572</v>
      </c>
      <c r="P8" s="103">
        <v>26027</v>
      </c>
      <c r="Q8" s="104">
        <f>IF(D8&gt;0,O8/D8*100,"-")</f>
        <v>13.572116376642136</v>
      </c>
      <c r="R8" s="103">
        <v>1841</v>
      </c>
      <c r="S8" s="101" t="s">
        <v>257</v>
      </c>
      <c r="T8" s="101"/>
      <c r="U8" s="101"/>
      <c r="V8" s="101"/>
      <c r="W8" s="101"/>
      <c r="X8" s="101"/>
      <c r="Y8" s="101"/>
      <c r="Z8" s="101" t="s">
        <v>257</v>
      </c>
      <c r="AA8" s="189" t="s">
        <v>256</v>
      </c>
      <c r="AB8" s="190"/>
    </row>
    <row r="9" spans="1:28" s="105" customFormat="1" ht="13.5" customHeight="1">
      <c r="A9" s="101" t="s">
        <v>13</v>
      </c>
      <c r="B9" s="102" t="s">
        <v>258</v>
      </c>
      <c r="C9" s="101" t="s">
        <v>259</v>
      </c>
      <c r="D9" s="103">
        <f>+SUM(E9,+I9)</f>
        <v>121454</v>
      </c>
      <c r="E9" s="103">
        <f>+SUM(G9,+H9)</f>
        <v>13168</v>
      </c>
      <c r="F9" s="104">
        <f>IF(D9&gt;0,E9/D9*100,"-")</f>
        <v>10.841964859123619</v>
      </c>
      <c r="G9" s="103">
        <v>12939</v>
      </c>
      <c r="H9" s="103">
        <v>229</v>
      </c>
      <c r="I9" s="103">
        <f>+SUM(K9,+M9,+O9)</f>
        <v>108286</v>
      </c>
      <c r="J9" s="104">
        <f>IF(D9&gt;0,I9/D9*100,"-")</f>
        <v>89.158035140876379</v>
      </c>
      <c r="K9" s="103">
        <v>82211</v>
      </c>
      <c r="L9" s="104">
        <f>IF(D9&gt;0,K9/D9*100,"-")</f>
        <v>67.689001597312554</v>
      </c>
      <c r="M9" s="103">
        <v>0</v>
      </c>
      <c r="N9" s="104">
        <f>IF(D9&gt;0,M9/D9*100,"-")</f>
        <v>0</v>
      </c>
      <c r="O9" s="103">
        <v>26075</v>
      </c>
      <c r="P9" s="103">
        <v>22110</v>
      </c>
      <c r="Q9" s="104">
        <f>IF(D9&gt;0,O9/D9*100,"-")</f>
        <v>21.469033543563818</v>
      </c>
      <c r="R9" s="103">
        <v>712</v>
      </c>
      <c r="S9" s="101" t="s">
        <v>257</v>
      </c>
      <c r="T9" s="101"/>
      <c r="U9" s="101"/>
      <c r="V9" s="101"/>
      <c r="W9" s="101" t="s">
        <v>257</v>
      </c>
      <c r="X9" s="101"/>
      <c r="Y9" s="101"/>
      <c r="Z9" s="101"/>
      <c r="AA9" s="189" t="s">
        <v>256</v>
      </c>
      <c r="AB9" s="190"/>
    </row>
    <row r="10" spans="1:28" s="105" customFormat="1" ht="13.5" customHeight="1">
      <c r="A10" s="101" t="s">
        <v>13</v>
      </c>
      <c r="B10" s="102" t="s">
        <v>260</v>
      </c>
      <c r="C10" s="101" t="s">
        <v>261</v>
      </c>
      <c r="D10" s="103">
        <f>+SUM(E10,+I10)</f>
        <v>73683</v>
      </c>
      <c r="E10" s="103">
        <f>+SUM(G10,+H10)</f>
        <v>4762</v>
      </c>
      <c r="F10" s="104">
        <f>IF(D10&gt;0,E10/D10*100,"-")</f>
        <v>6.4628204606218524</v>
      </c>
      <c r="G10" s="103">
        <v>4762</v>
      </c>
      <c r="H10" s="103">
        <v>0</v>
      </c>
      <c r="I10" s="103">
        <f>+SUM(K10,+M10,+O10)</f>
        <v>68921</v>
      </c>
      <c r="J10" s="104">
        <f>IF(D10&gt;0,I10/D10*100,"-")</f>
        <v>93.537179539378144</v>
      </c>
      <c r="K10" s="103">
        <v>67426</v>
      </c>
      <c r="L10" s="104">
        <f>IF(D10&gt;0,K10/D10*100,"-")</f>
        <v>91.508217635004002</v>
      </c>
      <c r="M10" s="103">
        <v>0</v>
      </c>
      <c r="N10" s="104">
        <f>IF(D10&gt;0,M10/D10*100,"-")</f>
        <v>0</v>
      </c>
      <c r="O10" s="103">
        <v>1495</v>
      </c>
      <c r="P10" s="103">
        <v>1456</v>
      </c>
      <c r="Q10" s="104">
        <f>IF(D10&gt;0,O10/D10*100,"-")</f>
        <v>2.0289619043741434</v>
      </c>
      <c r="R10" s="103">
        <v>1237</v>
      </c>
      <c r="S10" s="101" t="s">
        <v>257</v>
      </c>
      <c r="T10" s="101"/>
      <c r="U10" s="101"/>
      <c r="V10" s="101"/>
      <c r="W10" s="101" t="s">
        <v>257</v>
      </c>
      <c r="X10" s="101"/>
      <c r="Y10" s="101"/>
      <c r="Z10" s="101"/>
      <c r="AA10" s="189" t="s">
        <v>256</v>
      </c>
      <c r="AB10" s="190"/>
    </row>
    <row r="11" spans="1:28" s="105" customFormat="1" ht="13.5" customHeight="1">
      <c r="A11" s="101" t="s">
        <v>13</v>
      </c>
      <c r="B11" s="102" t="s">
        <v>262</v>
      </c>
      <c r="C11" s="101" t="s">
        <v>263</v>
      </c>
      <c r="D11" s="103">
        <f>+SUM(E11,+I11)</f>
        <v>19067</v>
      </c>
      <c r="E11" s="103">
        <f>+SUM(G11,+H11)</f>
        <v>8385</v>
      </c>
      <c r="F11" s="104">
        <f>IF(D11&gt;0,E11/D11*100,"-")</f>
        <v>43.976503907274349</v>
      </c>
      <c r="G11" s="103">
        <v>8385</v>
      </c>
      <c r="H11" s="103">
        <v>0</v>
      </c>
      <c r="I11" s="103">
        <f>+SUM(K11,+M11,+O11)</f>
        <v>10682</v>
      </c>
      <c r="J11" s="104">
        <f>IF(D11&gt;0,I11/D11*100,"-")</f>
        <v>56.023496092725658</v>
      </c>
      <c r="K11" s="103">
        <v>3962</v>
      </c>
      <c r="L11" s="104">
        <f>IF(D11&gt;0,K11/D11*100,"-")</f>
        <v>20.779357004248176</v>
      </c>
      <c r="M11" s="103">
        <v>456</v>
      </c>
      <c r="N11" s="104">
        <f>IF(D11&gt;0,M11/D11*100,"-")</f>
        <v>2.3915665810038287</v>
      </c>
      <c r="O11" s="103">
        <v>6264</v>
      </c>
      <c r="P11" s="103">
        <v>5065</v>
      </c>
      <c r="Q11" s="104">
        <f>IF(D11&gt;0,O11/D11*100,"-")</f>
        <v>32.852572507473646</v>
      </c>
      <c r="R11" s="103">
        <v>195</v>
      </c>
      <c r="S11" s="101" t="s">
        <v>257</v>
      </c>
      <c r="T11" s="101"/>
      <c r="U11" s="101"/>
      <c r="V11" s="101"/>
      <c r="W11" s="101" t="s">
        <v>257</v>
      </c>
      <c r="X11" s="101"/>
      <c r="Y11" s="101"/>
      <c r="Z11" s="101"/>
      <c r="AA11" s="189" t="s">
        <v>256</v>
      </c>
      <c r="AB11" s="190"/>
    </row>
    <row r="12" spans="1:28" s="105" customFormat="1" ht="13.5" customHeight="1">
      <c r="A12" s="101" t="s">
        <v>13</v>
      </c>
      <c r="B12" s="102" t="s">
        <v>264</v>
      </c>
      <c r="C12" s="101" t="s">
        <v>265</v>
      </c>
      <c r="D12" s="103">
        <f>+SUM(E12,+I12)</f>
        <v>54672</v>
      </c>
      <c r="E12" s="103">
        <f>+SUM(G12,+H12)</f>
        <v>14289</v>
      </c>
      <c r="F12" s="104">
        <f>IF(D12&gt;0,E12/D12*100,"-")</f>
        <v>26.135864793678664</v>
      </c>
      <c r="G12" s="103">
        <v>14142</v>
      </c>
      <c r="H12" s="103">
        <v>147</v>
      </c>
      <c r="I12" s="103">
        <f>+SUM(K12,+M12,+O12)</f>
        <v>40383</v>
      </c>
      <c r="J12" s="104">
        <f>IF(D12&gt;0,I12/D12*100,"-")</f>
        <v>73.864135206321336</v>
      </c>
      <c r="K12" s="103">
        <v>29141</v>
      </c>
      <c r="L12" s="104">
        <f>IF(D12&gt;0,K12/D12*100,"-")</f>
        <v>53.301507170032195</v>
      </c>
      <c r="M12" s="103">
        <v>0</v>
      </c>
      <c r="N12" s="104">
        <f>IF(D12&gt;0,M12/D12*100,"-")</f>
        <v>0</v>
      </c>
      <c r="O12" s="103">
        <v>11242</v>
      </c>
      <c r="P12" s="103">
        <v>9600</v>
      </c>
      <c r="Q12" s="104">
        <f>IF(D12&gt;0,O12/D12*100,"-")</f>
        <v>20.562628036289144</v>
      </c>
      <c r="R12" s="103">
        <v>587</v>
      </c>
      <c r="S12" s="101" t="s">
        <v>257</v>
      </c>
      <c r="T12" s="101"/>
      <c r="U12" s="101"/>
      <c r="V12" s="101"/>
      <c r="W12" s="101" t="s">
        <v>257</v>
      </c>
      <c r="X12" s="101"/>
      <c r="Y12" s="101"/>
      <c r="Z12" s="101"/>
      <c r="AA12" s="189" t="s">
        <v>256</v>
      </c>
      <c r="AB12" s="190"/>
    </row>
    <row r="13" spans="1:28" s="105" customFormat="1" ht="13.5" customHeight="1">
      <c r="A13" s="101" t="s">
        <v>13</v>
      </c>
      <c r="B13" s="102" t="s">
        <v>266</v>
      </c>
      <c r="C13" s="101" t="s">
        <v>267</v>
      </c>
      <c r="D13" s="103">
        <f>+SUM(E13,+I13)</f>
        <v>48896</v>
      </c>
      <c r="E13" s="103">
        <f>+SUM(G13,+H13)</f>
        <v>13689</v>
      </c>
      <c r="F13" s="104">
        <f>IF(D13&gt;0,E13/D13*100,"-")</f>
        <v>27.996155104712038</v>
      </c>
      <c r="G13" s="103">
        <v>13689</v>
      </c>
      <c r="H13" s="103">
        <v>0</v>
      </c>
      <c r="I13" s="103">
        <f>+SUM(K13,+M13,+O13)</f>
        <v>35207</v>
      </c>
      <c r="J13" s="104">
        <f>IF(D13&gt;0,I13/D13*100,"-")</f>
        <v>72.003844895287955</v>
      </c>
      <c r="K13" s="103">
        <v>1409</v>
      </c>
      <c r="L13" s="104">
        <f>IF(D13&gt;0,K13/D13*100,"-")</f>
        <v>2.8816263089005236</v>
      </c>
      <c r="M13" s="103">
        <v>0</v>
      </c>
      <c r="N13" s="104">
        <f>IF(D13&gt;0,M13/D13*100,"-")</f>
        <v>0</v>
      </c>
      <c r="O13" s="103">
        <v>33798</v>
      </c>
      <c r="P13" s="103">
        <v>31190</v>
      </c>
      <c r="Q13" s="104">
        <f>IF(D13&gt;0,O13/D13*100,"-")</f>
        <v>69.122218586387433</v>
      </c>
      <c r="R13" s="103">
        <v>238</v>
      </c>
      <c r="S13" s="101" t="s">
        <v>257</v>
      </c>
      <c r="T13" s="101"/>
      <c r="U13" s="101"/>
      <c r="V13" s="101"/>
      <c r="W13" s="101" t="s">
        <v>257</v>
      </c>
      <c r="X13" s="101"/>
      <c r="Y13" s="101"/>
      <c r="Z13" s="101"/>
      <c r="AA13" s="189" t="s">
        <v>256</v>
      </c>
      <c r="AB13" s="190"/>
    </row>
    <row r="14" spans="1:28" s="105" customFormat="1" ht="13.5" customHeight="1">
      <c r="A14" s="101" t="s">
        <v>13</v>
      </c>
      <c r="B14" s="102" t="s">
        <v>268</v>
      </c>
      <c r="C14" s="101" t="s">
        <v>269</v>
      </c>
      <c r="D14" s="103">
        <f>+SUM(E14,+I14)</f>
        <v>29050</v>
      </c>
      <c r="E14" s="103">
        <f>+SUM(G14,+H14)</f>
        <v>12020</v>
      </c>
      <c r="F14" s="104">
        <f>IF(D14&gt;0,E14/D14*100,"-")</f>
        <v>41.37693631669535</v>
      </c>
      <c r="G14" s="103">
        <v>12020</v>
      </c>
      <c r="H14" s="103">
        <v>0</v>
      </c>
      <c r="I14" s="103">
        <f>+SUM(K14,+M14,+O14)</f>
        <v>17030</v>
      </c>
      <c r="J14" s="104">
        <f>IF(D14&gt;0,I14/D14*100,"-")</f>
        <v>58.623063683304643</v>
      </c>
      <c r="K14" s="103">
        <v>8429</v>
      </c>
      <c r="L14" s="104">
        <f>IF(D14&gt;0,K14/D14*100,"-")</f>
        <v>29.015490533562822</v>
      </c>
      <c r="M14" s="103">
        <v>0</v>
      </c>
      <c r="N14" s="104">
        <f>IF(D14&gt;0,M14/D14*100,"-")</f>
        <v>0</v>
      </c>
      <c r="O14" s="103">
        <v>8601</v>
      </c>
      <c r="P14" s="103">
        <v>1243</v>
      </c>
      <c r="Q14" s="104">
        <f>IF(D14&gt;0,O14/D14*100,"-")</f>
        <v>29.607573149741821</v>
      </c>
      <c r="R14" s="103">
        <v>159</v>
      </c>
      <c r="S14" s="101" t="s">
        <v>257</v>
      </c>
      <c r="T14" s="101"/>
      <c r="U14" s="101"/>
      <c r="V14" s="101"/>
      <c r="W14" s="101"/>
      <c r="X14" s="101" t="s">
        <v>257</v>
      </c>
      <c r="Y14" s="101"/>
      <c r="Z14" s="101"/>
      <c r="AA14" s="189" t="s">
        <v>256</v>
      </c>
      <c r="AB14" s="190"/>
    </row>
    <row r="15" spans="1:28" s="105" customFormat="1" ht="13.5" customHeight="1">
      <c r="A15" s="101" t="s">
        <v>13</v>
      </c>
      <c r="B15" s="102" t="s">
        <v>270</v>
      </c>
      <c r="C15" s="101" t="s">
        <v>271</v>
      </c>
      <c r="D15" s="103">
        <f>+SUM(E15,+I15)</f>
        <v>45245</v>
      </c>
      <c r="E15" s="103">
        <f>+SUM(G15,+H15)</f>
        <v>12419</v>
      </c>
      <c r="F15" s="104">
        <f>IF(D15&gt;0,E15/D15*100,"-")</f>
        <v>27.448336832799203</v>
      </c>
      <c r="G15" s="103">
        <v>12337</v>
      </c>
      <c r="H15" s="103">
        <v>82</v>
      </c>
      <c r="I15" s="103">
        <f>+SUM(K15,+M15,+O15)</f>
        <v>32826</v>
      </c>
      <c r="J15" s="104">
        <f>IF(D15&gt;0,I15/D15*100,"-")</f>
        <v>72.5516631672008</v>
      </c>
      <c r="K15" s="103">
        <v>14880</v>
      </c>
      <c r="L15" s="104">
        <f>IF(D15&gt;0,K15/D15*100,"-")</f>
        <v>32.887611890816665</v>
      </c>
      <c r="M15" s="103">
        <v>0</v>
      </c>
      <c r="N15" s="104">
        <f>IF(D15&gt;0,M15/D15*100,"-")</f>
        <v>0</v>
      </c>
      <c r="O15" s="103">
        <v>17946</v>
      </c>
      <c r="P15" s="103">
        <v>16156</v>
      </c>
      <c r="Q15" s="104">
        <f>IF(D15&gt;0,O15/D15*100,"-")</f>
        <v>39.664051276384136</v>
      </c>
      <c r="R15" s="103">
        <v>278</v>
      </c>
      <c r="S15" s="101" t="s">
        <v>257</v>
      </c>
      <c r="T15" s="101"/>
      <c r="U15" s="101"/>
      <c r="V15" s="101"/>
      <c r="W15" s="101" t="s">
        <v>257</v>
      </c>
      <c r="X15" s="101"/>
      <c r="Y15" s="101"/>
      <c r="Z15" s="101"/>
      <c r="AA15" s="189" t="s">
        <v>256</v>
      </c>
      <c r="AB15" s="190"/>
    </row>
    <row r="16" spans="1:28" s="105" customFormat="1" ht="13.5" customHeight="1">
      <c r="A16" s="101" t="s">
        <v>13</v>
      </c>
      <c r="B16" s="102" t="s">
        <v>272</v>
      </c>
      <c r="C16" s="101" t="s">
        <v>273</v>
      </c>
      <c r="D16" s="103">
        <f>+SUM(E16,+I16)</f>
        <v>25984</v>
      </c>
      <c r="E16" s="103">
        <f>+SUM(G16,+H16)</f>
        <v>9535</v>
      </c>
      <c r="F16" s="104">
        <f>IF(D16&gt;0,E16/D16*100,"-")</f>
        <v>36.695658866995075</v>
      </c>
      <c r="G16" s="103">
        <v>9473</v>
      </c>
      <c r="H16" s="103">
        <v>62</v>
      </c>
      <c r="I16" s="103">
        <f>+SUM(K16,+M16,+O16)</f>
        <v>16449</v>
      </c>
      <c r="J16" s="104">
        <f>IF(D16&gt;0,I16/D16*100,"-")</f>
        <v>63.304341133004925</v>
      </c>
      <c r="K16" s="103">
        <v>3871</v>
      </c>
      <c r="L16" s="104">
        <f>IF(D16&gt;0,K16/D16*100,"-")</f>
        <v>14.897629310344829</v>
      </c>
      <c r="M16" s="103">
        <v>0</v>
      </c>
      <c r="N16" s="104">
        <f>IF(D16&gt;0,M16/D16*100,"-")</f>
        <v>0</v>
      </c>
      <c r="O16" s="103">
        <v>12578</v>
      </c>
      <c r="P16" s="103">
        <v>9925</v>
      </c>
      <c r="Q16" s="104">
        <f>IF(D16&gt;0,O16/D16*100,"-")</f>
        <v>48.4067118226601</v>
      </c>
      <c r="R16" s="103">
        <v>170</v>
      </c>
      <c r="S16" s="101" t="s">
        <v>257</v>
      </c>
      <c r="T16" s="101"/>
      <c r="U16" s="101"/>
      <c r="V16" s="101"/>
      <c r="W16" s="101" t="s">
        <v>257</v>
      </c>
      <c r="X16" s="101"/>
      <c r="Y16" s="101"/>
      <c r="Z16" s="101"/>
      <c r="AA16" s="189" t="s">
        <v>256</v>
      </c>
      <c r="AB16" s="190"/>
    </row>
    <row r="17" spans="1:28" s="105" customFormat="1" ht="13.5" customHeight="1">
      <c r="A17" s="101" t="s">
        <v>13</v>
      </c>
      <c r="B17" s="102" t="s">
        <v>274</v>
      </c>
      <c r="C17" s="101" t="s">
        <v>275</v>
      </c>
      <c r="D17" s="103">
        <f>+SUM(E17,+I17)</f>
        <v>31588</v>
      </c>
      <c r="E17" s="103">
        <f>+SUM(G17,+H17)</f>
        <v>5522</v>
      </c>
      <c r="F17" s="104">
        <f>IF(D17&gt;0,E17/D17*100,"-")</f>
        <v>17.481322021020638</v>
      </c>
      <c r="G17" s="103">
        <v>5522</v>
      </c>
      <c r="H17" s="103">
        <v>0</v>
      </c>
      <c r="I17" s="103">
        <f>+SUM(K17,+M17,+O17)</f>
        <v>26066</v>
      </c>
      <c r="J17" s="104">
        <f>IF(D17&gt;0,I17/D17*100,"-")</f>
        <v>82.518677978979355</v>
      </c>
      <c r="K17" s="103">
        <v>8926</v>
      </c>
      <c r="L17" s="104">
        <f>IF(D17&gt;0,K17/D17*100,"-")</f>
        <v>28.257566164366217</v>
      </c>
      <c r="M17" s="103">
        <v>0</v>
      </c>
      <c r="N17" s="104">
        <f>IF(D17&gt;0,M17/D17*100,"-")</f>
        <v>0</v>
      </c>
      <c r="O17" s="103">
        <v>17140</v>
      </c>
      <c r="P17" s="103">
        <v>13823</v>
      </c>
      <c r="Q17" s="104">
        <f>IF(D17&gt;0,O17/D17*100,"-")</f>
        <v>54.261111814613137</v>
      </c>
      <c r="R17" s="103">
        <v>222</v>
      </c>
      <c r="S17" s="101" t="s">
        <v>257</v>
      </c>
      <c r="T17" s="101"/>
      <c r="U17" s="101"/>
      <c r="V17" s="101"/>
      <c r="W17" s="101" t="s">
        <v>257</v>
      </c>
      <c r="X17" s="101"/>
      <c r="Y17" s="101"/>
      <c r="Z17" s="101"/>
      <c r="AA17" s="189" t="s">
        <v>256</v>
      </c>
      <c r="AB17" s="190"/>
    </row>
    <row r="18" spans="1:28" s="105" customFormat="1" ht="13.5" customHeight="1">
      <c r="A18" s="101" t="s">
        <v>13</v>
      </c>
      <c r="B18" s="102" t="s">
        <v>276</v>
      </c>
      <c r="C18" s="101" t="s">
        <v>277</v>
      </c>
      <c r="D18" s="103">
        <f>+SUM(E18,+I18)</f>
        <v>16157</v>
      </c>
      <c r="E18" s="103">
        <f>+SUM(G18,+H18)</f>
        <v>1238</v>
      </c>
      <c r="F18" s="104">
        <f>IF(D18&gt;0,E18/D18*100,"-")</f>
        <v>7.6623135483072353</v>
      </c>
      <c r="G18" s="103">
        <v>1238</v>
      </c>
      <c r="H18" s="103">
        <v>0</v>
      </c>
      <c r="I18" s="103">
        <f>+SUM(K18,+M18,+O18)</f>
        <v>14919</v>
      </c>
      <c r="J18" s="104">
        <f>IF(D18&gt;0,I18/D18*100,"-")</f>
        <v>92.337686451692775</v>
      </c>
      <c r="K18" s="103">
        <v>13647</v>
      </c>
      <c r="L18" s="104">
        <f>IF(D18&gt;0,K18/D18*100,"-")</f>
        <v>84.464937797858511</v>
      </c>
      <c r="M18" s="103">
        <v>0</v>
      </c>
      <c r="N18" s="104">
        <f>IF(D18&gt;0,M18/D18*100,"-")</f>
        <v>0</v>
      </c>
      <c r="O18" s="103">
        <v>1272</v>
      </c>
      <c r="P18" s="103">
        <v>1268</v>
      </c>
      <c r="Q18" s="104">
        <f>IF(D18&gt;0,O18/D18*100,"-")</f>
        <v>7.8727486538342513</v>
      </c>
      <c r="R18" s="103">
        <v>153</v>
      </c>
      <c r="S18" s="101" t="s">
        <v>257</v>
      </c>
      <c r="T18" s="101"/>
      <c r="U18" s="101"/>
      <c r="V18" s="101"/>
      <c r="W18" s="101" t="s">
        <v>257</v>
      </c>
      <c r="X18" s="101"/>
      <c r="Y18" s="101"/>
      <c r="Z18" s="101"/>
      <c r="AA18" s="189" t="s">
        <v>256</v>
      </c>
      <c r="AB18" s="190"/>
    </row>
    <row r="19" spans="1:28" s="105" customFormat="1" ht="13.5" customHeight="1">
      <c r="A19" s="101" t="s">
        <v>13</v>
      </c>
      <c r="B19" s="102" t="s">
        <v>278</v>
      </c>
      <c r="C19" s="101" t="s">
        <v>279</v>
      </c>
      <c r="D19" s="103">
        <f>+SUM(E19,+I19)</f>
        <v>17428</v>
      </c>
      <c r="E19" s="103">
        <f>+SUM(G19,+H19)</f>
        <v>714</v>
      </c>
      <c r="F19" s="104">
        <f>IF(D19&gt;0,E19/D19*100,"-")</f>
        <v>4.0968556346109706</v>
      </c>
      <c r="G19" s="103">
        <v>714</v>
      </c>
      <c r="H19" s="103">
        <v>0</v>
      </c>
      <c r="I19" s="103">
        <f>+SUM(K19,+M19,+O19)</f>
        <v>16714</v>
      </c>
      <c r="J19" s="104">
        <f>IF(D19&gt;0,I19/D19*100,"-")</f>
        <v>95.903144365389025</v>
      </c>
      <c r="K19" s="103">
        <v>13366</v>
      </c>
      <c r="L19" s="104">
        <f>IF(D19&gt;0,K19/D19*100,"-")</f>
        <v>76.692678448473714</v>
      </c>
      <c r="M19" s="103">
        <v>107</v>
      </c>
      <c r="N19" s="104">
        <f>IF(D19&gt;0,M19/D19*100,"-")</f>
        <v>0.61395455588707826</v>
      </c>
      <c r="O19" s="103">
        <v>3241</v>
      </c>
      <c r="P19" s="103">
        <v>2945</v>
      </c>
      <c r="Q19" s="104">
        <f>IF(D19&gt;0,O19/D19*100,"-")</f>
        <v>18.596511361028231</v>
      </c>
      <c r="R19" s="103">
        <v>232</v>
      </c>
      <c r="S19" s="101" t="s">
        <v>257</v>
      </c>
      <c r="T19" s="101"/>
      <c r="U19" s="101"/>
      <c r="V19" s="101"/>
      <c r="W19" s="101" t="s">
        <v>257</v>
      </c>
      <c r="X19" s="101"/>
      <c r="Y19" s="101"/>
      <c r="Z19" s="101"/>
      <c r="AA19" s="189" t="s">
        <v>256</v>
      </c>
      <c r="AB19" s="190"/>
    </row>
    <row r="20" spans="1:28" s="105" customFormat="1" ht="13.5" customHeight="1">
      <c r="A20" s="101" t="s">
        <v>13</v>
      </c>
      <c r="B20" s="102" t="s">
        <v>280</v>
      </c>
      <c r="C20" s="101" t="s">
        <v>281</v>
      </c>
      <c r="D20" s="103">
        <f>+SUM(E20,+I20)</f>
        <v>9575</v>
      </c>
      <c r="E20" s="103">
        <f>+SUM(G20,+H20)</f>
        <v>311</v>
      </c>
      <c r="F20" s="104">
        <f>IF(D20&gt;0,E20/D20*100,"-")</f>
        <v>3.2480417754569189</v>
      </c>
      <c r="G20" s="103">
        <v>311</v>
      </c>
      <c r="H20" s="103">
        <v>0</v>
      </c>
      <c r="I20" s="103">
        <f>+SUM(K20,+M20,+O20)</f>
        <v>9264</v>
      </c>
      <c r="J20" s="104">
        <f>IF(D20&gt;0,I20/D20*100,"-")</f>
        <v>96.751958224543074</v>
      </c>
      <c r="K20" s="103">
        <v>0</v>
      </c>
      <c r="L20" s="104">
        <f>IF(D20&gt;0,K20/D20*100,"-")</f>
        <v>0</v>
      </c>
      <c r="M20" s="103">
        <v>0</v>
      </c>
      <c r="N20" s="104">
        <f>IF(D20&gt;0,M20/D20*100,"-")</f>
        <v>0</v>
      </c>
      <c r="O20" s="103">
        <v>9264</v>
      </c>
      <c r="P20" s="103">
        <v>9009</v>
      </c>
      <c r="Q20" s="104">
        <f>IF(D20&gt;0,O20/D20*100,"-")</f>
        <v>96.751958224543074</v>
      </c>
      <c r="R20" s="103">
        <v>57</v>
      </c>
      <c r="S20" s="101" t="s">
        <v>257</v>
      </c>
      <c r="T20" s="101"/>
      <c r="U20" s="101"/>
      <c r="V20" s="101"/>
      <c r="W20" s="101" t="s">
        <v>257</v>
      </c>
      <c r="X20" s="101"/>
      <c r="Y20" s="101"/>
      <c r="Z20" s="101"/>
      <c r="AA20" s="189" t="s">
        <v>256</v>
      </c>
      <c r="AB20" s="190"/>
    </row>
    <row r="21" spans="1:28" s="105" customFormat="1" ht="13.5" customHeight="1">
      <c r="A21" s="101" t="s">
        <v>13</v>
      </c>
      <c r="B21" s="102" t="s">
        <v>282</v>
      </c>
      <c r="C21" s="101" t="s">
        <v>283</v>
      </c>
      <c r="D21" s="103">
        <f>+SUM(E21,+I21)</f>
        <v>25706</v>
      </c>
      <c r="E21" s="103">
        <f>+SUM(G21,+H21)</f>
        <v>5896</v>
      </c>
      <c r="F21" s="104">
        <f>IF(D21&gt;0,E21/D21*100,"-")</f>
        <v>22.93627946782852</v>
      </c>
      <c r="G21" s="103">
        <v>5896</v>
      </c>
      <c r="H21" s="103">
        <v>0</v>
      </c>
      <c r="I21" s="103">
        <f>+SUM(K21,+M21,+O21)</f>
        <v>19810</v>
      </c>
      <c r="J21" s="104">
        <f>IF(D21&gt;0,I21/D21*100,"-")</f>
        <v>77.063720532171473</v>
      </c>
      <c r="K21" s="103">
        <v>7117</v>
      </c>
      <c r="L21" s="104">
        <f>IF(D21&gt;0,K21/D21*100,"-")</f>
        <v>27.686143312845253</v>
      </c>
      <c r="M21" s="103">
        <v>0</v>
      </c>
      <c r="N21" s="104">
        <f>IF(D21&gt;0,M21/D21*100,"-")</f>
        <v>0</v>
      </c>
      <c r="O21" s="103">
        <v>12693</v>
      </c>
      <c r="P21" s="103">
        <v>11023</v>
      </c>
      <c r="Q21" s="104">
        <f>IF(D21&gt;0,O21/D21*100,"-")</f>
        <v>49.377577219326227</v>
      </c>
      <c r="R21" s="103">
        <v>171</v>
      </c>
      <c r="S21" s="101" t="s">
        <v>257</v>
      </c>
      <c r="T21" s="101"/>
      <c r="U21" s="101"/>
      <c r="V21" s="101"/>
      <c r="W21" s="101" t="s">
        <v>257</v>
      </c>
      <c r="X21" s="101"/>
      <c r="Y21" s="101"/>
      <c r="Z21" s="101"/>
      <c r="AA21" s="189" t="s">
        <v>256</v>
      </c>
      <c r="AB21" s="190"/>
    </row>
    <row r="22" spans="1:28" s="105" customFormat="1" ht="13.5" customHeight="1">
      <c r="A22" s="101" t="s">
        <v>13</v>
      </c>
      <c r="B22" s="102" t="s">
        <v>284</v>
      </c>
      <c r="C22" s="101" t="s">
        <v>285</v>
      </c>
      <c r="D22" s="103">
        <f>+SUM(E22,+I22)</f>
        <v>5574</v>
      </c>
      <c r="E22" s="103">
        <f>+SUM(G22,+H22)</f>
        <v>560</v>
      </c>
      <c r="F22" s="104">
        <f>IF(D22&gt;0,E22/D22*100,"-")</f>
        <v>10.04664513814137</v>
      </c>
      <c r="G22" s="103">
        <v>560</v>
      </c>
      <c r="H22" s="103">
        <v>0</v>
      </c>
      <c r="I22" s="103">
        <f>+SUM(K22,+M22,+O22)</f>
        <v>5014</v>
      </c>
      <c r="J22" s="104">
        <f>IF(D22&gt;0,I22/D22*100,"-")</f>
        <v>89.953354861858628</v>
      </c>
      <c r="K22" s="103">
        <v>3832</v>
      </c>
      <c r="L22" s="104">
        <f>IF(D22&gt;0,K22/D22*100,"-")</f>
        <v>68.747757445281664</v>
      </c>
      <c r="M22" s="103">
        <v>0</v>
      </c>
      <c r="N22" s="104">
        <f>IF(D22&gt;0,M22/D22*100,"-")</f>
        <v>0</v>
      </c>
      <c r="O22" s="103">
        <v>1182</v>
      </c>
      <c r="P22" s="103">
        <v>1182</v>
      </c>
      <c r="Q22" s="104">
        <f>IF(D22&gt;0,O22/D22*100,"-")</f>
        <v>21.205597416576964</v>
      </c>
      <c r="R22" s="103">
        <v>6</v>
      </c>
      <c r="S22" s="101"/>
      <c r="T22" s="101"/>
      <c r="U22" s="101"/>
      <c r="V22" s="101" t="s">
        <v>257</v>
      </c>
      <c r="W22" s="101"/>
      <c r="X22" s="101"/>
      <c r="Y22" s="101"/>
      <c r="Z22" s="101" t="s">
        <v>257</v>
      </c>
      <c r="AA22" s="189" t="s">
        <v>256</v>
      </c>
      <c r="AB22" s="190"/>
    </row>
    <row r="23" spans="1:28" s="105" customFormat="1" ht="13.5" customHeight="1">
      <c r="A23" s="101" t="s">
        <v>13</v>
      </c>
      <c r="B23" s="102" t="s">
        <v>286</v>
      </c>
      <c r="C23" s="101" t="s">
        <v>287</v>
      </c>
      <c r="D23" s="103">
        <f>+SUM(E23,+I23)</f>
        <v>19852</v>
      </c>
      <c r="E23" s="103">
        <f>+SUM(G23,+H23)</f>
        <v>5673</v>
      </c>
      <c r="F23" s="104">
        <f>IF(D23&gt;0,E23/D23*100,"-")</f>
        <v>28.576465847269795</v>
      </c>
      <c r="G23" s="103">
        <v>5673</v>
      </c>
      <c r="H23" s="103">
        <v>0</v>
      </c>
      <c r="I23" s="103">
        <f>+SUM(K23,+M23,+O23)</f>
        <v>14179</v>
      </c>
      <c r="J23" s="104">
        <f>IF(D23&gt;0,I23/D23*100,"-")</f>
        <v>71.423534152730213</v>
      </c>
      <c r="K23" s="103">
        <v>5565</v>
      </c>
      <c r="L23" s="104">
        <f>IF(D23&gt;0,K23/D23*100,"-")</f>
        <v>28.032440056417489</v>
      </c>
      <c r="M23" s="103">
        <v>0</v>
      </c>
      <c r="N23" s="104">
        <f>IF(D23&gt;0,M23/D23*100,"-")</f>
        <v>0</v>
      </c>
      <c r="O23" s="103">
        <v>8614</v>
      </c>
      <c r="P23" s="103">
        <v>8032</v>
      </c>
      <c r="Q23" s="104">
        <f>IF(D23&gt;0,O23/D23*100,"-")</f>
        <v>43.391094096312713</v>
      </c>
      <c r="R23" s="103">
        <v>144</v>
      </c>
      <c r="S23" s="101" t="s">
        <v>257</v>
      </c>
      <c r="T23" s="101"/>
      <c r="U23" s="101"/>
      <c r="V23" s="101"/>
      <c r="W23" s="101" t="s">
        <v>257</v>
      </c>
      <c r="X23" s="101"/>
      <c r="Y23" s="101"/>
      <c r="Z23" s="101"/>
      <c r="AA23" s="189" t="s">
        <v>256</v>
      </c>
      <c r="AB23" s="190"/>
    </row>
    <row r="24" spans="1:28" s="105" customFormat="1" ht="13.5" customHeight="1">
      <c r="A24" s="101" t="s">
        <v>13</v>
      </c>
      <c r="B24" s="102" t="s">
        <v>288</v>
      </c>
      <c r="C24" s="101" t="s">
        <v>289</v>
      </c>
      <c r="D24" s="103">
        <f>+SUM(E24,+I24)</f>
        <v>6433</v>
      </c>
      <c r="E24" s="103">
        <f>+SUM(G24,+H24)</f>
        <v>2766</v>
      </c>
      <c r="F24" s="104">
        <f>IF(D24&gt;0,E24/D24*100,"-")</f>
        <v>42.997046479092184</v>
      </c>
      <c r="G24" s="103">
        <v>2766</v>
      </c>
      <c r="H24" s="103">
        <v>0</v>
      </c>
      <c r="I24" s="103">
        <f>+SUM(K24,+M24,+O24)</f>
        <v>3667</v>
      </c>
      <c r="J24" s="104">
        <f>IF(D24&gt;0,I24/D24*100,"-")</f>
        <v>57.002953520907816</v>
      </c>
      <c r="K24" s="103">
        <v>0</v>
      </c>
      <c r="L24" s="104">
        <f>IF(D24&gt;0,K24/D24*100,"-")</f>
        <v>0</v>
      </c>
      <c r="M24" s="103">
        <v>0</v>
      </c>
      <c r="N24" s="104">
        <f>IF(D24&gt;0,M24/D24*100,"-")</f>
        <v>0</v>
      </c>
      <c r="O24" s="103">
        <v>3667</v>
      </c>
      <c r="P24" s="103">
        <v>3377</v>
      </c>
      <c r="Q24" s="104">
        <f>IF(D24&gt;0,O24/D24*100,"-")</f>
        <v>57.002953520907816</v>
      </c>
      <c r="R24" s="103">
        <v>26</v>
      </c>
      <c r="S24" s="101" t="s">
        <v>257</v>
      </c>
      <c r="T24" s="101"/>
      <c r="U24" s="101"/>
      <c r="V24" s="101"/>
      <c r="W24" s="101" t="s">
        <v>257</v>
      </c>
      <c r="X24" s="101"/>
      <c r="Y24" s="101"/>
      <c r="Z24" s="101"/>
      <c r="AA24" s="189" t="s">
        <v>256</v>
      </c>
      <c r="AB24" s="190"/>
    </row>
    <row r="25" spans="1:28" s="105" customFormat="1" ht="13.5" customHeight="1">
      <c r="A25" s="101" t="s">
        <v>13</v>
      </c>
      <c r="B25" s="102" t="s">
        <v>290</v>
      </c>
      <c r="C25" s="101" t="s">
        <v>291</v>
      </c>
      <c r="D25" s="103">
        <f>+SUM(E25,+I25)</f>
        <v>9697</v>
      </c>
      <c r="E25" s="103">
        <f>+SUM(G25,+H25)</f>
        <v>1471</v>
      </c>
      <c r="F25" s="104">
        <f>IF(D25&gt;0,E25/D25*100,"-")</f>
        <v>15.169640094874703</v>
      </c>
      <c r="G25" s="103">
        <v>1471</v>
      </c>
      <c r="H25" s="103">
        <v>0</v>
      </c>
      <c r="I25" s="103">
        <f>+SUM(K25,+M25,+O25)</f>
        <v>8226</v>
      </c>
      <c r="J25" s="104">
        <f>IF(D25&gt;0,I25/D25*100,"-")</f>
        <v>84.830359905125292</v>
      </c>
      <c r="K25" s="103">
        <v>5885</v>
      </c>
      <c r="L25" s="104">
        <f>IF(D25&gt;0,K25/D25*100,"-")</f>
        <v>60.688872847272357</v>
      </c>
      <c r="M25" s="103">
        <v>0</v>
      </c>
      <c r="N25" s="104">
        <f>IF(D25&gt;0,M25/D25*100,"-")</f>
        <v>0</v>
      </c>
      <c r="O25" s="103">
        <v>2341</v>
      </c>
      <c r="P25" s="103">
        <v>2060</v>
      </c>
      <c r="Q25" s="104">
        <f>IF(D25&gt;0,O25/D25*100,"-")</f>
        <v>24.141487057852945</v>
      </c>
      <c r="R25" s="103">
        <v>73</v>
      </c>
      <c r="S25" s="101" t="s">
        <v>257</v>
      </c>
      <c r="T25" s="101"/>
      <c r="U25" s="101"/>
      <c r="V25" s="101"/>
      <c r="W25" s="101" t="s">
        <v>257</v>
      </c>
      <c r="X25" s="101"/>
      <c r="Y25" s="101"/>
      <c r="Z25" s="101"/>
      <c r="AA25" s="189" t="s">
        <v>256</v>
      </c>
      <c r="AB25" s="190"/>
    </row>
    <row r="26" spans="1:28" s="105" customFormat="1" ht="13.5" customHeight="1">
      <c r="A26" s="101" t="s">
        <v>13</v>
      </c>
      <c r="B26" s="102" t="s">
        <v>292</v>
      </c>
      <c r="C26" s="101" t="s">
        <v>293</v>
      </c>
      <c r="D26" s="103">
        <f>+SUM(E26,+I26)</f>
        <v>22889</v>
      </c>
      <c r="E26" s="103">
        <f>+SUM(G26,+H26)</f>
        <v>9021</v>
      </c>
      <c r="F26" s="104">
        <f>IF(D26&gt;0,E26/D26*100,"-")</f>
        <v>39.411944602210667</v>
      </c>
      <c r="G26" s="103">
        <v>9021</v>
      </c>
      <c r="H26" s="103">
        <v>0</v>
      </c>
      <c r="I26" s="103">
        <f>+SUM(K26,+M26,+O26)</f>
        <v>13868</v>
      </c>
      <c r="J26" s="104">
        <f>IF(D26&gt;0,I26/D26*100,"-")</f>
        <v>60.588055397789333</v>
      </c>
      <c r="K26" s="103">
        <v>2454</v>
      </c>
      <c r="L26" s="104">
        <f>IF(D26&gt;0,K26/D26*100,"-")</f>
        <v>10.721307178120494</v>
      </c>
      <c r="M26" s="103">
        <v>0</v>
      </c>
      <c r="N26" s="104">
        <f>IF(D26&gt;0,M26/D26*100,"-")</f>
        <v>0</v>
      </c>
      <c r="O26" s="103">
        <v>11414</v>
      </c>
      <c r="P26" s="103">
        <v>10638</v>
      </c>
      <c r="Q26" s="104">
        <f>IF(D26&gt;0,O26/D26*100,"-")</f>
        <v>49.866748219668835</v>
      </c>
      <c r="R26" s="103">
        <v>151</v>
      </c>
      <c r="S26" s="101"/>
      <c r="T26" s="101"/>
      <c r="U26" s="101"/>
      <c r="V26" s="101" t="s">
        <v>257</v>
      </c>
      <c r="W26" s="101"/>
      <c r="X26" s="101"/>
      <c r="Y26" s="101"/>
      <c r="Z26" s="101" t="s">
        <v>257</v>
      </c>
      <c r="AA26" s="189" t="s">
        <v>256</v>
      </c>
      <c r="AB26" s="190"/>
    </row>
    <row r="27" spans="1:28" s="105" customFormat="1" ht="13.5" customHeight="1">
      <c r="A27" s="101" t="s">
        <v>13</v>
      </c>
      <c r="B27" s="102" t="s">
        <v>294</v>
      </c>
      <c r="C27" s="101" t="s">
        <v>295</v>
      </c>
      <c r="D27" s="103">
        <f>+SUM(E27,+I27)</f>
        <v>8732</v>
      </c>
      <c r="E27" s="103">
        <f>+SUM(G27,+H27)</f>
        <v>3733</v>
      </c>
      <c r="F27" s="104">
        <f>IF(D27&gt;0,E27/D27*100,"-")</f>
        <v>42.750801649106734</v>
      </c>
      <c r="G27" s="103">
        <v>3713</v>
      </c>
      <c r="H27" s="103">
        <v>20</v>
      </c>
      <c r="I27" s="103">
        <f>+SUM(K27,+M27,+O27)</f>
        <v>4999</v>
      </c>
      <c r="J27" s="104">
        <f>IF(D27&gt;0,I27/D27*100,"-")</f>
        <v>57.249198350893273</v>
      </c>
      <c r="K27" s="103">
        <v>0</v>
      </c>
      <c r="L27" s="104">
        <f>IF(D27&gt;0,K27/D27*100,"-")</f>
        <v>0</v>
      </c>
      <c r="M27" s="103">
        <v>0</v>
      </c>
      <c r="N27" s="104">
        <f>IF(D27&gt;0,M27/D27*100,"-")</f>
        <v>0</v>
      </c>
      <c r="O27" s="103">
        <v>4999</v>
      </c>
      <c r="P27" s="103">
        <v>3452</v>
      </c>
      <c r="Q27" s="104">
        <f>IF(D27&gt;0,O27/D27*100,"-")</f>
        <v>57.249198350893273</v>
      </c>
      <c r="R27" s="103">
        <v>48</v>
      </c>
      <c r="S27" s="101" t="s">
        <v>257</v>
      </c>
      <c r="T27" s="101"/>
      <c r="U27" s="101"/>
      <c r="V27" s="101"/>
      <c r="W27" s="101" t="s">
        <v>257</v>
      </c>
      <c r="X27" s="101"/>
      <c r="Y27" s="101"/>
      <c r="Z27" s="101"/>
      <c r="AA27" s="189" t="s">
        <v>256</v>
      </c>
      <c r="AB27" s="190"/>
    </row>
    <row r="28" spans="1:28" s="105" customFormat="1" ht="13.5" customHeight="1">
      <c r="A28" s="101"/>
      <c r="B28" s="102"/>
      <c r="C28" s="101"/>
      <c r="D28" s="103"/>
      <c r="E28" s="103"/>
      <c r="F28" s="104"/>
      <c r="G28" s="103"/>
      <c r="H28" s="103"/>
      <c r="I28" s="103"/>
      <c r="J28" s="104"/>
      <c r="K28" s="103"/>
      <c r="L28" s="104"/>
      <c r="M28" s="103"/>
      <c r="N28" s="104"/>
      <c r="O28" s="103"/>
      <c r="P28" s="103"/>
      <c r="Q28" s="104"/>
      <c r="R28" s="103"/>
      <c r="S28" s="101"/>
      <c r="T28" s="101"/>
      <c r="U28" s="101"/>
      <c r="V28" s="101"/>
      <c r="W28" s="101"/>
      <c r="X28" s="101"/>
      <c r="Y28" s="101"/>
      <c r="Z28" s="101"/>
      <c r="AA28" s="190"/>
      <c r="AB28" s="190"/>
    </row>
    <row r="29" spans="1:28" s="105" customFormat="1" ht="13.5" customHeight="1">
      <c r="A29" s="101"/>
      <c r="B29" s="102"/>
      <c r="C29" s="101"/>
      <c r="D29" s="103"/>
      <c r="E29" s="103"/>
      <c r="F29" s="104"/>
      <c r="G29" s="103"/>
      <c r="H29" s="103"/>
      <c r="I29" s="103"/>
      <c r="J29" s="104"/>
      <c r="K29" s="103"/>
      <c r="L29" s="104"/>
      <c r="M29" s="103"/>
      <c r="N29" s="104"/>
      <c r="O29" s="103"/>
      <c r="P29" s="103"/>
      <c r="Q29" s="104"/>
      <c r="R29" s="103"/>
      <c r="S29" s="101"/>
      <c r="T29" s="101"/>
      <c r="U29" s="101"/>
      <c r="V29" s="101"/>
      <c r="W29" s="101"/>
      <c r="X29" s="101"/>
      <c r="Y29" s="101"/>
      <c r="Z29" s="101"/>
      <c r="AA29" s="190"/>
      <c r="AB29" s="190"/>
    </row>
    <row r="30" spans="1:28" s="105" customFormat="1" ht="13.5" customHeight="1">
      <c r="A30" s="101"/>
      <c r="B30" s="102"/>
      <c r="C30" s="101"/>
      <c r="D30" s="103"/>
      <c r="E30" s="103"/>
      <c r="F30" s="104"/>
      <c r="G30" s="103"/>
      <c r="H30" s="103"/>
      <c r="I30" s="103"/>
      <c r="J30" s="104"/>
      <c r="K30" s="103"/>
      <c r="L30" s="104"/>
      <c r="M30" s="103"/>
      <c r="N30" s="104"/>
      <c r="O30" s="103"/>
      <c r="P30" s="103"/>
      <c r="Q30" s="104"/>
      <c r="R30" s="103"/>
      <c r="S30" s="101"/>
      <c r="T30" s="101"/>
      <c r="U30" s="101"/>
      <c r="V30" s="101"/>
      <c r="W30" s="101"/>
      <c r="X30" s="101"/>
      <c r="Y30" s="101"/>
      <c r="Z30" s="101"/>
      <c r="AA30" s="190"/>
      <c r="AB30" s="190"/>
    </row>
    <row r="31" spans="1:28" s="105" customFormat="1" ht="13.5" customHeight="1">
      <c r="A31" s="101"/>
      <c r="B31" s="102"/>
      <c r="C31" s="101"/>
      <c r="D31" s="103"/>
      <c r="E31" s="103"/>
      <c r="F31" s="104"/>
      <c r="G31" s="103"/>
      <c r="H31" s="103"/>
      <c r="I31" s="103"/>
      <c r="J31" s="104"/>
      <c r="K31" s="103"/>
      <c r="L31" s="104"/>
      <c r="M31" s="103"/>
      <c r="N31" s="104"/>
      <c r="O31" s="103"/>
      <c r="P31" s="103"/>
      <c r="Q31" s="104"/>
      <c r="R31" s="103"/>
      <c r="S31" s="101"/>
      <c r="T31" s="101"/>
      <c r="U31" s="101"/>
      <c r="V31" s="101"/>
      <c r="W31" s="101"/>
      <c r="X31" s="101"/>
      <c r="Y31" s="101"/>
      <c r="Z31" s="101"/>
      <c r="AA31" s="190"/>
      <c r="AB31" s="190"/>
    </row>
    <row r="32" spans="1:28" s="105" customFormat="1" ht="13.5" customHeight="1">
      <c r="A32" s="101"/>
      <c r="B32" s="102"/>
      <c r="C32" s="101"/>
      <c r="D32" s="103"/>
      <c r="E32" s="103"/>
      <c r="F32" s="104"/>
      <c r="G32" s="103"/>
      <c r="H32" s="103"/>
      <c r="I32" s="103"/>
      <c r="J32" s="104"/>
      <c r="K32" s="103"/>
      <c r="L32" s="104"/>
      <c r="M32" s="103"/>
      <c r="N32" s="104"/>
      <c r="O32" s="103"/>
      <c r="P32" s="103"/>
      <c r="Q32" s="104"/>
      <c r="R32" s="103"/>
      <c r="S32" s="101"/>
      <c r="T32" s="101"/>
      <c r="U32" s="101"/>
      <c r="V32" s="101"/>
      <c r="W32" s="101"/>
      <c r="X32" s="101"/>
      <c r="Y32" s="101"/>
      <c r="Z32" s="101"/>
      <c r="AA32" s="190"/>
      <c r="AB32" s="190"/>
    </row>
    <row r="33" spans="1:28" s="105" customFormat="1" ht="13.5" customHeight="1">
      <c r="A33" s="101"/>
      <c r="B33" s="102"/>
      <c r="C33" s="101"/>
      <c r="D33" s="103"/>
      <c r="E33" s="103"/>
      <c r="F33" s="104"/>
      <c r="G33" s="103"/>
      <c r="H33" s="103"/>
      <c r="I33" s="103"/>
      <c r="J33" s="104"/>
      <c r="K33" s="103"/>
      <c r="L33" s="104"/>
      <c r="M33" s="103"/>
      <c r="N33" s="104"/>
      <c r="O33" s="103"/>
      <c r="P33" s="103"/>
      <c r="Q33" s="104"/>
      <c r="R33" s="103"/>
      <c r="S33" s="101"/>
      <c r="T33" s="101"/>
      <c r="U33" s="101"/>
      <c r="V33" s="101"/>
      <c r="W33" s="101"/>
      <c r="X33" s="101"/>
      <c r="Y33" s="101"/>
      <c r="Z33" s="101"/>
      <c r="AA33" s="190"/>
      <c r="AB33" s="190"/>
    </row>
    <row r="34" spans="1:28" s="105" customFormat="1" ht="13.5" customHeight="1">
      <c r="A34" s="101"/>
      <c r="B34" s="102"/>
      <c r="C34" s="101"/>
      <c r="D34" s="103"/>
      <c r="E34" s="103"/>
      <c r="F34" s="104"/>
      <c r="G34" s="103"/>
      <c r="H34" s="103"/>
      <c r="I34" s="103"/>
      <c r="J34" s="104"/>
      <c r="K34" s="103"/>
      <c r="L34" s="104"/>
      <c r="M34" s="103"/>
      <c r="N34" s="104"/>
      <c r="O34" s="103"/>
      <c r="P34" s="103"/>
      <c r="Q34" s="104"/>
      <c r="R34" s="103"/>
      <c r="S34" s="101"/>
      <c r="T34" s="101"/>
      <c r="U34" s="101"/>
      <c r="V34" s="101"/>
      <c r="W34" s="101"/>
      <c r="X34" s="101"/>
      <c r="Y34" s="101"/>
      <c r="Z34" s="101"/>
      <c r="AA34" s="190"/>
      <c r="AB34" s="190"/>
    </row>
    <row r="35" spans="1:28" s="105" customFormat="1" ht="13.5" customHeight="1">
      <c r="A35" s="101"/>
      <c r="B35" s="102"/>
      <c r="C35" s="101"/>
      <c r="D35" s="103"/>
      <c r="E35" s="103"/>
      <c r="F35" s="104"/>
      <c r="G35" s="103"/>
      <c r="H35" s="103"/>
      <c r="I35" s="103"/>
      <c r="J35" s="104"/>
      <c r="K35" s="103"/>
      <c r="L35" s="104"/>
      <c r="M35" s="103"/>
      <c r="N35" s="104"/>
      <c r="O35" s="103"/>
      <c r="P35" s="103"/>
      <c r="Q35" s="104"/>
      <c r="R35" s="103"/>
      <c r="S35" s="101"/>
      <c r="T35" s="101"/>
      <c r="U35" s="101"/>
      <c r="V35" s="101"/>
      <c r="W35" s="101"/>
      <c r="X35" s="101"/>
      <c r="Y35" s="101"/>
      <c r="Z35" s="101"/>
      <c r="AA35" s="190"/>
      <c r="AB35" s="190"/>
    </row>
    <row r="36" spans="1:28" s="105" customFormat="1" ht="13.5" customHeight="1">
      <c r="A36" s="101"/>
      <c r="B36" s="102"/>
      <c r="C36" s="101"/>
      <c r="D36" s="103"/>
      <c r="E36" s="103"/>
      <c r="F36" s="104"/>
      <c r="G36" s="103"/>
      <c r="H36" s="103"/>
      <c r="I36" s="103"/>
      <c r="J36" s="104"/>
      <c r="K36" s="103"/>
      <c r="L36" s="104"/>
      <c r="M36" s="103"/>
      <c r="N36" s="104"/>
      <c r="O36" s="103"/>
      <c r="P36" s="103"/>
      <c r="Q36" s="104"/>
      <c r="R36" s="103"/>
      <c r="S36" s="101"/>
      <c r="T36" s="101"/>
      <c r="U36" s="101"/>
      <c r="V36" s="101"/>
      <c r="W36" s="101"/>
      <c r="X36" s="101"/>
      <c r="Y36" s="101"/>
      <c r="Z36" s="101"/>
      <c r="AA36" s="190"/>
      <c r="AB36" s="190"/>
    </row>
    <row r="37" spans="1:28" s="105" customFormat="1" ht="13.5" customHeight="1">
      <c r="A37" s="101"/>
      <c r="B37" s="102"/>
      <c r="C37" s="101"/>
      <c r="D37" s="103"/>
      <c r="E37" s="103"/>
      <c r="F37" s="104"/>
      <c r="G37" s="103"/>
      <c r="H37" s="103"/>
      <c r="I37" s="103"/>
      <c r="J37" s="104"/>
      <c r="K37" s="103"/>
      <c r="L37" s="104"/>
      <c r="M37" s="103"/>
      <c r="N37" s="104"/>
      <c r="O37" s="103"/>
      <c r="P37" s="103"/>
      <c r="Q37" s="104"/>
      <c r="R37" s="103"/>
      <c r="S37" s="101"/>
      <c r="T37" s="101"/>
      <c r="U37" s="101"/>
      <c r="V37" s="101"/>
      <c r="W37" s="101"/>
      <c r="X37" s="101"/>
      <c r="Y37" s="101"/>
      <c r="Z37" s="101"/>
      <c r="AA37" s="190"/>
      <c r="AB37" s="190"/>
    </row>
    <row r="38" spans="1:28" s="105" customFormat="1" ht="13.5" customHeight="1">
      <c r="A38" s="101"/>
      <c r="B38" s="102"/>
      <c r="C38" s="101"/>
      <c r="D38" s="103"/>
      <c r="E38" s="103"/>
      <c r="F38" s="104"/>
      <c r="G38" s="103"/>
      <c r="H38" s="103"/>
      <c r="I38" s="103"/>
      <c r="J38" s="104"/>
      <c r="K38" s="103"/>
      <c r="L38" s="104"/>
      <c r="M38" s="103"/>
      <c r="N38" s="104"/>
      <c r="O38" s="103"/>
      <c r="P38" s="103"/>
      <c r="Q38" s="104"/>
      <c r="R38" s="103"/>
      <c r="S38" s="101"/>
      <c r="T38" s="101"/>
      <c r="U38" s="101"/>
      <c r="V38" s="101"/>
      <c r="W38" s="101"/>
      <c r="X38" s="101"/>
      <c r="Y38" s="101"/>
      <c r="Z38" s="101"/>
      <c r="AA38" s="190"/>
      <c r="AB38" s="190"/>
    </row>
    <row r="39" spans="1:28" s="105" customFormat="1" ht="13.5" customHeight="1">
      <c r="A39" s="101"/>
      <c r="B39" s="102"/>
      <c r="C39" s="101"/>
      <c r="D39" s="103"/>
      <c r="E39" s="103"/>
      <c r="F39" s="104"/>
      <c r="G39" s="103"/>
      <c r="H39" s="103"/>
      <c r="I39" s="103"/>
      <c r="J39" s="104"/>
      <c r="K39" s="103"/>
      <c r="L39" s="104"/>
      <c r="M39" s="103"/>
      <c r="N39" s="104"/>
      <c r="O39" s="103"/>
      <c r="P39" s="103"/>
      <c r="Q39" s="104"/>
      <c r="R39" s="103"/>
      <c r="S39" s="101"/>
      <c r="T39" s="101"/>
      <c r="U39" s="101"/>
      <c r="V39" s="101"/>
      <c r="W39" s="101"/>
      <c r="X39" s="101"/>
      <c r="Y39" s="101"/>
      <c r="Z39" s="101"/>
      <c r="AA39" s="190"/>
      <c r="AB39" s="190"/>
    </row>
    <row r="40" spans="1:28" s="105" customFormat="1" ht="13.5" customHeight="1">
      <c r="A40" s="101"/>
      <c r="B40" s="102"/>
      <c r="C40" s="101"/>
      <c r="D40" s="103"/>
      <c r="E40" s="103"/>
      <c r="F40" s="104"/>
      <c r="G40" s="103"/>
      <c r="H40" s="103"/>
      <c r="I40" s="103"/>
      <c r="J40" s="104"/>
      <c r="K40" s="103"/>
      <c r="L40" s="104"/>
      <c r="M40" s="103"/>
      <c r="N40" s="104"/>
      <c r="O40" s="103"/>
      <c r="P40" s="103"/>
      <c r="Q40" s="104"/>
      <c r="R40" s="103"/>
      <c r="S40" s="101"/>
      <c r="T40" s="101"/>
      <c r="U40" s="101"/>
      <c r="V40" s="101"/>
      <c r="W40" s="101"/>
      <c r="X40" s="101"/>
      <c r="Y40" s="101"/>
      <c r="Z40" s="101"/>
      <c r="AA40" s="190"/>
      <c r="AB40" s="190"/>
    </row>
    <row r="41" spans="1:28" s="105" customFormat="1" ht="13.5" customHeight="1">
      <c r="A41" s="101"/>
      <c r="B41" s="102"/>
      <c r="C41" s="101"/>
      <c r="D41" s="103"/>
      <c r="E41" s="103"/>
      <c r="F41" s="104"/>
      <c r="G41" s="103"/>
      <c r="H41" s="103"/>
      <c r="I41" s="103"/>
      <c r="J41" s="104"/>
      <c r="K41" s="103"/>
      <c r="L41" s="104"/>
      <c r="M41" s="103"/>
      <c r="N41" s="104"/>
      <c r="O41" s="103"/>
      <c r="P41" s="103"/>
      <c r="Q41" s="104"/>
      <c r="R41" s="103"/>
      <c r="S41" s="101"/>
      <c r="T41" s="101"/>
      <c r="U41" s="101"/>
      <c r="V41" s="101"/>
      <c r="W41" s="101"/>
      <c r="X41" s="101"/>
      <c r="Y41" s="101"/>
      <c r="Z41" s="101"/>
      <c r="AA41" s="190"/>
      <c r="AB41" s="190"/>
    </row>
    <row r="42" spans="1:28" s="105" customFormat="1" ht="13.5" customHeight="1">
      <c r="A42" s="101"/>
      <c r="B42" s="102"/>
      <c r="C42" s="101"/>
      <c r="D42" s="103"/>
      <c r="E42" s="103"/>
      <c r="F42" s="104"/>
      <c r="G42" s="103"/>
      <c r="H42" s="103"/>
      <c r="I42" s="103"/>
      <c r="J42" s="104"/>
      <c r="K42" s="103"/>
      <c r="L42" s="104"/>
      <c r="M42" s="103"/>
      <c r="N42" s="104"/>
      <c r="O42" s="103"/>
      <c r="P42" s="103"/>
      <c r="Q42" s="104"/>
      <c r="R42" s="103"/>
      <c r="S42" s="101"/>
      <c r="T42" s="101"/>
      <c r="U42" s="101"/>
      <c r="V42" s="101"/>
      <c r="W42" s="101"/>
      <c r="X42" s="101"/>
      <c r="Y42" s="101"/>
      <c r="Z42" s="101"/>
      <c r="AA42" s="190"/>
      <c r="AB42" s="190"/>
    </row>
    <row r="43" spans="1:28" s="105" customFormat="1" ht="13.5" customHeight="1">
      <c r="A43" s="101"/>
      <c r="B43" s="102"/>
      <c r="C43" s="101"/>
      <c r="D43" s="103"/>
      <c r="E43" s="103"/>
      <c r="F43" s="104"/>
      <c r="G43" s="103"/>
      <c r="H43" s="103"/>
      <c r="I43" s="103"/>
      <c r="J43" s="104"/>
      <c r="K43" s="103"/>
      <c r="L43" s="104"/>
      <c r="M43" s="103"/>
      <c r="N43" s="104"/>
      <c r="O43" s="103"/>
      <c r="P43" s="103"/>
      <c r="Q43" s="104"/>
      <c r="R43" s="103"/>
      <c r="S43" s="101"/>
      <c r="T43" s="101"/>
      <c r="U43" s="101"/>
      <c r="V43" s="101"/>
      <c r="W43" s="101"/>
      <c r="X43" s="101"/>
      <c r="Y43" s="101"/>
      <c r="Z43" s="101"/>
      <c r="AA43" s="190"/>
      <c r="AB43" s="190"/>
    </row>
    <row r="44" spans="1:28" s="105" customFormat="1" ht="13.5" customHeight="1">
      <c r="A44" s="101"/>
      <c r="B44" s="102"/>
      <c r="C44" s="101"/>
      <c r="D44" s="103"/>
      <c r="E44" s="103"/>
      <c r="F44" s="104"/>
      <c r="G44" s="103"/>
      <c r="H44" s="103"/>
      <c r="I44" s="103"/>
      <c r="J44" s="104"/>
      <c r="K44" s="103"/>
      <c r="L44" s="104"/>
      <c r="M44" s="103"/>
      <c r="N44" s="104"/>
      <c r="O44" s="103"/>
      <c r="P44" s="103"/>
      <c r="Q44" s="104"/>
      <c r="R44" s="103"/>
      <c r="S44" s="101"/>
      <c r="T44" s="101"/>
      <c r="U44" s="101"/>
      <c r="V44" s="101"/>
      <c r="W44" s="101"/>
      <c r="X44" s="101"/>
      <c r="Y44" s="101"/>
      <c r="Z44" s="101"/>
      <c r="AA44" s="190"/>
      <c r="AB44" s="190"/>
    </row>
    <row r="45" spans="1:28" s="105" customFormat="1" ht="13.5" customHeight="1">
      <c r="A45" s="101"/>
      <c r="B45" s="102"/>
      <c r="C45" s="101"/>
      <c r="D45" s="103"/>
      <c r="E45" s="103"/>
      <c r="F45" s="104"/>
      <c r="G45" s="103"/>
      <c r="H45" s="103"/>
      <c r="I45" s="103"/>
      <c r="J45" s="104"/>
      <c r="K45" s="103"/>
      <c r="L45" s="104"/>
      <c r="M45" s="103"/>
      <c r="N45" s="104"/>
      <c r="O45" s="103"/>
      <c r="P45" s="103"/>
      <c r="Q45" s="104"/>
      <c r="R45" s="103"/>
      <c r="S45" s="101"/>
      <c r="T45" s="101"/>
      <c r="U45" s="101"/>
      <c r="V45" s="101"/>
      <c r="W45" s="101"/>
      <c r="X45" s="101"/>
      <c r="Y45" s="101"/>
      <c r="Z45" s="101"/>
      <c r="AA45" s="190"/>
      <c r="AB45" s="190"/>
    </row>
    <row r="46" spans="1:28" s="105" customFormat="1" ht="13.5" customHeight="1">
      <c r="A46" s="101"/>
      <c r="B46" s="102"/>
      <c r="C46" s="101"/>
      <c r="D46" s="103"/>
      <c r="E46" s="103"/>
      <c r="F46" s="104"/>
      <c r="G46" s="103"/>
      <c r="H46" s="103"/>
      <c r="I46" s="103"/>
      <c r="J46" s="104"/>
      <c r="K46" s="103"/>
      <c r="L46" s="104"/>
      <c r="M46" s="103"/>
      <c r="N46" s="104"/>
      <c r="O46" s="103"/>
      <c r="P46" s="103"/>
      <c r="Q46" s="104"/>
      <c r="R46" s="103"/>
      <c r="S46" s="101"/>
      <c r="T46" s="101"/>
      <c r="U46" s="101"/>
      <c r="V46" s="101"/>
      <c r="W46" s="101"/>
      <c r="X46" s="101"/>
      <c r="Y46" s="101"/>
      <c r="Z46" s="101"/>
      <c r="AA46" s="190"/>
      <c r="AB46" s="190"/>
    </row>
    <row r="47" spans="1:28" s="105" customFormat="1" ht="13.5" customHeight="1">
      <c r="A47" s="101"/>
      <c r="B47" s="102"/>
      <c r="C47" s="101"/>
      <c r="D47" s="103"/>
      <c r="E47" s="103"/>
      <c r="F47" s="104"/>
      <c r="G47" s="103"/>
      <c r="H47" s="103"/>
      <c r="I47" s="103"/>
      <c r="J47" s="104"/>
      <c r="K47" s="103"/>
      <c r="L47" s="104"/>
      <c r="M47" s="103"/>
      <c r="N47" s="104"/>
      <c r="O47" s="103"/>
      <c r="P47" s="103"/>
      <c r="Q47" s="104"/>
      <c r="R47" s="103"/>
      <c r="S47" s="101"/>
      <c r="T47" s="101"/>
      <c r="U47" s="101"/>
      <c r="V47" s="101"/>
      <c r="W47" s="101"/>
      <c r="X47" s="101"/>
      <c r="Y47" s="101"/>
      <c r="Z47" s="101"/>
      <c r="AA47" s="190"/>
      <c r="AB47" s="190"/>
    </row>
    <row r="48" spans="1:28" s="105" customFormat="1" ht="13.5" customHeight="1">
      <c r="A48" s="101"/>
      <c r="B48" s="102"/>
      <c r="C48" s="101"/>
      <c r="D48" s="103"/>
      <c r="E48" s="103"/>
      <c r="F48" s="104"/>
      <c r="G48" s="103"/>
      <c r="H48" s="103"/>
      <c r="I48" s="103"/>
      <c r="J48" s="104"/>
      <c r="K48" s="103"/>
      <c r="L48" s="104"/>
      <c r="M48" s="103"/>
      <c r="N48" s="104"/>
      <c r="O48" s="103"/>
      <c r="P48" s="103"/>
      <c r="Q48" s="104"/>
      <c r="R48" s="103"/>
      <c r="S48" s="101"/>
      <c r="T48" s="101"/>
      <c r="U48" s="101"/>
      <c r="V48" s="101"/>
      <c r="W48" s="101"/>
      <c r="X48" s="101"/>
      <c r="Y48" s="101"/>
      <c r="Z48" s="101"/>
      <c r="AA48" s="190"/>
      <c r="AB48" s="190"/>
    </row>
    <row r="49" spans="1:28" s="105" customFormat="1" ht="13.5" customHeight="1">
      <c r="A49" s="101"/>
      <c r="B49" s="102"/>
      <c r="C49" s="101"/>
      <c r="D49" s="103"/>
      <c r="E49" s="103"/>
      <c r="F49" s="104"/>
      <c r="G49" s="103"/>
      <c r="H49" s="103"/>
      <c r="I49" s="103"/>
      <c r="J49" s="104"/>
      <c r="K49" s="103"/>
      <c r="L49" s="104"/>
      <c r="M49" s="103"/>
      <c r="N49" s="104"/>
      <c r="O49" s="103"/>
      <c r="P49" s="103"/>
      <c r="Q49" s="104"/>
      <c r="R49" s="103"/>
      <c r="S49" s="101"/>
      <c r="T49" s="101"/>
      <c r="U49" s="101"/>
      <c r="V49" s="101"/>
      <c r="W49" s="101"/>
      <c r="X49" s="101"/>
      <c r="Y49" s="101"/>
      <c r="Z49" s="101"/>
      <c r="AA49" s="190"/>
      <c r="AB49" s="190"/>
    </row>
    <row r="50" spans="1:28" s="105" customFormat="1" ht="13.5" customHeight="1">
      <c r="A50" s="101"/>
      <c r="B50" s="102"/>
      <c r="C50" s="101"/>
      <c r="D50" s="103"/>
      <c r="E50" s="103"/>
      <c r="F50" s="104"/>
      <c r="G50" s="103"/>
      <c r="H50" s="103"/>
      <c r="I50" s="103"/>
      <c r="J50" s="104"/>
      <c r="K50" s="103"/>
      <c r="L50" s="104"/>
      <c r="M50" s="103"/>
      <c r="N50" s="104"/>
      <c r="O50" s="103"/>
      <c r="P50" s="103"/>
      <c r="Q50" s="104"/>
      <c r="R50" s="103"/>
      <c r="S50" s="101"/>
      <c r="T50" s="101"/>
      <c r="U50" s="101"/>
      <c r="V50" s="101"/>
      <c r="W50" s="101"/>
      <c r="X50" s="101"/>
      <c r="Y50" s="101"/>
      <c r="Z50" s="101"/>
      <c r="AA50" s="190"/>
      <c r="AB50" s="190"/>
    </row>
    <row r="51" spans="1:28" s="105" customFormat="1" ht="13.5" customHeight="1">
      <c r="A51" s="101"/>
      <c r="B51" s="102"/>
      <c r="C51" s="101"/>
      <c r="D51" s="103"/>
      <c r="E51" s="103"/>
      <c r="F51" s="104"/>
      <c r="G51" s="103"/>
      <c r="H51" s="103"/>
      <c r="I51" s="103"/>
      <c r="J51" s="104"/>
      <c r="K51" s="103"/>
      <c r="L51" s="104"/>
      <c r="M51" s="103"/>
      <c r="N51" s="104"/>
      <c r="O51" s="103"/>
      <c r="P51" s="103"/>
      <c r="Q51" s="104"/>
      <c r="R51" s="103"/>
      <c r="S51" s="101"/>
      <c r="T51" s="101"/>
      <c r="U51" s="101"/>
      <c r="V51" s="101"/>
      <c r="W51" s="101"/>
      <c r="X51" s="101"/>
      <c r="Y51" s="101"/>
      <c r="Z51" s="101"/>
      <c r="AA51" s="190"/>
      <c r="AB51" s="190"/>
    </row>
    <row r="52" spans="1:28" s="105" customFormat="1" ht="13.5" customHeight="1">
      <c r="A52" s="101"/>
      <c r="B52" s="102"/>
      <c r="C52" s="101"/>
      <c r="D52" s="103"/>
      <c r="E52" s="103"/>
      <c r="F52" s="104"/>
      <c r="G52" s="103"/>
      <c r="H52" s="103"/>
      <c r="I52" s="103"/>
      <c r="J52" s="104"/>
      <c r="K52" s="103"/>
      <c r="L52" s="104"/>
      <c r="M52" s="103"/>
      <c r="N52" s="104"/>
      <c r="O52" s="103"/>
      <c r="P52" s="103"/>
      <c r="Q52" s="104"/>
      <c r="R52" s="103"/>
      <c r="S52" s="101"/>
      <c r="T52" s="101"/>
      <c r="U52" s="101"/>
      <c r="V52" s="101"/>
      <c r="W52" s="101"/>
      <c r="X52" s="101"/>
      <c r="Y52" s="101"/>
      <c r="Z52" s="101"/>
      <c r="AA52" s="190"/>
      <c r="AB52" s="190"/>
    </row>
    <row r="53" spans="1:28" s="105" customFormat="1" ht="13.5" customHeight="1">
      <c r="A53" s="101"/>
      <c r="B53" s="102"/>
      <c r="C53" s="101"/>
      <c r="D53" s="103"/>
      <c r="E53" s="103"/>
      <c r="F53" s="104"/>
      <c r="G53" s="103"/>
      <c r="H53" s="103"/>
      <c r="I53" s="103"/>
      <c r="J53" s="104"/>
      <c r="K53" s="103"/>
      <c r="L53" s="104"/>
      <c r="M53" s="103"/>
      <c r="N53" s="104"/>
      <c r="O53" s="103"/>
      <c r="P53" s="103"/>
      <c r="Q53" s="104"/>
      <c r="R53" s="103"/>
      <c r="S53" s="101"/>
      <c r="T53" s="101"/>
      <c r="U53" s="101"/>
      <c r="V53" s="101"/>
      <c r="W53" s="101"/>
      <c r="X53" s="101"/>
      <c r="Y53" s="101"/>
      <c r="Z53" s="101"/>
      <c r="AA53" s="190"/>
      <c r="AB53" s="190"/>
    </row>
    <row r="54" spans="1:28" s="105" customFormat="1" ht="13.5" customHeight="1">
      <c r="A54" s="101"/>
      <c r="B54" s="102"/>
      <c r="C54" s="101"/>
      <c r="D54" s="103"/>
      <c r="E54" s="103"/>
      <c r="F54" s="104"/>
      <c r="G54" s="103"/>
      <c r="H54" s="103"/>
      <c r="I54" s="103"/>
      <c r="J54" s="104"/>
      <c r="K54" s="103"/>
      <c r="L54" s="104"/>
      <c r="M54" s="103"/>
      <c r="N54" s="104"/>
      <c r="O54" s="103"/>
      <c r="P54" s="103"/>
      <c r="Q54" s="104"/>
      <c r="R54" s="103"/>
      <c r="S54" s="101"/>
      <c r="T54" s="101"/>
      <c r="U54" s="101"/>
      <c r="V54" s="101"/>
      <c r="W54" s="101"/>
      <c r="X54" s="101"/>
      <c r="Y54" s="101"/>
      <c r="Z54" s="101"/>
      <c r="AA54" s="190"/>
      <c r="AB54" s="190"/>
    </row>
    <row r="55" spans="1:28" s="105" customFormat="1" ht="13.5" customHeight="1">
      <c r="A55" s="101"/>
      <c r="B55" s="102"/>
      <c r="C55" s="101"/>
      <c r="D55" s="103"/>
      <c r="E55" s="103"/>
      <c r="F55" s="104"/>
      <c r="G55" s="103"/>
      <c r="H55" s="103"/>
      <c r="I55" s="103"/>
      <c r="J55" s="104"/>
      <c r="K55" s="103"/>
      <c r="L55" s="104"/>
      <c r="M55" s="103"/>
      <c r="N55" s="104"/>
      <c r="O55" s="103"/>
      <c r="P55" s="103"/>
      <c r="Q55" s="104"/>
      <c r="R55" s="103"/>
      <c r="S55" s="101"/>
      <c r="T55" s="101"/>
      <c r="U55" s="101"/>
      <c r="V55" s="101"/>
      <c r="W55" s="101"/>
      <c r="X55" s="101"/>
      <c r="Y55" s="101"/>
      <c r="Z55" s="101"/>
      <c r="AA55" s="190"/>
      <c r="AB55" s="190"/>
    </row>
    <row r="56" spans="1:28" s="105" customFormat="1" ht="13.5" customHeight="1">
      <c r="A56" s="101"/>
      <c r="B56" s="102"/>
      <c r="C56" s="101"/>
      <c r="D56" s="103"/>
      <c r="E56" s="103"/>
      <c r="F56" s="104"/>
      <c r="G56" s="103"/>
      <c r="H56" s="103"/>
      <c r="I56" s="103"/>
      <c r="J56" s="104"/>
      <c r="K56" s="103"/>
      <c r="L56" s="104"/>
      <c r="M56" s="103"/>
      <c r="N56" s="104"/>
      <c r="O56" s="103"/>
      <c r="P56" s="103"/>
      <c r="Q56" s="104"/>
      <c r="R56" s="103"/>
      <c r="S56" s="101"/>
      <c r="T56" s="101"/>
      <c r="U56" s="101"/>
      <c r="V56" s="101"/>
      <c r="W56" s="101"/>
      <c r="X56" s="101"/>
      <c r="Y56" s="101"/>
      <c r="Z56" s="101"/>
      <c r="AA56" s="190"/>
      <c r="AB56" s="190"/>
    </row>
    <row r="57" spans="1:28" s="105" customFormat="1" ht="13.5" customHeight="1">
      <c r="A57" s="101"/>
      <c r="B57" s="102"/>
      <c r="C57" s="101"/>
      <c r="D57" s="103"/>
      <c r="E57" s="103"/>
      <c r="F57" s="104"/>
      <c r="G57" s="103"/>
      <c r="H57" s="103"/>
      <c r="I57" s="103"/>
      <c r="J57" s="104"/>
      <c r="K57" s="103"/>
      <c r="L57" s="104"/>
      <c r="M57" s="103"/>
      <c r="N57" s="104"/>
      <c r="O57" s="103"/>
      <c r="P57" s="103"/>
      <c r="Q57" s="104"/>
      <c r="R57" s="103"/>
      <c r="S57" s="101"/>
      <c r="T57" s="101"/>
      <c r="U57" s="101"/>
      <c r="V57" s="101"/>
      <c r="W57" s="101"/>
      <c r="X57" s="101"/>
      <c r="Y57" s="101"/>
      <c r="Z57" s="101"/>
      <c r="AA57" s="190"/>
      <c r="AB57" s="190"/>
    </row>
    <row r="58" spans="1:28" s="105" customFormat="1" ht="13.5" customHeight="1">
      <c r="A58" s="101"/>
      <c r="B58" s="102"/>
      <c r="C58" s="101"/>
      <c r="D58" s="103"/>
      <c r="E58" s="103"/>
      <c r="F58" s="104"/>
      <c r="G58" s="103"/>
      <c r="H58" s="103"/>
      <c r="I58" s="103"/>
      <c r="J58" s="104"/>
      <c r="K58" s="103"/>
      <c r="L58" s="104"/>
      <c r="M58" s="103"/>
      <c r="N58" s="104"/>
      <c r="O58" s="103"/>
      <c r="P58" s="103"/>
      <c r="Q58" s="104"/>
      <c r="R58" s="103"/>
      <c r="S58" s="101"/>
      <c r="T58" s="101"/>
      <c r="U58" s="101"/>
      <c r="V58" s="101"/>
      <c r="W58" s="101"/>
      <c r="X58" s="101"/>
      <c r="Y58" s="101"/>
      <c r="Z58" s="101"/>
      <c r="AA58" s="190"/>
      <c r="AB58" s="190"/>
    </row>
    <row r="59" spans="1:28" s="105" customFormat="1" ht="13.5" customHeight="1">
      <c r="A59" s="101"/>
      <c r="B59" s="102"/>
      <c r="C59" s="101"/>
      <c r="D59" s="103"/>
      <c r="E59" s="103"/>
      <c r="F59" s="104"/>
      <c r="G59" s="103"/>
      <c r="H59" s="103"/>
      <c r="I59" s="103"/>
      <c r="J59" s="104"/>
      <c r="K59" s="103"/>
      <c r="L59" s="104"/>
      <c r="M59" s="103"/>
      <c r="N59" s="104"/>
      <c r="O59" s="103"/>
      <c r="P59" s="103"/>
      <c r="Q59" s="104"/>
      <c r="R59" s="103"/>
      <c r="S59" s="101"/>
      <c r="T59" s="101"/>
      <c r="U59" s="101"/>
      <c r="V59" s="101"/>
      <c r="W59" s="101"/>
      <c r="X59" s="101"/>
      <c r="Y59" s="101"/>
      <c r="Z59" s="101"/>
      <c r="AA59" s="190"/>
      <c r="AB59" s="190"/>
    </row>
    <row r="60" spans="1:28" s="105" customFormat="1" ht="13.5" customHeight="1">
      <c r="A60" s="101"/>
      <c r="B60" s="102"/>
      <c r="C60" s="101"/>
      <c r="D60" s="103"/>
      <c r="E60" s="103"/>
      <c r="F60" s="104"/>
      <c r="G60" s="103"/>
      <c r="H60" s="103"/>
      <c r="I60" s="103"/>
      <c r="J60" s="104"/>
      <c r="K60" s="103"/>
      <c r="L60" s="104"/>
      <c r="M60" s="103"/>
      <c r="N60" s="104"/>
      <c r="O60" s="103"/>
      <c r="P60" s="103"/>
      <c r="Q60" s="104"/>
      <c r="R60" s="103"/>
      <c r="S60" s="101"/>
      <c r="T60" s="101"/>
      <c r="U60" s="101"/>
      <c r="V60" s="101"/>
      <c r="W60" s="101"/>
      <c r="X60" s="101"/>
      <c r="Y60" s="101"/>
      <c r="Z60" s="101"/>
      <c r="AA60" s="190"/>
      <c r="AB60" s="190"/>
    </row>
    <row r="61" spans="1:28" s="105" customFormat="1" ht="13.5" customHeight="1">
      <c r="A61" s="101"/>
      <c r="B61" s="102"/>
      <c r="C61" s="101"/>
      <c r="D61" s="103"/>
      <c r="E61" s="103"/>
      <c r="F61" s="104"/>
      <c r="G61" s="103"/>
      <c r="H61" s="103"/>
      <c r="I61" s="103"/>
      <c r="J61" s="104"/>
      <c r="K61" s="103"/>
      <c r="L61" s="104"/>
      <c r="M61" s="103"/>
      <c r="N61" s="104"/>
      <c r="O61" s="103"/>
      <c r="P61" s="103"/>
      <c r="Q61" s="104"/>
      <c r="R61" s="103"/>
      <c r="S61" s="101"/>
      <c r="T61" s="101"/>
      <c r="U61" s="101"/>
      <c r="V61" s="101"/>
      <c r="W61" s="101"/>
      <c r="X61" s="101"/>
      <c r="Y61" s="101"/>
      <c r="Z61" s="101"/>
      <c r="AA61" s="190"/>
      <c r="AB61" s="190"/>
    </row>
    <row r="62" spans="1:28" s="105" customFormat="1" ht="13.5" customHeight="1">
      <c r="A62" s="101"/>
      <c r="B62" s="102"/>
      <c r="C62" s="101"/>
      <c r="D62" s="103"/>
      <c r="E62" s="103"/>
      <c r="F62" s="104"/>
      <c r="G62" s="103"/>
      <c r="H62" s="103"/>
      <c r="I62" s="103"/>
      <c r="J62" s="104"/>
      <c r="K62" s="103"/>
      <c r="L62" s="104"/>
      <c r="M62" s="103"/>
      <c r="N62" s="104"/>
      <c r="O62" s="103"/>
      <c r="P62" s="103"/>
      <c r="Q62" s="104"/>
      <c r="R62" s="103"/>
      <c r="S62" s="101"/>
      <c r="T62" s="101"/>
      <c r="U62" s="101"/>
      <c r="V62" s="101"/>
      <c r="W62" s="101"/>
      <c r="X62" s="101"/>
      <c r="Y62" s="101"/>
      <c r="Z62" s="101"/>
      <c r="AA62" s="190"/>
      <c r="AB62" s="190"/>
    </row>
    <row r="63" spans="1:28" s="105" customFormat="1" ht="13.5" customHeight="1">
      <c r="A63" s="101"/>
      <c r="B63" s="102"/>
      <c r="C63" s="101"/>
      <c r="D63" s="103"/>
      <c r="E63" s="103"/>
      <c r="F63" s="104"/>
      <c r="G63" s="103"/>
      <c r="H63" s="103"/>
      <c r="I63" s="103"/>
      <c r="J63" s="104"/>
      <c r="K63" s="103"/>
      <c r="L63" s="104"/>
      <c r="M63" s="103"/>
      <c r="N63" s="104"/>
      <c r="O63" s="103"/>
      <c r="P63" s="103"/>
      <c r="Q63" s="104"/>
      <c r="R63" s="103"/>
      <c r="S63" s="101"/>
      <c r="T63" s="101"/>
      <c r="U63" s="101"/>
      <c r="V63" s="101"/>
      <c r="W63" s="101"/>
      <c r="X63" s="101"/>
      <c r="Y63" s="101"/>
      <c r="Z63" s="101"/>
      <c r="AA63" s="190"/>
      <c r="AB63" s="190"/>
    </row>
    <row r="64" spans="1:28" s="105" customFormat="1" ht="13.5" customHeight="1">
      <c r="A64" s="101"/>
      <c r="B64" s="102"/>
      <c r="C64" s="101"/>
      <c r="D64" s="103"/>
      <c r="E64" s="103"/>
      <c r="F64" s="104"/>
      <c r="G64" s="103"/>
      <c r="H64" s="103"/>
      <c r="I64" s="103"/>
      <c r="J64" s="104"/>
      <c r="K64" s="103"/>
      <c r="L64" s="104"/>
      <c r="M64" s="103"/>
      <c r="N64" s="104"/>
      <c r="O64" s="103"/>
      <c r="P64" s="103"/>
      <c r="Q64" s="104"/>
      <c r="R64" s="103"/>
      <c r="S64" s="101"/>
      <c r="T64" s="101"/>
      <c r="U64" s="101"/>
      <c r="V64" s="101"/>
      <c r="W64" s="101"/>
      <c r="X64" s="101"/>
      <c r="Y64" s="101"/>
      <c r="Z64" s="101"/>
      <c r="AA64" s="190"/>
      <c r="AB64" s="190"/>
    </row>
    <row r="65" spans="1:28" s="105" customFormat="1" ht="13.5" customHeight="1">
      <c r="A65" s="101"/>
      <c r="B65" s="102"/>
      <c r="C65" s="101"/>
      <c r="D65" s="103"/>
      <c r="E65" s="103"/>
      <c r="F65" s="104"/>
      <c r="G65" s="103"/>
      <c r="H65" s="103"/>
      <c r="I65" s="103"/>
      <c r="J65" s="104"/>
      <c r="K65" s="103"/>
      <c r="L65" s="104"/>
      <c r="M65" s="103"/>
      <c r="N65" s="104"/>
      <c r="O65" s="103"/>
      <c r="P65" s="103"/>
      <c r="Q65" s="104"/>
      <c r="R65" s="103"/>
      <c r="S65" s="101"/>
      <c r="T65" s="101"/>
      <c r="U65" s="101"/>
      <c r="V65" s="101"/>
      <c r="W65" s="101"/>
      <c r="X65" s="101"/>
      <c r="Y65" s="101"/>
      <c r="Z65" s="101"/>
      <c r="AA65" s="190"/>
      <c r="AB65" s="190"/>
    </row>
    <row r="66" spans="1:28" s="105" customFormat="1" ht="13.5" customHeight="1">
      <c r="A66" s="101"/>
      <c r="B66" s="102"/>
      <c r="C66" s="101"/>
      <c r="D66" s="103"/>
      <c r="E66" s="103"/>
      <c r="F66" s="104"/>
      <c r="G66" s="103"/>
      <c r="H66" s="103"/>
      <c r="I66" s="103"/>
      <c r="J66" s="104"/>
      <c r="K66" s="103"/>
      <c r="L66" s="104"/>
      <c r="M66" s="103"/>
      <c r="N66" s="104"/>
      <c r="O66" s="103"/>
      <c r="P66" s="103"/>
      <c r="Q66" s="104"/>
      <c r="R66" s="103"/>
      <c r="S66" s="101"/>
      <c r="T66" s="101"/>
      <c r="U66" s="101"/>
      <c r="V66" s="101"/>
      <c r="W66" s="101"/>
      <c r="X66" s="101"/>
      <c r="Y66" s="101"/>
      <c r="Z66" s="101"/>
      <c r="AA66" s="190"/>
      <c r="AB66" s="190"/>
    </row>
    <row r="67" spans="1:28" s="105" customFormat="1" ht="13.5" customHeight="1">
      <c r="A67" s="101"/>
      <c r="B67" s="102"/>
      <c r="C67" s="101"/>
      <c r="D67" s="103"/>
      <c r="E67" s="103"/>
      <c r="F67" s="104"/>
      <c r="G67" s="103"/>
      <c r="H67" s="103"/>
      <c r="I67" s="103"/>
      <c r="J67" s="104"/>
      <c r="K67" s="103"/>
      <c r="L67" s="104"/>
      <c r="M67" s="103"/>
      <c r="N67" s="104"/>
      <c r="O67" s="103"/>
      <c r="P67" s="103"/>
      <c r="Q67" s="104"/>
      <c r="R67" s="103"/>
      <c r="S67" s="101"/>
      <c r="T67" s="101"/>
      <c r="U67" s="101"/>
      <c r="V67" s="101"/>
      <c r="W67" s="101"/>
      <c r="X67" s="101"/>
      <c r="Y67" s="101"/>
      <c r="Z67" s="101"/>
      <c r="AA67" s="190"/>
      <c r="AB67" s="190"/>
    </row>
    <row r="68" spans="1:28" s="105" customFormat="1" ht="13.5" customHeight="1">
      <c r="A68" s="101"/>
      <c r="B68" s="102"/>
      <c r="C68" s="101"/>
      <c r="D68" s="103"/>
      <c r="E68" s="103"/>
      <c r="F68" s="104"/>
      <c r="G68" s="103"/>
      <c r="H68" s="103"/>
      <c r="I68" s="103"/>
      <c r="J68" s="104"/>
      <c r="K68" s="103"/>
      <c r="L68" s="104"/>
      <c r="M68" s="103"/>
      <c r="N68" s="104"/>
      <c r="O68" s="103"/>
      <c r="P68" s="103"/>
      <c r="Q68" s="104"/>
      <c r="R68" s="103"/>
      <c r="S68" s="101"/>
      <c r="T68" s="101"/>
      <c r="U68" s="101"/>
      <c r="V68" s="101"/>
      <c r="W68" s="101"/>
      <c r="X68" s="101"/>
      <c r="Y68" s="101"/>
      <c r="Z68" s="101"/>
      <c r="AA68" s="190"/>
      <c r="AB68" s="190"/>
    </row>
    <row r="69" spans="1:28" s="105" customFormat="1" ht="13.5" customHeight="1">
      <c r="A69" s="101"/>
      <c r="B69" s="102"/>
      <c r="C69" s="101"/>
      <c r="D69" s="103"/>
      <c r="E69" s="103"/>
      <c r="F69" s="104"/>
      <c r="G69" s="103"/>
      <c r="H69" s="103"/>
      <c r="I69" s="103"/>
      <c r="J69" s="104"/>
      <c r="K69" s="103"/>
      <c r="L69" s="104"/>
      <c r="M69" s="103"/>
      <c r="N69" s="104"/>
      <c r="O69" s="103"/>
      <c r="P69" s="103"/>
      <c r="Q69" s="104"/>
      <c r="R69" s="103"/>
      <c r="S69" s="101"/>
      <c r="T69" s="101"/>
      <c r="U69" s="101"/>
      <c r="V69" s="101"/>
      <c r="W69" s="101"/>
      <c r="X69" s="101"/>
      <c r="Y69" s="101"/>
      <c r="Z69" s="101"/>
      <c r="AA69" s="190"/>
      <c r="AB69" s="190"/>
    </row>
    <row r="70" spans="1:28" s="105" customFormat="1" ht="13.5" customHeight="1">
      <c r="A70" s="101"/>
      <c r="B70" s="102"/>
      <c r="C70" s="101"/>
      <c r="D70" s="103"/>
      <c r="E70" s="103"/>
      <c r="F70" s="104"/>
      <c r="G70" s="103"/>
      <c r="H70" s="103"/>
      <c r="I70" s="103"/>
      <c r="J70" s="104"/>
      <c r="K70" s="103"/>
      <c r="L70" s="104"/>
      <c r="M70" s="103"/>
      <c r="N70" s="104"/>
      <c r="O70" s="103"/>
      <c r="P70" s="103"/>
      <c r="Q70" s="104"/>
      <c r="R70" s="103"/>
      <c r="S70" s="101"/>
      <c r="T70" s="101"/>
      <c r="U70" s="101"/>
      <c r="V70" s="101"/>
      <c r="W70" s="101"/>
      <c r="X70" s="101"/>
      <c r="Y70" s="101"/>
      <c r="Z70" s="101"/>
      <c r="AA70" s="190"/>
      <c r="AB70" s="190"/>
    </row>
    <row r="71" spans="1:28" s="105" customFormat="1" ht="13.5" customHeight="1">
      <c r="A71" s="101"/>
      <c r="B71" s="102"/>
      <c r="C71" s="101"/>
      <c r="D71" s="103"/>
      <c r="E71" s="103"/>
      <c r="F71" s="104"/>
      <c r="G71" s="103"/>
      <c r="H71" s="103"/>
      <c r="I71" s="103"/>
      <c r="J71" s="104"/>
      <c r="K71" s="103"/>
      <c r="L71" s="104"/>
      <c r="M71" s="103"/>
      <c r="N71" s="104"/>
      <c r="O71" s="103"/>
      <c r="P71" s="103"/>
      <c r="Q71" s="104"/>
      <c r="R71" s="103"/>
      <c r="S71" s="101"/>
      <c r="T71" s="101"/>
      <c r="U71" s="101"/>
      <c r="V71" s="101"/>
      <c r="W71" s="101"/>
      <c r="X71" s="101"/>
      <c r="Y71" s="101"/>
      <c r="Z71" s="101"/>
      <c r="AA71" s="190"/>
      <c r="AB71" s="190"/>
    </row>
    <row r="72" spans="1:28" s="105" customFormat="1" ht="13.5" customHeight="1">
      <c r="A72" s="101"/>
      <c r="B72" s="102"/>
      <c r="C72" s="101"/>
      <c r="D72" s="103"/>
      <c r="E72" s="103"/>
      <c r="F72" s="104"/>
      <c r="G72" s="103"/>
      <c r="H72" s="103"/>
      <c r="I72" s="103"/>
      <c r="J72" s="104"/>
      <c r="K72" s="103"/>
      <c r="L72" s="104"/>
      <c r="M72" s="103"/>
      <c r="N72" s="104"/>
      <c r="O72" s="103"/>
      <c r="P72" s="103"/>
      <c r="Q72" s="104"/>
      <c r="R72" s="103"/>
      <c r="S72" s="101"/>
      <c r="T72" s="101"/>
      <c r="U72" s="101"/>
      <c r="V72" s="101"/>
      <c r="W72" s="101"/>
      <c r="X72" s="101"/>
      <c r="Y72" s="101"/>
      <c r="Z72" s="101"/>
      <c r="AA72" s="190"/>
      <c r="AB72" s="190"/>
    </row>
    <row r="73" spans="1:28" s="105" customFormat="1" ht="13.5" customHeight="1">
      <c r="A73" s="101"/>
      <c r="B73" s="102"/>
      <c r="C73" s="101"/>
      <c r="D73" s="103"/>
      <c r="E73" s="103"/>
      <c r="F73" s="104"/>
      <c r="G73" s="103"/>
      <c r="H73" s="103"/>
      <c r="I73" s="103"/>
      <c r="J73" s="104"/>
      <c r="K73" s="103"/>
      <c r="L73" s="104"/>
      <c r="M73" s="103"/>
      <c r="N73" s="104"/>
      <c r="O73" s="103"/>
      <c r="P73" s="103"/>
      <c r="Q73" s="104"/>
      <c r="R73" s="103"/>
      <c r="S73" s="101"/>
      <c r="T73" s="101"/>
      <c r="U73" s="101"/>
      <c r="V73" s="101"/>
      <c r="W73" s="101"/>
      <c r="X73" s="101"/>
      <c r="Y73" s="101"/>
      <c r="Z73" s="101"/>
      <c r="AA73" s="190"/>
      <c r="AB73" s="190"/>
    </row>
    <row r="74" spans="1:28" s="105" customFormat="1" ht="13.5" customHeight="1">
      <c r="A74" s="101"/>
      <c r="B74" s="102"/>
      <c r="C74" s="101"/>
      <c r="D74" s="103"/>
      <c r="E74" s="103"/>
      <c r="F74" s="104"/>
      <c r="G74" s="103"/>
      <c r="H74" s="103"/>
      <c r="I74" s="103"/>
      <c r="J74" s="104"/>
      <c r="K74" s="103"/>
      <c r="L74" s="104"/>
      <c r="M74" s="103"/>
      <c r="N74" s="104"/>
      <c r="O74" s="103"/>
      <c r="P74" s="103"/>
      <c r="Q74" s="104"/>
      <c r="R74" s="103"/>
      <c r="S74" s="101"/>
      <c r="T74" s="101"/>
      <c r="U74" s="101"/>
      <c r="V74" s="101"/>
      <c r="W74" s="101"/>
      <c r="X74" s="101"/>
      <c r="Y74" s="101"/>
      <c r="Z74" s="101"/>
      <c r="AA74" s="190"/>
      <c r="AB74" s="190"/>
    </row>
    <row r="75" spans="1:28" s="105" customFormat="1" ht="13.5" customHeight="1">
      <c r="A75" s="101"/>
      <c r="B75" s="102"/>
      <c r="C75" s="101"/>
      <c r="D75" s="103"/>
      <c r="E75" s="103"/>
      <c r="F75" s="104"/>
      <c r="G75" s="103"/>
      <c r="H75" s="103"/>
      <c r="I75" s="103"/>
      <c r="J75" s="104"/>
      <c r="K75" s="103"/>
      <c r="L75" s="104"/>
      <c r="M75" s="103"/>
      <c r="N75" s="104"/>
      <c r="O75" s="103"/>
      <c r="P75" s="103"/>
      <c r="Q75" s="104"/>
      <c r="R75" s="103"/>
      <c r="S75" s="101"/>
      <c r="T75" s="101"/>
      <c r="U75" s="101"/>
      <c r="V75" s="101"/>
      <c r="W75" s="101"/>
      <c r="X75" s="101"/>
      <c r="Y75" s="101"/>
      <c r="Z75" s="101"/>
      <c r="AA75" s="190"/>
      <c r="AB75" s="190"/>
    </row>
    <row r="76" spans="1:28" s="105" customFormat="1" ht="13.5" customHeight="1">
      <c r="A76" s="101"/>
      <c r="B76" s="102"/>
      <c r="C76" s="101"/>
      <c r="D76" s="103"/>
      <c r="E76" s="103"/>
      <c r="F76" s="104"/>
      <c r="G76" s="103"/>
      <c r="H76" s="103"/>
      <c r="I76" s="103"/>
      <c r="J76" s="104"/>
      <c r="K76" s="103"/>
      <c r="L76" s="104"/>
      <c r="M76" s="103"/>
      <c r="N76" s="104"/>
      <c r="O76" s="103"/>
      <c r="P76" s="103"/>
      <c r="Q76" s="104"/>
      <c r="R76" s="103"/>
      <c r="S76" s="101"/>
      <c r="T76" s="101"/>
      <c r="U76" s="101"/>
      <c r="V76" s="101"/>
      <c r="W76" s="101"/>
      <c r="X76" s="101"/>
      <c r="Y76" s="101"/>
      <c r="Z76" s="101"/>
      <c r="AA76" s="190"/>
      <c r="AB76" s="190"/>
    </row>
    <row r="77" spans="1:28" s="105" customFormat="1" ht="13.5" customHeight="1">
      <c r="A77" s="101"/>
      <c r="B77" s="102"/>
      <c r="C77" s="101"/>
      <c r="D77" s="103"/>
      <c r="E77" s="103"/>
      <c r="F77" s="104"/>
      <c r="G77" s="103"/>
      <c r="H77" s="103"/>
      <c r="I77" s="103"/>
      <c r="J77" s="104"/>
      <c r="K77" s="103"/>
      <c r="L77" s="104"/>
      <c r="M77" s="103"/>
      <c r="N77" s="104"/>
      <c r="O77" s="103"/>
      <c r="P77" s="103"/>
      <c r="Q77" s="104"/>
      <c r="R77" s="103"/>
      <c r="S77" s="101"/>
      <c r="T77" s="101"/>
      <c r="U77" s="101"/>
      <c r="V77" s="101"/>
      <c r="W77" s="101"/>
      <c r="X77" s="101"/>
      <c r="Y77" s="101"/>
      <c r="Z77" s="101"/>
      <c r="AA77" s="190"/>
      <c r="AB77" s="190"/>
    </row>
    <row r="78" spans="1:28" s="105" customFormat="1" ht="13.5" customHeight="1">
      <c r="A78" s="101"/>
      <c r="B78" s="102"/>
      <c r="C78" s="101"/>
      <c r="D78" s="103"/>
      <c r="E78" s="103"/>
      <c r="F78" s="104"/>
      <c r="G78" s="103"/>
      <c r="H78" s="103"/>
      <c r="I78" s="103"/>
      <c r="J78" s="104"/>
      <c r="K78" s="103"/>
      <c r="L78" s="104"/>
      <c r="M78" s="103"/>
      <c r="N78" s="104"/>
      <c r="O78" s="103"/>
      <c r="P78" s="103"/>
      <c r="Q78" s="104"/>
      <c r="R78" s="103"/>
      <c r="S78" s="101"/>
      <c r="T78" s="101"/>
      <c r="U78" s="101"/>
      <c r="V78" s="101"/>
      <c r="W78" s="101"/>
      <c r="X78" s="101"/>
      <c r="Y78" s="101"/>
      <c r="Z78" s="101"/>
      <c r="AA78" s="190"/>
      <c r="AB78" s="190"/>
    </row>
    <row r="79" spans="1:28" s="105" customFormat="1" ht="13.5" customHeight="1">
      <c r="A79" s="101"/>
      <c r="B79" s="102"/>
      <c r="C79" s="101"/>
      <c r="D79" s="103"/>
      <c r="E79" s="103"/>
      <c r="F79" s="104"/>
      <c r="G79" s="103"/>
      <c r="H79" s="103"/>
      <c r="I79" s="103"/>
      <c r="J79" s="104"/>
      <c r="K79" s="103"/>
      <c r="L79" s="104"/>
      <c r="M79" s="103"/>
      <c r="N79" s="104"/>
      <c r="O79" s="103"/>
      <c r="P79" s="103"/>
      <c r="Q79" s="104"/>
      <c r="R79" s="103"/>
      <c r="S79" s="101"/>
      <c r="T79" s="101"/>
      <c r="U79" s="101"/>
      <c r="V79" s="101"/>
      <c r="W79" s="101"/>
      <c r="X79" s="101"/>
      <c r="Y79" s="101"/>
      <c r="Z79" s="101"/>
      <c r="AA79" s="190"/>
      <c r="AB79" s="190"/>
    </row>
    <row r="80" spans="1:28" s="105" customFormat="1" ht="13.5" customHeight="1">
      <c r="A80" s="101"/>
      <c r="B80" s="102"/>
      <c r="C80" s="101"/>
      <c r="D80" s="103"/>
      <c r="E80" s="103"/>
      <c r="F80" s="104"/>
      <c r="G80" s="103"/>
      <c r="H80" s="103"/>
      <c r="I80" s="103"/>
      <c r="J80" s="104"/>
      <c r="K80" s="103"/>
      <c r="L80" s="104"/>
      <c r="M80" s="103"/>
      <c r="N80" s="104"/>
      <c r="O80" s="103"/>
      <c r="P80" s="103"/>
      <c r="Q80" s="104"/>
      <c r="R80" s="103"/>
      <c r="S80" s="101"/>
      <c r="T80" s="101"/>
      <c r="U80" s="101"/>
      <c r="V80" s="101"/>
      <c r="W80" s="101"/>
      <c r="X80" s="101"/>
      <c r="Y80" s="101"/>
      <c r="Z80" s="101"/>
      <c r="AA80" s="190"/>
      <c r="AB80" s="190"/>
    </row>
    <row r="81" spans="1:28" s="105" customFormat="1" ht="13.5" customHeight="1">
      <c r="A81" s="101"/>
      <c r="B81" s="102"/>
      <c r="C81" s="101"/>
      <c r="D81" s="103"/>
      <c r="E81" s="103"/>
      <c r="F81" s="104"/>
      <c r="G81" s="103"/>
      <c r="H81" s="103"/>
      <c r="I81" s="103"/>
      <c r="J81" s="104"/>
      <c r="K81" s="103"/>
      <c r="L81" s="104"/>
      <c r="M81" s="103"/>
      <c r="N81" s="104"/>
      <c r="O81" s="103"/>
      <c r="P81" s="103"/>
      <c r="Q81" s="104"/>
      <c r="R81" s="103"/>
      <c r="S81" s="101"/>
      <c r="T81" s="101"/>
      <c r="U81" s="101"/>
      <c r="V81" s="101"/>
      <c r="W81" s="101"/>
      <c r="X81" s="101"/>
      <c r="Y81" s="101"/>
      <c r="Z81" s="101"/>
      <c r="AA81" s="190"/>
      <c r="AB81" s="190"/>
    </row>
    <row r="82" spans="1:28" s="105" customFormat="1" ht="13.5" customHeight="1">
      <c r="A82" s="101"/>
      <c r="B82" s="102"/>
      <c r="C82" s="101"/>
      <c r="D82" s="103"/>
      <c r="E82" s="103"/>
      <c r="F82" s="104"/>
      <c r="G82" s="103"/>
      <c r="H82" s="103"/>
      <c r="I82" s="103"/>
      <c r="J82" s="104"/>
      <c r="K82" s="103"/>
      <c r="L82" s="104"/>
      <c r="M82" s="103"/>
      <c r="N82" s="104"/>
      <c r="O82" s="103"/>
      <c r="P82" s="103"/>
      <c r="Q82" s="104"/>
      <c r="R82" s="103"/>
      <c r="S82" s="101"/>
      <c r="T82" s="101"/>
      <c r="U82" s="101"/>
      <c r="V82" s="101"/>
      <c r="W82" s="101"/>
      <c r="X82" s="101"/>
      <c r="Y82" s="101"/>
      <c r="Z82" s="101"/>
      <c r="AA82" s="190"/>
      <c r="AB82" s="190"/>
    </row>
    <row r="83" spans="1:28" s="105" customFormat="1" ht="13.5" customHeight="1">
      <c r="A83" s="101"/>
      <c r="B83" s="102"/>
      <c r="C83" s="101"/>
      <c r="D83" s="103"/>
      <c r="E83" s="103"/>
      <c r="F83" s="104"/>
      <c r="G83" s="103"/>
      <c r="H83" s="103"/>
      <c r="I83" s="103"/>
      <c r="J83" s="104"/>
      <c r="K83" s="103"/>
      <c r="L83" s="104"/>
      <c r="M83" s="103"/>
      <c r="N83" s="104"/>
      <c r="O83" s="103"/>
      <c r="P83" s="103"/>
      <c r="Q83" s="104"/>
      <c r="R83" s="103"/>
      <c r="S83" s="101"/>
      <c r="T83" s="101"/>
      <c r="U83" s="101"/>
      <c r="V83" s="101"/>
      <c r="W83" s="101"/>
      <c r="X83" s="101"/>
      <c r="Y83" s="101"/>
      <c r="Z83" s="101"/>
      <c r="AA83" s="190"/>
      <c r="AB83" s="190"/>
    </row>
    <row r="84" spans="1:28" s="105" customFormat="1" ht="13.5" customHeight="1">
      <c r="A84" s="101"/>
      <c r="B84" s="102"/>
      <c r="C84" s="101"/>
      <c r="D84" s="103"/>
      <c r="E84" s="103"/>
      <c r="F84" s="104"/>
      <c r="G84" s="103"/>
      <c r="H84" s="103"/>
      <c r="I84" s="103"/>
      <c r="J84" s="104"/>
      <c r="K84" s="103"/>
      <c r="L84" s="104"/>
      <c r="M84" s="103"/>
      <c r="N84" s="104"/>
      <c r="O84" s="103"/>
      <c r="P84" s="103"/>
      <c r="Q84" s="104"/>
      <c r="R84" s="103"/>
      <c r="S84" s="101"/>
      <c r="T84" s="101"/>
      <c r="U84" s="101"/>
      <c r="V84" s="101"/>
      <c r="W84" s="101"/>
      <c r="X84" s="101"/>
      <c r="Y84" s="101"/>
      <c r="Z84" s="101"/>
      <c r="AA84" s="190"/>
      <c r="AB84" s="190"/>
    </row>
    <row r="85" spans="1:28" s="105" customFormat="1" ht="13.5" customHeight="1">
      <c r="A85" s="101"/>
      <c r="B85" s="102"/>
      <c r="C85" s="101"/>
      <c r="D85" s="103"/>
      <c r="E85" s="103"/>
      <c r="F85" s="104"/>
      <c r="G85" s="103"/>
      <c r="H85" s="103"/>
      <c r="I85" s="103"/>
      <c r="J85" s="104"/>
      <c r="K85" s="103"/>
      <c r="L85" s="104"/>
      <c r="M85" s="103"/>
      <c r="N85" s="104"/>
      <c r="O85" s="103"/>
      <c r="P85" s="103"/>
      <c r="Q85" s="104"/>
      <c r="R85" s="103"/>
      <c r="S85" s="101"/>
      <c r="T85" s="101"/>
      <c r="U85" s="101"/>
      <c r="V85" s="101"/>
      <c r="W85" s="101"/>
      <c r="X85" s="101"/>
      <c r="Y85" s="101"/>
      <c r="Z85" s="101"/>
      <c r="AA85" s="190"/>
      <c r="AB85" s="190"/>
    </row>
    <row r="86" spans="1:28" s="105" customFormat="1" ht="13.5" customHeight="1">
      <c r="A86" s="101"/>
      <c r="B86" s="102"/>
      <c r="C86" s="101"/>
      <c r="D86" s="103"/>
      <c r="E86" s="103"/>
      <c r="F86" s="104"/>
      <c r="G86" s="103"/>
      <c r="H86" s="103"/>
      <c r="I86" s="103"/>
      <c r="J86" s="104"/>
      <c r="K86" s="103"/>
      <c r="L86" s="104"/>
      <c r="M86" s="103"/>
      <c r="N86" s="104"/>
      <c r="O86" s="103"/>
      <c r="P86" s="103"/>
      <c r="Q86" s="104"/>
      <c r="R86" s="103"/>
      <c r="S86" s="101"/>
      <c r="T86" s="101"/>
      <c r="U86" s="101"/>
      <c r="V86" s="101"/>
      <c r="W86" s="101"/>
      <c r="X86" s="101"/>
      <c r="Y86" s="101"/>
      <c r="Z86" s="101"/>
      <c r="AA86" s="190"/>
      <c r="AB86" s="190"/>
    </row>
    <row r="87" spans="1:28" s="105" customFormat="1" ht="13.5" customHeight="1">
      <c r="A87" s="101"/>
      <c r="B87" s="102"/>
      <c r="C87" s="101"/>
      <c r="D87" s="103"/>
      <c r="E87" s="103"/>
      <c r="F87" s="104"/>
      <c r="G87" s="103"/>
      <c r="H87" s="103"/>
      <c r="I87" s="103"/>
      <c r="J87" s="104"/>
      <c r="K87" s="103"/>
      <c r="L87" s="104"/>
      <c r="M87" s="103"/>
      <c r="N87" s="104"/>
      <c r="O87" s="103"/>
      <c r="P87" s="103"/>
      <c r="Q87" s="104"/>
      <c r="R87" s="103"/>
      <c r="S87" s="101"/>
      <c r="T87" s="101"/>
      <c r="U87" s="101"/>
      <c r="V87" s="101"/>
      <c r="W87" s="101"/>
      <c r="X87" s="101"/>
      <c r="Y87" s="101"/>
      <c r="Z87" s="101"/>
      <c r="AA87" s="190"/>
      <c r="AB87" s="190"/>
    </row>
    <row r="88" spans="1:28" s="105" customFormat="1" ht="13.5" customHeight="1">
      <c r="A88" s="101"/>
      <c r="B88" s="102"/>
      <c r="C88" s="101"/>
      <c r="D88" s="103"/>
      <c r="E88" s="103"/>
      <c r="F88" s="104"/>
      <c r="G88" s="103"/>
      <c r="H88" s="103"/>
      <c r="I88" s="103"/>
      <c r="J88" s="104"/>
      <c r="K88" s="103"/>
      <c r="L88" s="104"/>
      <c r="M88" s="103"/>
      <c r="N88" s="104"/>
      <c r="O88" s="103"/>
      <c r="P88" s="103"/>
      <c r="Q88" s="104"/>
      <c r="R88" s="103"/>
      <c r="S88" s="101"/>
      <c r="T88" s="101"/>
      <c r="U88" s="101"/>
      <c r="V88" s="101"/>
      <c r="W88" s="101"/>
      <c r="X88" s="101"/>
      <c r="Y88" s="101"/>
      <c r="Z88" s="101"/>
      <c r="AA88" s="190"/>
      <c r="AB88" s="190"/>
    </row>
    <row r="89" spans="1:28" s="105" customFormat="1" ht="13.5" customHeight="1">
      <c r="A89" s="101"/>
      <c r="B89" s="102"/>
      <c r="C89" s="101"/>
      <c r="D89" s="103"/>
      <c r="E89" s="103"/>
      <c r="F89" s="104"/>
      <c r="G89" s="103"/>
      <c r="H89" s="103"/>
      <c r="I89" s="103"/>
      <c r="J89" s="104"/>
      <c r="K89" s="103"/>
      <c r="L89" s="104"/>
      <c r="M89" s="103"/>
      <c r="N89" s="104"/>
      <c r="O89" s="103"/>
      <c r="P89" s="103"/>
      <c r="Q89" s="104"/>
      <c r="R89" s="103"/>
      <c r="S89" s="101"/>
      <c r="T89" s="101"/>
      <c r="U89" s="101"/>
      <c r="V89" s="101"/>
      <c r="W89" s="101"/>
      <c r="X89" s="101"/>
      <c r="Y89" s="101"/>
      <c r="Z89" s="101"/>
      <c r="AA89" s="190"/>
      <c r="AB89" s="190"/>
    </row>
    <row r="90" spans="1:28" s="105" customFormat="1" ht="13.5" customHeight="1">
      <c r="A90" s="101"/>
      <c r="B90" s="102"/>
      <c r="C90" s="101"/>
      <c r="D90" s="103"/>
      <c r="E90" s="103"/>
      <c r="F90" s="104"/>
      <c r="G90" s="103"/>
      <c r="H90" s="103"/>
      <c r="I90" s="103"/>
      <c r="J90" s="104"/>
      <c r="K90" s="103"/>
      <c r="L90" s="104"/>
      <c r="M90" s="103"/>
      <c r="N90" s="104"/>
      <c r="O90" s="103"/>
      <c r="P90" s="103"/>
      <c r="Q90" s="104"/>
      <c r="R90" s="103"/>
      <c r="S90" s="101"/>
      <c r="T90" s="101"/>
      <c r="U90" s="101"/>
      <c r="V90" s="101"/>
      <c r="W90" s="101"/>
      <c r="X90" s="101"/>
      <c r="Y90" s="101"/>
      <c r="Z90" s="101"/>
      <c r="AA90" s="190"/>
      <c r="AB90" s="190"/>
    </row>
    <row r="91" spans="1:28" s="105" customFormat="1" ht="13.5" customHeight="1">
      <c r="A91" s="101"/>
      <c r="B91" s="102"/>
      <c r="C91" s="101"/>
      <c r="D91" s="103"/>
      <c r="E91" s="103"/>
      <c r="F91" s="104"/>
      <c r="G91" s="103"/>
      <c r="H91" s="103"/>
      <c r="I91" s="103"/>
      <c r="J91" s="104"/>
      <c r="K91" s="103"/>
      <c r="L91" s="104"/>
      <c r="M91" s="103"/>
      <c r="N91" s="104"/>
      <c r="O91" s="103"/>
      <c r="P91" s="103"/>
      <c r="Q91" s="104"/>
      <c r="R91" s="103"/>
      <c r="S91" s="101"/>
      <c r="T91" s="101"/>
      <c r="U91" s="101"/>
      <c r="V91" s="101"/>
      <c r="W91" s="101"/>
      <c r="X91" s="101"/>
      <c r="Y91" s="101"/>
      <c r="Z91" s="101"/>
      <c r="AA91" s="190"/>
      <c r="AB91" s="190"/>
    </row>
    <row r="92" spans="1:28" s="105" customFormat="1" ht="13.5" customHeight="1">
      <c r="A92" s="101"/>
      <c r="B92" s="102"/>
      <c r="C92" s="101"/>
      <c r="D92" s="103"/>
      <c r="E92" s="103"/>
      <c r="F92" s="104"/>
      <c r="G92" s="103"/>
      <c r="H92" s="103"/>
      <c r="I92" s="103"/>
      <c r="J92" s="104"/>
      <c r="K92" s="103"/>
      <c r="L92" s="104"/>
      <c r="M92" s="103"/>
      <c r="N92" s="104"/>
      <c r="O92" s="103"/>
      <c r="P92" s="103"/>
      <c r="Q92" s="104"/>
      <c r="R92" s="103"/>
      <c r="S92" s="101"/>
      <c r="T92" s="101"/>
      <c r="U92" s="101"/>
      <c r="V92" s="101"/>
      <c r="W92" s="101"/>
      <c r="X92" s="101"/>
      <c r="Y92" s="101"/>
      <c r="Z92" s="101"/>
      <c r="AA92" s="190"/>
      <c r="AB92" s="190"/>
    </row>
    <row r="93" spans="1:28" s="105" customFormat="1" ht="13.5" customHeight="1">
      <c r="A93" s="101"/>
      <c r="B93" s="102"/>
      <c r="C93" s="101"/>
      <c r="D93" s="103"/>
      <c r="E93" s="103"/>
      <c r="F93" s="104"/>
      <c r="G93" s="103"/>
      <c r="H93" s="103"/>
      <c r="I93" s="103"/>
      <c r="J93" s="104"/>
      <c r="K93" s="103"/>
      <c r="L93" s="104"/>
      <c r="M93" s="103"/>
      <c r="N93" s="104"/>
      <c r="O93" s="103"/>
      <c r="P93" s="103"/>
      <c r="Q93" s="104"/>
      <c r="R93" s="103"/>
      <c r="S93" s="101"/>
      <c r="T93" s="101"/>
      <c r="U93" s="101"/>
      <c r="V93" s="101"/>
      <c r="W93" s="101"/>
      <c r="X93" s="101"/>
      <c r="Y93" s="101"/>
      <c r="Z93" s="101"/>
      <c r="AA93" s="190"/>
      <c r="AB93" s="190"/>
    </row>
    <row r="94" spans="1:28" s="105" customFormat="1" ht="13.5" customHeight="1">
      <c r="A94" s="101"/>
      <c r="B94" s="102"/>
      <c r="C94" s="101"/>
      <c r="D94" s="103"/>
      <c r="E94" s="103"/>
      <c r="F94" s="104"/>
      <c r="G94" s="103"/>
      <c r="H94" s="103"/>
      <c r="I94" s="103"/>
      <c r="J94" s="104"/>
      <c r="K94" s="103"/>
      <c r="L94" s="104"/>
      <c r="M94" s="103"/>
      <c r="N94" s="104"/>
      <c r="O94" s="103"/>
      <c r="P94" s="103"/>
      <c r="Q94" s="104"/>
      <c r="R94" s="103"/>
      <c r="S94" s="101"/>
      <c r="T94" s="101"/>
      <c r="U94" s="101"/>
      <c r="V94" s="101"/>
      <c r="W94" s="101"/>
      <c r="X94" s="101"/>
      <c r="Y94" s="101"/>
      <c r="Z94" s="101"/>
      <c r="AA94" s="190"/>
      <c r="AB94" s="190"/>
    </row>
    <row r="95" spans="1:28" s="105" customFormat="1" ht="13.5" customHeight="1">
      <c r="A95" s="101"/>
      <c r="B95" s="102"/>
      <c r="C95" s="101"/>
      <c r="D95" s="103"/>
      <c r="E95" s="103"/>
      <c r="F95" s="104"/>
      <c r="G95" s="103"/>
      <c r="H95" s="103"/>
      <c r="I95" s="103"/>
      <c r="J95" s="104"/>
      <c r="K95" s="103"/>
      <c r="L95" s="104"/>
      <c r="M95" s="103"/>
      <c r="N95" s="104"/>
      <c r="O95" s="103"/>
      <c r="P95" s="103"/>
      <c r="Q95" s="104"/>
      <c r="R95" s="103"/>
      <c r="S95" s="101"/>
      <c r="T95" s="101"/>
      <c r="U95" s="101"/>
      <c r="V95" s="101"/>
      <c r="W95" s="101"/>
      <c r="X95" s="101"/>
      <c r="Y95" s="101"/>
      <c r="Z95" s="101"/>
      <c r="AA95" s="190"/>
      <c r="AB95" s="190"/>
    </row>
    <row r="96" spans="1:28" s="105" customFormat="1" ht="13.5" customHeight="1">
      <c r="A96" s="101"/>
      <c r="B96" s="102"/>
      <c r="C96" s="101"/>
      <c r="D96" s="103"/>
      <c r="E96" s="103"/>
      <c r="F96" s="104"/>
      <c r="G96" s="103"/>
      <c r="H96" s="103"/>
      <c r="I96" s="103"/>
      <c r="J96" s="104"/>
      <c r="K96" s="103"/>
      <c r="L96" s="104"/>
      <c r="M96" s="103"/>
      <c r="N96" s="104"/>
      <c r="O96" s="103"/>
      <c r="P96" s="103"/>
      <c r="Q96" s="104"/>
      <c r="R96" s="103"/>
      <c r="S96" s="101"/>
      <c r="T96" s="101"/>
      <c r="U96" s="101"/>
      <c r="V96" s="101"/>
      <c r="W96" s="101"/>
      <c r="X96" s="101"/>
      <c r="Y96" s="101"/>
      <c r="Z96" s="101"/>
      <c r="AA96" s="190"/>
      <c r="AB96" s="190"/>
    </row>
    <row r="97" spans="1:28" s="105" customFormat="1" ht="13.5" customHeight="1">
      <c r="A97" s="101"/>
      <c r="B97" s="102"/>
      <c r="C97" s="101"/>
      <c r="D97" s="103"/>
      <c r="E97" s="103"/>
      <c r="F97" s="104"/>
      <c r="G97" s="103"/>
      <c r="H97" s="103"/>
      <c r="I97" s="103"/>
      <c r="J97" s="104"/>
      <c r="K97" s="103"/>
      <c r="L97" s="104"/>
      <c r="M97" s="103"/>
      <c r="N97" s="104"/>
      <c r="O97" s="103"/>
      <c r="P97" s="103"/>
      <c r="Q97" s="104"/>
      <c r="R97" s="103"/>
      <c r="S97" s="101"/>
      <c r="T97" s="101"/>
      <c r="U97" s="101"/>
      <c r="V97" s="101"/>
      <c r="W97" s="101"/>
      <c r="X97" s="101"/>
      <c r="Y97" s="101"/>
      <c r="Z97" s="101"/>
      <c r="AA97" s="190"/>
      <c r="AB97" s="190"/>
    </row>
    <row r="98" spans="1:28" s="105" customFormat="1" ht="13.5" customHeight="1">
      <c r="A98" s="101"/>
      <c r="B98" s="102"/>
      <c r="C98" s="101"/>
      <c r="D98" s="103"/>
      <c r="E98" s="103"/>
      <c r="F98" s="104"/>
      <c r="G98" s="103"/>
      <c r="H98" s="103"/>
      <c r="I98" s="103"/>
      <c r="J98" s="104"/>
      <c r="K98" s="103"/>
      <c r="L98" s="104"/>
      <c r="M98" s="103"/>
      <c r="N98" s="104"/>
      <c r="O98" s="103"/>
      <c r="P98" s="103"/>
      <c r="Q98" s="104"/>
      <c r="R98" s="103"/>
      <c r="S98" s="101"/>
      <c r="T98" s="101"/>
      <c r="U98" s="101"/>
      <c r="V98" s="101"/>
      <c r="W98" s="101"/>
      <c r="X98" s="101"/>
      <c r="Y98" s="101"/>
      <c r="Z98" s="101"/>
      <c r="AA98" s="190"/>
      <c r="AB98" s="190"/>
    </row>
    <row r="99" spans="1:28" s="105" customFormat="1" ht="13.5" customHeight="1">
      <c r="A99" s="101"/>
      <c r="B99" s="102"/>
      <c r="C99" s="101"/>
      <c r="D99" s="103"/>
      <c r="E99" s="103"/>
      <c r="F99" s="104"/>
      <c r="G99" s="103"/>
      <c r="H99" s="103"/>
      <c r="I99" s="103"/>
      <c r="J99" s="104"/>
      <c r="K99" s="103"/>
      <c r="L99" s="104"/>
      <c r="M99" s="103"/>
      <c r="N99" s="104"/>
      <c r="O99" s="103"/>
      <c r="P99" s="103"/>
      <c r="Q99" s="104"/>
      <c r="R99" s="103"/>
      <c r="S99" s="101"/>
      <c r="T99" s="101"/>
      <c r="U99" s="101"/>
      <c r="V99" s="101"/>
      <c r="W99" s="101"/>
      <c r="X99" s="101"/>
      <c r="Y99" s="101"/>
      <c r="Z99" s="101"/>
      <c r="AA99" s="190"/>
      <c r="AB99" s="190"/>
    </row>
    <row r="100" spans="1:28" s="105" customFormat="1" ht="13.5" customHeight="1">
      <c r="A100" s="101"/>
      <c r="B100" s="102"/>
      <c r="C100" s="101"/>
      <c r="D100" s="103"/>
      <c r="E100" s="103"/>
      <c r="F100" s="104"/>
      <c r="G100" s="103"/>
      <c r="H100" s="103"/>
      <c r="I100" s="103"/>
      <c r="J100" s="104"/>
      <c r="K100" s="103"/>
      <c r="L100" s="104"/>
      <c r="M100" s="103"/>
      <c r="N100" s="104"/>
      <c r="O100" s="103"/>
      <c r="P100" s="103"/>
      <c r="Q100" s="104"/>
      <c r="R100" s="103"/>
      <c r="S100" s="101"/>
      <c r="T100" s="101"/>
      <c r="U100" s="101"/>
      <c r="V100" s="101"/>
      <c r="W100" s="101"/>
      <c r="X100" s="101"/>
      <c r="Y100" s="101"/>
      <c r="Z100" s="101"/>
      <c r="AA100" s="190"/>
      <c r="AB100" s="190"/>
    </row>
    <row r="101" spans="1:28" s="105" customFormat="1" ht="13.5" customHeight="1">
      <c r="A101" s="101"/>
      <c r="B101" s="102"/>
      <c r="C101" s="101"/>
      <c r="D101" s="103"/>
      <c r="E101" s="103"/>
      <c r="F101" s="104"/>
      <c r="G101" s="103"/>
      <c r="H101" s="103"/>
      <c r="I101" s="103"/>
      <c r="J101" s="104"/>
      <c r="K101" s="103"/>
      <c r="L101" s="104"/>
      <c r="M101" s="103"/>
      <c r="N101" s="104"/>
      <c r="O101" s="103"/>
      <c r="P101" s="103"/>
      <c r="Q101" s="104"/>
      <c r="R101" s="103"/>
      <c r="S101" s="101"/>
      <c r="T101" s="101"/>
      <c r="U101" s="101"/>
      <c r="V101" s="101"/>
      <c r="W101" s="101"/>
      <c r="X101" s="101"/>
      <c r="Y101" s="101"/>
      <c r="Z101" s="101"/>
      <c r="AA101" s="190"/>
      <c r="AB101" s="190"/>
    </row>
    <row r="102" spans="1:28" s="105" customFormat="1" ht="13.5" customHeight="1">
      <c r="A102" s="101"/>
      <c r="B102" s="102"/>
      <c r="C102" s="101"/>
      <c r="D102" s="103"/>
      <c r="E102" s="103"/>
      <c r="F102" s="104"/>
      <c r="G102" s="103"/>
      <c r="H102" s="103"/>
      <c r="I102" s="103"/>
      <c r="J102" s="104"/>
      <c r="K102" s="103"/>
      <c r="L102" s="104"/>
      <c r="M102" s="103"/>
      <c r="N102" s="104"/>
      <c r="O102" s="103"/>
      <c r="P102" s="103"/>
      <c r="Q102" s="104"/>
      <c r="R102" s="103"/>
      <c r="S102" s="101"/>
      <c r="T102" s="101"/>
      <c r="U102" s="101"/>
      <c r="V102" s="101"/>
      <c r="W102" s="101"/>
      <c r="X102" s="101"/>
      <c r="Y102" s="101"/>
      <c r="Z102" s="101"/>
      <c r="AA102" s="190"/>
      <c r="AB102" s="190"/>
    </row>
    <row r="103" spans="1:28" s="105" customFormat="1" ht="13.5" customHeight="1">
      <c r="A103" s="101"/>
      <c r="B103" s="102"/>
      <c r="C103" s="101"/>
      <c r="D103" s="103"/>
      <c r="E103" s="103"/>
      <c r="F103" s="104"/>
      <c r="G103" s="103"/>
      <c r="H103" s="103"/>
      <c r="I103" s="103"/>
      <c r="J103" s="104"/>
      <c r="K103" s="103"/>
      <c r="L103" s="104"/>
      <c r="M103" s="103"/>
      <c r="N103" s="104"/>
      <c r="O103" s="103"/>
      <c r="P103" s="103"/>
      <c r="Q103" s="104"/>
      <c r="R103" s="103"/>
      <c r="S103" s="101"/>
      <c r="T103" s="101"/>
      <c r="U103" s="101"/>
      <c r="V103" s="101"/>
      <c r="W103" s="101"/>
      <c r="X103" s="101"/>
      <c r="Y103" s="101"/>
      <c r="Z103" s="101"/>
      <c r="AA103" s="190"/>
      <c r="AB103" s="190"/>
    </row>
    <row r="104" spans="1:28" s="105" customFormat="1" ht="13.5" customHeight="1">
      <c r="A104" s="101"/>
      <c r="B104" s="102"/>
      <c r="C104" s="101"/>
      <c r="D104" s="103"/>
      <c r="E104" s="103"/>
      <c r="F104" s="104"/>
      <c r="G104" s="103"/>
      <c r="H104" s="103"/>
      <c r="I104" s="103"/>
      <c r="J104" s="104"/>
      <c r="K104" s="103"/>
      <c r="L104" s="104"/>
      <c r="M104" s="103"/>
      <c r="N104" s="104"/>
      <c r="O104" s="103"/>
      <c r="P104" s="103"/>
      <c r="Q104" s="104"/>
      <c r="R104" s="103"/>
      <c r="S104" s="101"/>
      <c r="T104" s="101"/>
      <c r="U104" s="101"/>
      <c r="V104" s="101"/>
      <c r="W104" s="101"/>
      <c r="X104" s="101"/>
      <c r="Y104" s="101"/>
      <c r="Z104" s="101"/>
      <c r="AA104" s="190"/>
      <c r="AB104" s="190"/>
    </row>
    <row r="105" spans="1:28" s="105" customFormat="1" ht="13.5" customHeight="1">
      <c r="A105" s="101"/>
      <c r="B105" s="102"/>
      <c r="C105" s="101"/>
      <c r="D105" s="103"/>
      <c r="E105" s="103"/>
      <c r="F105" s="104"/>
      <c r="G105" s="103"/>
      <c r="H105" s="103"/>
      <c r="I105" s="103"/>
      <c r="J105" s="104"/>
      <c r="K105" s="103"/>
      <c r="L105" s="104"/>
      <c r="M105" s="103"/>
      <c r="N105" s="104"/>
      <c r="O105" s="103"/>
      <c r="P105" s="103"/>
      <c r="Q105" s="104"/>
      <c r="R105" s="103"/>
      <c r="S105" s="101"/>
      <c r="T105" s="101"/>
      <c r="U105" s="101"/>
      <c r="V105" s="101"/>
      <c r="W105" s="101"/>
      <c r="X105" s="101"/>
      <c r="Y105" s="101"/>
      <c r="Z105" s="101"/>
      <c r="AA105" s="190"/>
      <c r="AB105" s="190"/>
    </row>
    <row r="106" spans="1:28" s="105" customFormat="1" ht="13.5" customHeight="1">
      <c r="A106" s="101"/>
      <c r="B106" s="102"/>
      <c r="C106" s="101"/>
      <c r="D106" s="103"/>
      <c r="E106" s="103"/>
      <c r="F106" s="104"/>
      <c r="G106" s="103"/>
      <c r="H106" s="103"/>
      <c r="I106" s="103"/>
      <c r="J106" s="104"/>
      <c r="K106" s="103"/>
      <c r="L106" s="104"/>
      <c r="M106" s="103"/>
      <c r="N106" s="104"/>
      <c r="O106" s="103"/>
      <c r="P106" s="103"/>
      <c r="Q106" s="104"/>
      <c r="R106" s="103"/>
      <c r="S106" s="101"/>
      <c r="T106" s="101"/>
      <c r="U106" s="101"/>
      <c r="V106" s="101"/>
      <c r="W106" s="101"/>
      <c r="X106" s="101"/>
      <c r="Y106" s="101"/>
      <c r="Z106" s="101"/>
      <c r="AA106" s="190"/>
      <c r="AB106" s="190"/>
    </row>
    <row r="107" spans="1:28" s="105" customFormat="1" ht="13.5" customHeight="1">
      <c r="A107" s="101"/>
      <c r="B107" s="102"/>
      <c r="C107" s="101"/>
      <c r="D107" s="103"/>
      <c r="E107" s="103"/>
      <c r="F107" s="104"/>
      <c r="G107" s="103"/>
      <c r="H107" s="103"/>
      <c r="I107" s="103"/>
      <c r="J107" s="104"/>
      <c r="K107" s="103"/>
      <c r="L107" s="104"/>
      <c r="M107" s="103"/>
      <c r="N107" s="104"/>
      <c r="O107" s="103"/>
      <c r="P107" s="103"/>
      <c r="Q107" s="104"/>
      <c r="R107" s="103"/>
      <c r="S107" s="101"/>
      <c r="T107" s="101"/>
      <c r="U107" s="101"/>
      <c r="V107" s="101"/>
      <c r="W107" s="101"/>
      <c r="X107" s="101"/>
      <c r="Y107" s="101"/>
      <c r="Z107" s="101"/>
      <c r="AA107" s="190"/>
      <c r="AB107" s="190"/>
    </row>
    <row r="108" spans="1:28" s="105" customFormat="1" ht="13.5" customHeight="1">
      <c r="A108" s="101"/>
      <c r="B108" s="102"/>
      <c r="C108" s="101"/>
      <c r="D108" s="103"/>
      <c r="E108" s="103"/>
      <c r="F108" s="104"/>
      <c r="G108" s="103"/>
      <c r="H108" s="103"/>
      <c r="I108" s="103"/>
      <c r="J108" s="104"/>
      <c r="K108" s="103"/>
      <c r="L108" s="104"/>
      <c r="M108" s="103"/>
      <c r="N108" s="104"/>
      <c r="O108" s="103"/>
      <c r="P108" s="103"/>
      <c r="Q108" s="104"/>
      <c r="R108" s="103"/>
      <c r="S108" s="101"/>
      <c r="T108" s="101"/>
      <c r="U108" s="101"/>
      <c r="V108" s="101"/>
      <c r="W108" s="101"/>
      <c r="X108" s="101"/>
      <c r="Y108" s="101"/>
      <c r="Z108" s="101"/>
      <c r="AA108" s="190"/>
      <c r="AB108" s="190"/>
    </row>
    <row r="109" spans="1:28" s="105" customFormat="1" ht="13.5" customHeight="1">
      <c r="A109" s="101"/>
      <c r="B109" s="102"/>
      <c r="C109" s="101"/>
      <c r="D109" s="103"/>
      <c r="E109" s="103"/>
      <c r="F109" s="104"/>
      <c r="G109" s="103"/>
      <c r="H109" s="103"/>
      <c r="I109" s="103"/>
      <c r="J109" s="104"/>
      <c r="K109" s="103"/>
      <c r="L109" s="104"/>
      <c r="M109" s="103"/>
      <c r="N109" s="104"/>
      <c r="O109" s="103"/>
      <c r="P109" s="103"/>
      <c r="Q109" s="104"/>
      <c r="R109" s="103"/>
      <c r="S109" s="101"/>
      <c r="T109" s="101"/>
      <c r="U109" s="101"/>
      <c r="V109" s="101"/>
      <c r="W109" s="101"/>
      <c r="X109" s="101"/>
      <c r="Y109" s="101"/>
      <c r="Z109" s="101"/>
      <c r="AA109" s="190"/>
      <c r="AB109" s="190"/>
    </row>
    <row r="110" spans="1:28" s="105" customFormat="1" ht="13.5" customHeight="1">
      <c r="A110" s="101"/>
      <c r="B110" s="102"/>
      <c r="C110" s="101"/>
      <c r="D110" s="103"/>
      <c r="E110" s="103"/>
      <c r="F110" s="104"/>
      <c r="G110" s="103"/>
      <c r="H110" s="103"/>
      <c r="I110" s="103"/>
      <c r="J110" s="104"/>
      <c r="K110" s="103"/>
      <c r="L110" s="104"/>
      <c r="M110" s="103"/>
      <c r="N110" s="104"/>
      <c r="O110" s="103"/>
      <c r="P110" s="103"/>
      <c r="Q110" s="104"/>
      <c r="R110" s="103"/>
      <c r="S110" s="101"/>
      <c r="T110" s="101"/>
      <c r="U110" s="101"/>
      <c r="V110" s="101"/>
      <c r="W110" s="101"/>
      <c r="X110" s="101"/>
      <c r="Y110" s="101"/>
      <c r="Z110" s="101"/>
      <c r="AA110" s="190"/>
      <c r="AB110" s="190"/>
    </row>
    <row r="111" spans="1:28" s="105" customFormat="1" ht="13.5" customHeight="1">
      <c r="A111" s="101"/>
      <c r="B111" s="102"/>
      <c r="C111" s="101"/>
      <c r="D111" s="103"/>
      <c r="E111" s="103"/>
      <c r="F111" s="104"/>
      <c r="G111" s="103"/>
      <c r="H111" s="103"/>
      <c r="I111" s="103"/>
      <c r="J111" s="104"/>
      <c r="K111" s="103"/>
      <c r="L111" s="104"/>
      <c r="M111" s="103"/>
      <c r="N111" s="104"/>
      <c r="O111" s="103"/>
      <c r="P111" s="103"/>
      <c r="Q111" s="104"/>
      <c r="R111" s="103"/>
      <c r="S111" s="101"/>
      <c r="T111" s="101"/>
      <c r="U111" s="101"/>
      <c r="V111" s="101"/>
      <c r="W111" s="101"/>
      <c r="X111" s="101"/>
      <c r="Y111" s="101"/>
      <c r="Z111" s="101"/>
      <c r="AA111" s="190"/>
      <c r="AB111" s="190"/>
    </row>
    <row r="112" spans="1:28" s="105" customFormat="1" ht="13.5" customHeight="1">
      <c r="A112" s="101"/>
      <c r="B112" s="102"/>
      <c r="C112" s="101"/>
      <c r="D112" s="103"/>
      <c r="E112" s="103"/>
      <c r="F112" s="104"/>
      <c r="G112" s="103"/>
      <c r="H112" s="103"/>
      <c r="I112" s="103"/>
      <c r="J112" s="104"/>
      <c r="K112" s="103"/>
      <c r="L112" s="104"/>
      <c r="M112" s="103"/>
      <c r="N112" s="104"/>
      <c r="O112" s="103"/>
      <c r="P112" s="103"/>
      <c r="Q112" s="104"/>
      <c r="R112" s="103"/>
      <c r="S112" s="101"/>
      <c r="T112" s="101"/>
      <c r="U112" s="101"/>
      <c r="V112" s="101"/>
      <c r="W112" s="101"/>
      <c r="X112" s="101"/>
      <c r="Y112" s="101"/>
      <c r="Z112" s="101"/>
      <c r="AA112" s="190"/>
      <c r="AB112" s="190"/>
    </row>
    <row r="113" spans="1:28" s="105" customFormat="1" ht="13.5" customHeight="1">
      <c r="A113" s="101"/>
      <c r="B113" s="102"/>
      <c r="C113" s="101"/>
      <c r="D113" s="103"/>
      <c r="E113" s="103"/>
      <c r="F113" s="104"/>
      <c r="G113" s="103"/>
      <c r="H113" s="103"/>
      <c r="I113" s="103"/>
      <c r="J113" s="104"/>
      <c r="K113" s="103"/>
      <c r="L113" s="104"/>
      <c r="M113" s="103"/>
      <c r="N113" s="104"/>
      <c r="O113" s="103"/>
      <c r="P113" s="103"/>
      <c r="Q113" s="104"/>
      <c r="R113" s="103"/>
      <c r="S113" s="101"/>
      <c r="T113" s="101"/>
      <c r="U113" s="101"/>
      <c r="V113" s="101"/>
      <c r="W113" s="101"/>
      <c r="X113" s="101"/>
      <c r="Y113" s="101"/>
      <c r="Z113" s="101"/>
      <c r="AA113" s="190"/>
      <c r="AB113" s="190"/>
    </row>
    <row r="114" spans="1:28" s="105" customFormat="1" ht="13.5" customHeight="1">
      <c r="A114" s="101"/>
      <c r="B114" s="102"/>
      <c r="C114" s="101"/>
      <c r="D114" s="103"/>
      <c r="E114" s="103"/>
      <c r="F114" s="104"/>
      <c r="G114" s="103"/>
      <c r="H114" s="103"/>
      <c r="I114" s="103"/>
      <c r="J114" s="104"/>
      <c r="K114" s="103"/>
      <c r="L114" s="104"/>
      <c r="M114" s="103"/>
      <c r="N114" s="104"/>
      <c r="O114" s="103"/>
      <c r="P114" s="103"/>
      <c r="Q114" s="104"/>
      <c r="R114" s="103"/>
      <c r="S114" s="101"/>
      <c r="T114" s="101"/>
      <c r="U114" s="101"/>
      <c r="V114" s="101"/>
      <c r="W114" s="101"/>
      <c r="X114" s="101"/>
      <c r="Y114" s="101"/>
      <c r="Z114" s="101"/>
      <c r="AA114" s="190"/>
      <c r="AB114" s="190"/>
    </row>
    <row r="115" spans="1:28" s="105" customFormat="1" ht="13.5" customHeight="1">
      <c r="A115" s="101"/>
      <c r="B115" s="102"/>
      <c r="C115" s="101"/>
      <c r="D115" s="103"/>
      <c r="E115" s="103"/>
      <c r="F115" s="104"/>
      <c r="G115" s="103"/>
      <c r="H115" s="103"/>
      <c r="I115" s="103"/>
      <c r="J115" s="104"/>
      <c r="K115" s="103"/>
      <c r="L115" s="104"/>
      <c r="M115" s="103"/>
      <c r="N115" s="104"/>
      <c r="O115" s="103"/>
      <c r="P115" s="103"/>
      <c r="Q115" s="104"/>
      <c r="R115" s="103"/>
      <c r="S115" s="101"/>
      <c r="T115" s="101"/>
      <c r="U115" s="101"/>
      <c r="V115" s="101"/>
      <c r="W115" s="101"/>
      <c r="X115" s="101"/>
      <c r="Y115" s="101"/>
      <c r="Z115" s="101"/>
      <c r="AA115" s="190"/>
      <c r="AB115" s="190"/>
    </row>
    <row r="116" spans="1:28" s="105" customFormat="1" ht="13.5" customHeight="1">
      <c r="A116" s="101"/>
      <c r="B116" s="102"/>
      <c r="C116" s="101"/>
      <c r="D116" s="103"/>
      <c r="E116" s="103"/>
      <c r="F116" s="104"/>
      <c r="G116" s="103"/>
      <c r="H116" s="103"/>
      <c r="I116" s="103"/>
      <c r="J116" s="104"/>
      <c r="K116" s="103"/>
      <c r="L116" s="104"/>
      <c r="M116" s="103"/>
      <c r="N116" s="104"/>
      <c r="O116" s="103"/>
      <c r="P116" s="103"/>
      <c r="Q116" s="104"/>
      <c r="R116" s="103"/>
      <c r="S116" s="101"/>
      <c r="T116" s="101"/>
      <c r="U116" s="101"/>
      <c r="V116" s="101"/>
      <c r="W116" s="101"/>
      <c r="X116" s="101"/>
      <c r="Y116" s="101"/>
      <c r="Z116" s="101"/>
      <c r="AA116" s="190"/>
      <c r="AB116" s="190"/>
    </row>
    <row r="117" spans="1:28" s="105" customFormat="1" ht="13.5" customHeight="1">
      <c r="A117" s="101"/>
      <c r="B117" s="102"/>
      <c r="C117" s="101"/>
      <c r="D117" s="103"/>
      <c r="E117" s="103"/>
      <c r="F117" s="104"/>
      <c r="G117" s="103"/>
      <c r="H117" s="103"/>
      <c r="I117" s="103"/>
      <c r="J117" s="104"/>
      <c r="K117" s="103"/>
      <c r="L117" s="104"/>
      <c r="M117" s="103"/>
      <c r="N117" s="104"/>
      <c r="O117" s="103"/>
      <c r="P117" s="103"/>
      <c r="Q117" s="104"/>
      <c r="R117" s="103"/>
      <c r="S117" s="101"/>
      <c r="T117" s="101"/>
      <c r="U117" s="101"/>
      <c r="V117" s="101"/>
      <c r="W117" s="101"/>
      <c r="X117" s="101"/>
      <c r="Y117" s="101"/>
      <c r="Z117" s="101"/>
      <c r="AA117" s="190"/>
      <c r="AB117" s="190"/>
    </row>
    <row r="118" spans="1:28" s="105" customFormat="1" ht="13.5" customHeight="1">
      <c r="A118" s="101"/>
      <c r="B118" s="102"/>
      <c r="C118" s="101"/>
      <c r="D118" s="103"/>
      <c r="E118" s="103"/>
      <c r="F118" s="104"/>
      <c r="G118" s="103"/>
      <c r="H118" s="103"/>
      <c r="I118" s="103"/>
      <c r="J118" s="104"/>
      <c r="K118" s="103"/>
      <c r="L118" s="104"/>
      <c r="M118" s="103"/>
      <c r="N118" s="104"/>
      <c r="O118" s="103"/>
      <c r="P118" s="103"/>
      <c r="Q118" s="104"/>
      <c r="R118" s="103"/>
      <c r="S118" s="101"/>
      <c r="T118" s="101"/>
      <c r="U118" s="101"/>
      <c r="V118" s="101"/>
      <c r="W118" s="101"/>
      <c r="X118" s="101"/>
      <c r="Y118" s="101"/>
      <c r="Z118" s="101"/>
      <c r="AA118" s="190"/>
      <c r="AB118" s="190"/>
    </row>
    <row r="119" spans="1:28" s="105" customFormat="1" ht="13.5" customHeight="1">
      <c r="A119" s="101"/>
      <c r="B119" s="102"/>
      <c r="C119" s="101"/>
      <c r="D119" s="103"/>
      <c r="E119" s="103"/>
      <c r="F119" s="104"/>
      <c r="G119" s="103"/>
      <c r="H119" s="103"/>
      <c r="I119" s="103"/>
      <c r="J119" s="104"/>
      <c r="K119" s="103"/>
      <c r="L119" s="104"/>
      <c r="M119" s="103"/>
      <c r="N119" s="104"/>
      <c r="O119" s="103"/>
      <c r="P119" s="103"/>
      <c r="Q119" s="104"/>
      <c r="R119" s="103"/>
      <c r="S119" s="101"/>
      <c r="T119" s="101"/>
      <c r="U119" s="101"/>
      <c r="V119" s="101"/>
      <c r="W119" s="101"/>
      <c r="X119" s="101"/>
      <c r="Y119" s="101"/>
      <c r="Z119" s="101"/>
      <c r="AA119" s="190"/>
      <c r="AB119" s="190"/>
    </row>
    <row r="120" spans="1:28" s="105" customFormat="1" ht="13.5" customHeight="1">
      <c r="A120" s="101"/>
      <c r="B120" s="102"/>
      <c r="C120" s="101"/>
      <c r="D120" s="103"/>
      <c r="E120" s="103"/>
      <c r="F120" s="104"/>
      <c r="G120" s="103"/>
      <c r="H120" s="103"/>
      <c r="I120" s="103"/>
      <c r="J120" s="104"/>
      <c r="K120" s="103"/>
      <c r="L120" s="104"/>
      <c r="M120" s="103"/>
      <c r="N120" s="104"/>
      <c r="O120" s="103"/>
      <c r="P120" s="103"/>
      <c r="Q120" s="104"/>
      <c r="R120" s="103"/>
      <c r="S120" s="101"/>
      <c r="T120" s="101"/>
      <c r="U120" s="101"/>
      <c r="V120" s="101"/>
      <c r="W120" s="101"/>
      <c r="X120" s="101"/>
      <c r="Y120" s="101"/>
      <c r="Z120" s="101"/>
      <c r="AA120" s="190"/>
      <c r="AB120" s="190"/>
    </row>
    <row r="121" spans="1:28" s="105" customFormat="1" ht="13.5" customHeight="1">
      <c r="A121" s="101"/>
      <c r="B121" s="102"/>
      <c r="C121" s="101"/>
      <c r="D121" s="103"/>
      <c r="E121" s="103"/>
      <c r="F121" s="104"/>
      <c r="G121" s="103"/>
      <c r="H121" s="103"/>
      <c r="I121" s="103"/>
      <c r="J121" s="104"/>
      <c r="K121" s="103"/>
      <c r="L121" s="104"/>
      <c r="M121" s="103"/>
      <c r="N121" s="104"/>
      <c r="O121" s="103"/>
      <c r="P121" s="103"/>
      <c r="Q121" s="104"/>
      <c r="R121" s="103"/>
      <c r="S121" s="101"/>
      <c r="T121" s="101"/>
      <c r="U121" s="101"/>
      <c r="V121" s="101"/>
      <c r="W121" s="101"/>
      <c r="X121" s="101"/>
      <c r="Y121" s="101"/>
      <c r="Z121" s="101"/>
      <c r="AA121" s="190"/>
      <c r="AB121" s="190"/>
    </row>
    <row r="122" spans="1:28" s="105" customFormat="1" ht="13.5" customHeight="1">
      <c r="A122" s="101"/>
      <c r="B122" s="102"/>
      <c r="C122" s="101"/>
      <c r="D122" s="103"/>
      <c r="E122" s="103"/>
      <c r="F122" s="104"/>
      <c r="G122" s="103"/>
      <c r="H122" s="103"/>
      <c r="I122" s="103"/>
      <c r="J122" s="104"/>
      <c r="K122" s="103"/>
      <c r="L122" s="104"/>
      <c r="M122" s="103"/>
      <c r="N122" s="104"/>
      <c r="O122" s="103"/>
      <c r="P122" s="103"/>
      <c r="Q122" s="104"/>
      <c r="R122" s="103"/>
      <c r="S122" s="101"/>
      <c r="T122" s="101"/>
      <c r="U122" s="101"/>
      <c r="V122" s="101"/>
      <c r="W122" s="101"/>
      <c r="X122" s="101"/>
      <c r="Y122" s="101"/>
      <c r="Z122" s="101"/>
      <c r="AA122" s="190"/>
      <c r="AB122" s="190"/>
    </row>
    <row r="123" spans="1:28" s="105" customFormat="1" ht="13.5" customHeight="1">
      <c r="A123" s="101"/>
      <c r="B123" s="102"/>
      <c r="C123" s="101"/>
      <c r="D123" s="103"/>
      <c r="E123" s="103"/>
      <c r="F123" s="104"/>
      <c r="G123" s="103"/>
      <c r="H123" s="103"/>
      <c r="I123" s="103"/>
      <c r="J123" s="104"/>
      <c r="K123" s="103"/>
      <c r="L123" s="104"/>
      <c r="M123" s="103"/>
      <c r="N123" s="104"/>
      <c r="O123" s="103"/>
      <c r="P123" s="103"/>
      <c r="Q123" s="104"/>
      <c r="R123" s="103"/>
      <c r="S123" s="101"/>
      <c r="T123" s="101"/>
      <c r="U123" s="101"/>
      <c r="V123" s="101"/>
      <c r="W123" s="101"/>
      <c r="X123" s="101"/>
      <c r="Y123" s="101"/>
      <c r="Z123" s="101"/>
      <c r="AA123" s="190"/>
      <c r="AB123" s="190"/>
    </row>
    <row r="124" spans="1:28" s="105" customFormat="1" ht="13.5" customHeight="1">
      <c r="A124" s="101"/>
      <c r="B124" s="102"/>
      <c r="C124" s="101"/>
      <c r="D124" s="103"/>
      <c r="E124" s="103"/>
      <c r="F124" s="104"/>
      <c r="G124" s="103"/>
      <c r="H124" s="103"/>
      <c r="I124" s="103"/>
      <c r="J124" s="104"/>
      <c r="K124" s="103"/>
      <c r="L124" s="104"/>
      <c r="M124" s="103"/>
      <c r="N124" s="104"/>
      <c r="O124" s="103"/>
      <c r="P124" s="103"/>
      <c r="Q124" s="104"/>
      <c r="R124" s="103"/>
      <c r="S124" s="101"/>
      <c r="T124" s="101"/>
      <c r="U124" s="101"/>
      <c r="V124" s="101"/>
      <c r="W124" s="101"/>
      <c r="X124" s="101"/>
      <c r="Y124" s="101"/>
      <c r="Z124" s="101"/>
      <c r="AA124" s="190"/>
      <c r="AB124" s="190"/>
    </row>
    <row r="125" spans="1:28" s="105" customFormat="1" ht="13.5" customHeight="1">
      <c r="A125" s="101"/>
      <c r="B125" s="102"/>
      <c r="C125" s="101"/>
      <c r="D125" s="103"/>
      <c r="E125" s="103"/>
      <c r="F125" s="104"/>
      <c r="G125" s="103"/>
      <c r="H125" s="103"/>
      <c r="I125" s="103"/>
      <c r="J125" s="104"/>
      <c r="K125" s="103"/>
      <c r="L125" s="104"/>
      <c r="M125" s="103"/>
      <c r="N125" s="104"/>
      <c r="O125" s="103"/>
      <c r="P125" s="103"/>
      <c r="Q125" s="104"/>
      <c r="R125" s="103"/>
      <c r="S125" s="101"/>
      <c r="T125" s="101"/>
      <c r="U125" s="101"/>
      <c r="V125" s="101"/>
      <c r="W125" s="101"/>
      <c r="X125" s="101"/>
      <c r="Y125" s="101"/>
      <c r="Z125" s="101"/>
      <c r="AA125" s="190"/>
      <c r="AB125" s="190"/>
    </row>
    <row r="126" spans="1:28" s="105" customFormat="1" ht="13.5" customHeight="1">
      <c r="A126" s="101"/>
      <c r="B126" s="102"/>
      <c r="C126" s="101"/>
      <c r="D126" s="103"/>
      <c r="E126" s="103"/>
      <c r="F126" s="104"/>
      <c r="G126" s="103"/>
      <c r="H126" s="103"/>
      <c r="I126" s="103"/>
      <c r="J126" s="104"/>
      <c r="K126" s="103"/>
      <c r="L126" s="104"/>
      <c r="M126" s="103"/>
      <c r="N126" s="104"/>
      <c r="O126" s="103"/>
      <c r="P126" s="103"/>
      <c r="Q126" s="104"/>
      <c r="R126" s="103"/>
      <c r="S126" s="101"/>
      <c r="T126" s="101"/>
      <c r="U126" s="101"/>
      <c r="V126" s="101"/>
      <c r="W126" s="101"/>
      <c r="X126" s="101"/>
      <c r="Y126" s="101"/>
      <c r="Z126" s="101"/>
      <c r="AA126" s="190"/>
      <c r="AB126" s="190"/>
    </row>
    <row r="127" spans="1:28" s="105" customFormat="1" ht="13.5" customHeight="1">
      <c r="A127" s="101"/>
      <c r="B127" s="102"/>
      <c r="C127" s="101"/>
      <c r="D127" s="103"/>
      <c r="E127" s="103"/>
      <c r="F127" s="104"/>
      <c r="G127" s="103"/>
      <c r="H127" s="103"/>
      <c r="I127" s="103"/>
      <c r="J127" s="104"/>
      <c r="K127" s="103"/>
      <c r="L127" s="104"/>
      <c r="M127" s="103"/>
      <c r="N127" s="104"/>
      <c r="O127" s="103"/>
      <c r="P127" s="103"/>
      <c r="Q127" s="104"/>
      <c r="R127" s="103"/>
      <c r="S127" s="101"/>
      <c r="T127" s="101"/>
      <c r="U127" s="101"/>
      <c r="V127" s="101"/>
      <c r="W127" s="101"/>
      <c r="X127" s="101"/>
      <c r="Y127" s="101"/>
      <c r="Z127" s="101"/>
      <c r="AA127" s="190"/>
      <c r="AB127" s="190"/>
    </row>
    <row r="128" spans="1:28" s="105" customFormat="1" ht="13.5" customHeight="1">
      <c r="A128" s="101"/>
      <c r="B128" s="102"/>
      <c r="C128" s="101"/>
      <c r="D128" s="103"/>
      <c r="E128" s="103"/>
      <c r="F128" s="104"/>
      <c r="G128" s="103"/>
      <c r="H128" s="103"/>
      <c r="I128" s="103"/>
      <c r="J128" s="104"/>
      <c r="K128" s="103"/>
      <c r="L128" s="104"/>
      <c r="M128" s="103"/>
      <c r="N128" s="104"/>
      <c r="O128" s="103"/>
      <c r="P128" s="103"/>
      <c r="Q128" s="104"/>
      <c r="R128" s="103"/>
      <c r="S128" s="101"/>
      <c r="T128" s="101"/>
      <c r="U128" s="101"/>
      <c r="V128" s="101"/>
      <c r="W128" s="101"/>
      <c r="X128" s="101"/>
      <c r="Y128" s="101"/>
      <c r="Z128" s="101"/>
      <c r="AA128" s="190"/>
      <c r="AB128" s="190"/>
    </row>
    <row r="129" spans="1:28" s="105" customFormat="1" ht="13.5" customHeight="1">
      <c r="A129" s="101"/>
      <c r="B129" s="102"/>
      <c r="C129" s="101"/>
      <c r="D129" s="103"/>
      <c r="E129" s="103"/>
      <c r="F129" s="104"/>
      <c r="G129" s="103"/>
      <c r="H129" s="103"/>
      <c r="I129" s="103"/>
      <c r="J129" s="104"/>
      <c r="K129" s="103"/>
      <c r="L129" s="104"/>
      <c r="M129" s="103"/>
      <c r="N129" s="104"/>
      <c r="O129" s="103"/>
      <c r="P129" s="103"/>
      <c r="Q129" s="104"/>
      <c r="R129" s="103"/>
      <c r="S129" s="101"/>
      <c r="T129" s="101"/>
      <c r="U129" s="101"/>
      <c r="V129" s="101"/>
      <c r="W129" s="101"/>
      <c r="X129" s="101"/>
      <c r="Y129" s="101"/>
      <c r="Z129" s="101"/>
      <c r="AA129" s="190"/>
      <c r="AB129" s="190"/>
    </row>
    <row r="130" spans="1:28" s="105" customFormat="1" ht="13.5" customHeight="1">
      <c r="A130" s="101"/>
      <c r="B130" s="102"/>
      <c r="C130" s="101"/>
      <c r="D130" s="103"/>
      <c r="E130" s="103"/>
      <c r="F130" s="104"/>
      <c r="G130" s="103"/>
      <c r="H130" s="103"/>
      <c r="I130" s="103"/>
      <c r="J130" s="104"/>
      <c r="K130" s="103"/>
      <c r="L130" s="104"/>
      <c r="M130" s="103"/>
      <c r="N130" s="104"/>
      <c r="O130" s="103"/>
      <c r="P130" s="103"/>
      <c r="Q130" s="104"/>
      <c r="R130" s="103"/>
      <c r="S130" s="101"/>
      <c r="T130" s="101"/>
      <c r="U130" s="101"/>
      <c r="V130" s="101"/>
      <c r="W130" s="101"/>
      <c r="X130" s="101"/>
      <c r="Y130" s="101"/>
      <c r="Z130" s="101"/>
      <c r="AA130" s="190"/>
      <c r="AB130" s="190"/>
    </row>
    <row r="131" spans="1:28" s="105" customFormat="1" ht="13.5" customHeight="1">
      <c r="A131" s="101"/>
      <c r="B131" s="102"/>
      <c r="C131" s="101"/>
      <c r="D131" s="103"/>
      <c r="E131" s="103"/>
      <c r="F131" s="104"/>
      <c r="G131" s="103"/>
      <c r="H131" s="103"/>
      <c r="I131" s="103"/>
      <c r="J131" s="104"/>
      <c r="K131" s="103"/>
      <c r="L131" s="104"/>
      <c r="M131" s="103"/>
      <c r="N131" s="104"/>
      <c r="O131" s="103"/>
      <c r="P131" s="103"/>
      <c r="Q131" s="104"/>
      <c r="R131" s="103"/>
      <c r="S131" s="101"/>
      <c r="T131" s="101"/>
      <c r="U131" s="101"/>
      <c r="V131" s="101"/>
      <c r="W131" s="101"/>
      <c r="X131" s="101"/>
      <c r="Y131" s="101"/>
      <c r="Z131" s="101"/>
      <c r="AA131" s="190"/>
      <c r="AB131" s="190"/>
    </row>
    <row r="132" spans="1:28" s="105" customFormat="1" ht="13.5" customHeight="1">
      <c r="A132" s="101"/>
      <c r="B132" s="102"/>
      <c r="C132" s="101"/>
      <c r="D132" s="103"/>
      <c r="E132" s="103"/>
      <c r="F132" s="104"/>
      <c r="G132" s="103"/>
      <c r="H132" s="103"/>
      <c r="I132" s="103"/>
      <c r="J132" s="104"/>
      <c r="K132" s="103"/>
      <c r="L132" s="104"/>
      <c r="M132" s="103"/>
      <c r="N132" s="104"/>
      <c r="O132" s="103"/>
      <c r="P132" s="103"/>
      <c r="Q132" s="104"/>
      <c r="R132" s="103"/>
      <c r="S132" s="101"/>
      <c r="T132" s="101"/>
      <c r="U132" s="101"/>
      <c r="V132" s="101"/>
      <c r="W132" s="101"/>
      <c r="X132" s="101"/>
      <c r="Y132" s="101"/>
      <c r="Z132" s="101"/>
      <c r="AA132" s="190"/>
      <c r="AB132" s="190"/>
    </row>
    <row r="133" spans="1:28" s="105" customFormat="1" ht="13.5" customHeight="1">
      <c r="A133" s="101"/>
      <c r="B133" s="102"/>
      <c r="C133" s="101"/>
      <c r="D133" s="103"/>
      <c r="E133" s="103"/>
      <c r="F133" s="104"/>
      <c r="G133" s="103"/>
      <c r="H133" s="103"/>
      <c r="I133" s="103"/>
      <c r="J133" s="104"/>
      <c r="K133" s="103"/>
      <c r="L133" s="104"/>
      <c r="M133" s="103"/>
      <c r="N133" s="104"/>
      <c r="O133" s="103"/>
      <c r="P133" s="103"/>
      <c r="Q133" s="104"/>
      <c r="R133" s="103"/>
      <c r="S133" s="101"/>
      <c r="T133" s="101"/>
      <c r="U133" s="101"/>
      <c r="V133" s="101"/>
      <c r="W133" s="101"/>
      <c r="X133" s="101"/>
      <c r="Y133" s="101"/>
      <c r="Z133" s="101"/>
      <c r="AA133" s="190"/>
      <c r="AB133" s="190"/>
    </row>
    <row r="134" spans="1:28" s="105" customFormat="1" ht="13.5" customHeight="1">
      <c r="A134" s="101"/>
      <c r="B134" s="102"/>
      <c r="C134" s="101"/>
      <c r="D134" s="103"/>
      <c r="E134" s="103"/>
      <c r="F134" s="104"/>
      <c r="G134" s="103"/>
      <c r="H134" s="103"/>
      <c r="I134" s="103"/>
      <c r="J134" s="104"/>
      <c r="K134" s="103"/>
      <c r="L134" s="104"/>
      <c r="M134" s="103"/>
      <c r="N134" s="104"/>
      <c r="O134" s="103"/>
      <c r="P134" s="103"/>
      <c r="Q134" s="104"/>
      <c r="R134" s="103"/>
      <c r="S134" s="101"/>
      <c r="T134" s="101"/>
      <c r="U134" s="101"/>
      <c r="V134" s="101"/>
      <c r="W134" s="101"/>
      <c r="X134" s="101"/>
      <c r="Y134" s="101"/>
      <c r="Z134" s="101"/>
      <c r="AA134" s="190"/>
      <c r="AB134" s="190"/>
    </row>
    <row r="135" spans="1:28" s="105" customFormat="1" ht="13.5" customHeight="1">
      <c r="A135" s="101"/>
      <c r="B135" s="102"/>
      <c r="C135" s="101"/>
      <c r="D135" s="103"/>
      <c r="E135" s="103"/>
      <c r="F135" s="104"/>
      <c r="G135" s="103"/>
      <c r="H135" s="103"/>
      <c r="I135" s="103"/>
      <c r="J135" s="104"/>
      <c r="K135" s="103"/>
      <c r="L135" s="104"/>
      <c r="M135" s="103"/>
      <c r="N135" s="104"/>
      <c r="O135" s="103"/>
      <c r="P135" s="103"/>
      <c r="Q135" s="104"/>
      <c r="R135" s="103"/>
      <c r="S135" s="101"/>
      <c r="T135" s="101"/>
      <c r="U135" s="101"/>
      <c r="V135" s="101"/>
      <c r="W135" s="101"/>
      <c r="X135" s="101"/>
      <c r="Y135" s="101"/>
      <c r="Z135" s="101"/>
      <c r="AA135" s="190"/>
      <c r="AB135" s="190"/>
    </row>
    <row r="136" spans="1:28" s="105" customFormat="1" ht="13.5" customHeight="1">
      <c r="A136" s="101"/>
      <c r="B136" s="102"/>
      <c r="C136" s="101"/>
      <c r="D136" s="103"/>
      <c r="E136" s="103"/>
      <c r="F136" s="104"/>
      <c r="G136" s="103"/>
      <c r="H136" s="103"/>
      <c r="I136" s="103"/>
      <c r="J136" s="104"/>
      <c r="K136" s="103"/>
      <c r="L136" s="104"/>
      <c r="M136" s="103"/>
      <c r="N136" s="104"/>
      <c r="O136" s="103"/>
      <c r="P136" s="103"/>
      <c r="Q136" s="104"/>
      <c r="R136" s="103"/>
      <c r="S136" s="101"/>
      <c r="T136" s="101"/>
      <c r="U136" s="101"/>
      <c r="V136" s="101"/>
      <c r="W136" s="101"/>
      <c r="X136" s="101"/>
      <c r="Y136" s="101"/>
      <c r="Z136" s="101"/>
      <c r="AA136" s="190"/>
      <c r="AB136" s="190"/>
    </row>
    <row r="137" spans="1:28" s="105" customFormat="1" ht="13.5" customHeight="1">
      <c r="A137" s="101"/>
      <c r="B137" s="102"/>
      <c r="C137" s="101"/>
      <c r="D137" s="103"/>
      <c r="E137" s="103"/>
      <c r="F137" s="104"/>
      <c r="G137" s="103"/>
      <c r="H137" s="103"/>
      <c r="I137" s="103"/>
      <c r="J137" s="104"/>
      <c r="K137" s="103"/>
      <c r="L137" s="104"/>
      <c r="M137" s="103"/>
      <c r="N137" s="104"/>
      <c r="O137" s="103"/>
      <c r="P137" s="103"/>
      <c r="Q137" s="104"/>
      <c r="R137" s="103"/>
      <c r="S137" s="101"/>
      <c r="T137" s="101"/>
      <c r="U137" s="101"/>
      <c r="V137" s="101"/>
      <c r="W137" s="101"/>
      <c r="X137" s="101"/>
      <c r="Y137" s="101"/>
      <c r="Z137" s="101"/>
      <c r="AA137" s="190"/>
      <c r="AB137" s="190"/>
    </row>
    <row r="138" spans="1:28" s="105" customFormat="1" ht="13.5" customHeight="1">
      <c r="A138" s="101"/>
      <c r="B138" s="102"/>
      <c r="C138" s="101"/>
      <c r="D138" s="103"/>
      <c r="E138" s="103"/>
      <c r="F138" s="104"/>
      <c r="G138" s="103"/>
      <c r="H138" s="103"/>
      <c r="I138" s="103"/>
      <c r="J138" s="104"/>
      <c r="K138" s="103"/>
      <c r="L138" s="104"/>
      <c r="M138" s="103"/>
      <c r="N138" s="104"/>
      <c r="O138" s="103"/>
      <c r="P138" s="103"/>
      <c r="Q138" s="104"/>
      <c r="R138" s="103"/>
      <c r="S138" s="101"/>
      <c r="T138" s="101"/>
      <c r="U138" s="101"/>
      <c r="V138" s="101"/>
      <c r="W138" s="101"/>
      <c r="X138" s="101"/>
      <c r="Y138" s="101"/>
      <c r="Z138" s="101"/>
      <c r="AA138" s="190"/>
      <c r="AB138" s="190"/>
    </row>
    <row r="139" spans="1:28" s="105" customFormat="1" ht="13.5" customHeight="1">
      <c r="A139" s="101"/>
      <c r="B139" s="102"/>
      <c r="C139" s="101"/>
      <c r="D139" s="103"/>
      <c r="E139" s="103"/>
      <c r="F139" s="104"/>
      <c r="G139" s="103"/>
      <c r="H139" s="103"/>
      <c r="I139" s="103"/>
      <c r="J139" s="104"/>
      <c r="K139" s="103"/>
      <c r="L139" s="104"/>
      <c r="M139" s="103"/>
      <c r="N139" s="104"/>
      <c r="O139" s="103"/>
      <c r="P139" s="103"/>
      <c r="Q139" s="104"/>
      <c r="R139" s="103"/>
      <c r="S139" s="101"/>
      <c r="T139" s="101"/>
      <c r="U139" s="101"/>
      <c r="V139" s="101"/>
      <c r="W139" s="101"/>
      <c r="X139" s="101"/>
      <c r="Y139" s="101"/>
      <c r="Z139" s="101"/>
      <c r="AA139" s="190"/>
      <c r="AB139" s="190"/>
    </row>
    <row r="140" spans="1:28" s="105" customFormat="1" ht="13.5" customHeight="1">
      <c r="A140" s="101"/>
      <c r="B140" s="102"/>
      <c r="C140" s="101"/>
      <c r="D140" s="103"/>
      <c r="E140" s="103"/>
      <c r="F140" s="104"/>
      <c r="G140" s="103"/>
      <c r="H140" s="103"/>
      <c r="I140" s="103"/>
      <c r="J140" s="104"/>
      <c r="K140" s="103"/>
      <c r="L140" s="104"/>
      <c r="M140" s="103"/>
      <c r="N140" s="104"/>
      <c r="O140" s="103"/>
      <c r="P140" s="103"/>
      <c r="Q140" s="104"/>
      <c r="R140" s="103"/>
      <c r="S140" s="101"/>
      <c r="T140" s="101"/>
      <c r="U140" s="101"/>
      <c r="V140" s="101"/>
      <c r="W140" s="101"/>
      <c r="X140" s="101"/>
      <c r="Y140" s="101"/>
      <c r="Z140" s="101"/>
      <c r="AA140" s="190"/>
      <c r="AB140" s="190"/>
    </row>
    <row r="141" spans="1:28" s="105" customFormat="1" ht="13.5" customHeight="1">
      <c r="A141" s="101"/>
      <c r="B141" s="102"/>
      <c r="C141" s="101"/>
      <c r="D141" s="103"/>
      <c r="E141" s="103"/>
      <c r="F141" s="104"/>
      <c r="G141" s="103"/>
      <c r="H141" s="103"/>
      <c r="I141" s="103"/>
      <c r="J141" s="104"/>
      <c r="K141" s="103"/>
      <c r="L141" s="104"/>
      <c r="M141" s="103"/>
      <c r="N141" s="104"/>
      <c r="O141" s="103"/>
      <c r="P141" s="103"/>
      <c r="Q141" s="104"/>
      <c r="R141" s="103"/>
      <c r="S141" s="101"/>
      <c r="T141" s="101"/>
      <c r="U141" s="101"/>
      <c r="V141" s="101"/>
      <c r="W141" s="101"/>
      <c r="X141" s="101"/>
      <c r="Y141" s="101"/>
      <c r="Z141" s="101"/>
      <c r="AA141" s="190"/>
      <c r="AB141" s="190"/>
    </row>
    <row r="142" spans="1:28" s="105" customFormat="1" ht="13.5" customHeight="1">
      <c r="A142" s="101"/>
      <c r="B142" s="102"/>
      <c r="C142" s="101"/>
      <c r="D142" s="103"/>
      <c r="E142" s="103"/>
      <c r="F142" s="104"/>
      <c r="G142" s="103"/>
      <c r="H142" s="103"/>
      <c r="I142" s="103"/>
      <c r="J142" s="104"/>
      <c r="K142" s="103"/>
      <c r="L142" s="104"/>
      <c r="M142" s="103"/>
      <c r="N142" s="104"/>
      <c r="O142" s="103"/>
      <c r="P142" s="103"/>
      <c r="Q142" s="104"/>
      <c r="R142" s="103"/>
      <c r="S142" s="101"/>
      <c r="T142" s="101"/>
      <c r="U142" s="101"/>
      <c r="V142" s="101"/>
      <c r="W142" s="101"/>
      <c r="X142" s="101"/>
      <c r="Y142" s="101"/>
      <c r="Z142" s="101"/>
      <c r="AA142" s="190"/>
      <c r="AB142" s="190"/>
    </row>
    <row r="143" spans="1:28" s="105" customFormat="1" ht="13.5" customHeight="1">
      <c r="A143" s="101"/>
      <c r="B143" s="102"/>
      <c r="C143" s="101"/>
      <c r="D143" s="103"/>
      <c r="E143" s="103"/>
      <c r="F143" s="104"/>
      <c r="G143" s="103"/>
      <c r="H143" s="103"/>
      <c r="I143" s="103"/>
      <c r="J143" s="104"/>
      <c r="K143" s="103"/>
      <c r="L143" s="104"/>
      <c r="M143" s="103"/>
      <c r="N143" s="104"/>
      <c r="O143" s="103"/>
      <c r="P143" s="103"/>
      <c r="Q143" s="104"/>
      <c r="R143" s="103"/>
      <c r="S143" s="101"/>
      <c r="T143" s="101"/>
      <c r="U143" s="101"/>
      <c r="V143" s="101"/>
      <c r="W143" s="101"/>
      <c r="X143" s="101"/>
      <c r="Y143" s="101"/>
      <c r="Z143" s="101"/>
      <c r="AA143" s="190"/>
      <c r="AB143" s="190"/>
    </row>
    <row r="144" spans="1:28" s="105" customFormat="1" ht="13.5" customHeight="1">
      <c r="A144" s="101"/>
      <c r="B144" s="102"/>
      <c r="C144" s="101"/>
      <c r="D144" s="103"/>
      <c r="E144" s="103"/>
      <c r="F144" s="104"/>
      <c r="G144" s="103"/>
      <c r="H144" s="103"/>
      <c r="I144" s="103"/>
      <c r="J144" s="104"/>
      <c r="K144" s="103"/>
      <c r="L144" s="104"/>
      <c r="M144" s="103"/>
      <c r="N144" s="104"/>
      <c r="O144" s="103"/>
      <c r="P144" s="103"/>
      <c r="Q144" s="104"/>
      <c r="R144" s="103"/>
      <c r="S144" s="101"/>
      <c r="T144" s="101"/>
      <c r="U144" s="101"/>
      <c r="V144" s="101"/>
      <c r="W144" s="101"/>
      <c r="X144" s="101"/>
      <c r="Y144" s="101"/>
      <c r="Z144" s="101"/>
      <c r="AA144" s="190"/>
      <c r="AB144" s="190"/>
    </row>
    <row r="145" spans="1:28" s="105" customFormat="1" ht="13.5" customHeight="1">
      <c r="A145" s="101"/>
      <c r="B145" s="102"/>
      <c r="C145" s="101"/>
      <c r="D145" s="103"/>
      <c r="E145" s="103"/>
      <c r="F145" s="104"/>
      <c r="G145" s="103"/>
      <c r="H145" s="103"/>
      <c r="I145" s="103"/>
      <c r="J145" s="104"/>
      <c r="K145" s="103"/>
      <c r="L145" s="104"/>
      <c r="M145" s="103"/>
      <c r="N145" s="104"/>
      <c r="O145" s="103"/>
      <c r="P145" s="103"/>
      <c r="Q145" s="104"/>
      <c r="R145" s="103"/>
      <c r="S145" s="101"/>
      <c r="T145" s="101"/>
      <c r="U145" s="101"/>
      <c r="V145" s="101"/>
      <c r="W145" s="101"/>
      <c r="X145" s="101"/>
      <c r="Y145" s="101"/>
      <c r="Z145" s="101"/>
      <c r="AA145" s="190"/>
      <c r="AB145" s="190"/>
    </row>
    <row r="146" spans="1:28" s="105" customFormat="1" ht="13.5" customHeight="1">
      <c r="A146" s="101"/>
      <c r="B146" s="102"/>
      <c r="C146" s="101"/>
      <c r="D146" s="103"/>
      <c r="E146" s="103"/>
      <c r="F146" s="104"/>
      <c r="G146" s="103"/>
      <c r="H146" s="103"/>
      <c r="I146" s="103"/>
      <c r="J146" s="104"/>
      <c r="K146" s="103"/>
      <c r="L146" s="104"/>
      <c r="M146" s="103"/>
      <c r="N146" s="104"/>
      <c r="O146" s="103"/>
      <c r="P146" s="103"/>
      <c r="Q146" s="104"/>
      <c r="R146" s="103"/>
      <c r="S146" s="101"/>
      <c r="T146" s="101"/>
      <c r="U146" s="101"/>
      <c r="V146" s="101"/>
      <c r="W146" s="101"/>
      <c r="X146" s="101"/>
      <c r="Y146" s="101"/>
      <c r="Z146" s="101"/>
      <c r="AA146" s="190"/>
      <c r="AB146" s="190"/>
    </row>
    <row r="147" spans="1:28" s="105" customFormat="1" ht="13.5" customHeight="1">
      <c r="A147" s="101"/>
      <c r="B147" s="102"/>
      <c r="C147" s="101"/>
      <c r="D147" s="103"/>
      <c r="E147" s="103"/>
      <c r="F147" s="104"/>
      <c r="G147" s="103"/>
      <c r="H147" s="103"/>
      <c r="I147" s="103"/>
      <c r="J147" s="104"/>
      <c r="K147" s="103"/>
      <c r="L147" s="104"/>
      <c r="M147" s="103"/>
      <c r="N147" s="104"/>
      <c r="O147" s="103"/>
      <c r="P147" s="103"/>
      <c r="Q147" s="104"/>
      <c r="R147" s="103"/>
      <c r="S147" s="101"/>
      <c r="T147" s="101"/>
      <c r="U147" s="101"/>
      <c r="V147" s="101"/>
      <c r="W147" s="101"/>
      <c r="X147" s="101"/>
      <c r="Y147" s="101"/>
      <c r="Z147" s="101"/>
      <c r="AA147" s="190"/>
      <c r="AB147" s="190"/>
    </row>
    <row r="148" spans="1:28" s="105" customFormat="1" ht="13.5" customHeight="1">
      <c r="A148" s="101"/>
      <c r="B148" s="102"/>
      <c r="C148" s="101"/>
      <c r="D148" s="103"/>
      <c r="E148" s="103"/>
      <c r="F148" s="104"/>
      <c r="G148" s="103"/>
      <c r="H148" s="103"/>
      <c r="I148" s="103"/>
      <c r="J148" s="104"/>
      <c r="K148" s="103"/>
      <c r="L148" s="104"/>
      <c r="M148" s="103"/>
      <c r="N148" s="104"/>
      <c r="O148" s="103"/>
      <c r="P148" s="103"/>
      <c r="Q148" s="104"/>
      <c r="R148" s="103"/>
      <c r="S148" s="101"/>
      <c r="T148" s="101"/>
      <c r="U148" s="101"/>
      <c r="V148" s="101"/>
      <c r="W148" s="101"/>
      <c r="X148" s="101"/>
      <c r="Y148" s="101"/>
      <c r="Z148" s="101"/>
      <c r="AA148" s="190"/>
      <c r="AB148" s="190"/>
    </row>
    <row r="149" spans="1:28" s="105" customFormat="1" ht="13.5" customHeight="1">
      <c r="A149" s="101"/>
      <c r="B149" s="102"/>
      <c r="C149" s="101"/>
      <c r="D149" s="103"/>
      <c r="E149" s="103"/>
      <c r="F149" s="104"/>
      <c r="G149" s="103"/>
      <c r="H149" s="103"/>
      <c r="I149" s="103"/>
      <c r="J149" s="104"/>
      <c r="K149" s="103"/>
      <c r="L149" s="104"/>
      <c r="M149" s="103"/>
      <c r="N149" s="104"/>
      <c r="O149" s="103"/>
      <c r="P149" s="103"/>
      <c r="Q149" s="104"/>
      <c r="R149" s="103"/>
      <c r="S149" s="101"/>
      <c r="T149" s="101"/>
      <c r="U149" s="101"/>
      <c r="V149" s="101"/>
      <c r="W149" s="101"/>
      <c r="X149" s="101"/>
      <c r="Y149" s="101"/>
      <c r="Z149" s="101"/>
      <c r="AA149" s="190"/>
      <c r="AB149" s="190"/>
    </row>
    <row r="150" spans="1:28" s="105" customFormat="1" ht="13.5" customHeight="1">
      <c r="A150" s="101"/>
      <c r="B150" s="102"/>
      <c r="C150" s="101"/>
      <c r="D150" s="103"/>
      <c r="E150" s="103"/>
      <c r="F150" s="104"/>
      <c r="G150" s="103"/>
      <c r="H150" s="103"/>
      <c r="I150" s="103"/>
      <c r="J150" s="104"/>
      <c r="K150" s="103"/>
      <c r="L150" s="104"/>
      <c r="M150" s="103"/>
      <c r="N150" s="104"/>
      <c r="O150" s="103"/>
      <c r="P150" s="103"/>
      <c r="Q150" s="104"/>
      <c r="R150" s="103"/>
      <c r="S150" s="101"/>
      <c r="T150" s="101"/>
      <c r="U150" s="101"/>
      <c r="V150" s="101"/>
      <c r="W150" s="101"/>
      <c r="X150" s="101"/>
      <c r="Y150" s="101"/>
      <c r="Z150" s="101"/>
      <c r="AA150" s="190"/>
      <c r="AB150" s="190"/>
    </row>
    <row r="151" spans="1:28" s="105" customFormat="1" ht="13.5" customHeight="1">
      <c r="A151" s="101"/>
      <c r="B151" s="102"/>
      <c r="C151" s="101"/>
      <c r="D151" s="103"/>
      <c r="E151" s="103"/>
      <c r="F151" s="104"/>
      <c r="G151" s="103"/>
      <c r="H151" s="103"/>
      <c r="I151" s="103"/>
      <c r="J151" s="104"/>
      <c r="K151" s="103"/>
      <c r="L151" s="104"/>
      <c r="M151" s="103"/>
      <c r="N151" s="104"/>
      <c r="O151" s="103"/>
      <c r="P151" s="103"/>
      <c r="Q151" s="104"/>
      <c r="R151" s="103"/>
      <c r="S151" s="101"/>
      <c r="T151" s="101"/>
      <c r="U151" s="101"/>
      <c r="V151" s="101"/>
      <c r="W151" s="101"/>
      <c r="X151" s="101"/>
      <c r="Y151" s="101"/>
      <c r="Z151" s="101"/>
      <c r="AA151" s="190"/>
      <c r="AB151" s="190"/>
    </row>
    <row r="152" spans="1:28" s="105" customFormat="1" ht="13.5" customHeight="1">
      <c r="A152" s="101"/>
      <c r="B152" s="102"/>
      <c r="C152" s="101"/>
      <c r="D152" s="103"/>
      <c r="E152" s="103"/>
      <c r="F152" s="104"/>
      <c r="G152" s="103"/>
      <c r="H152" s="103"/>
      <c r="I152" s="103"/>
      <c r="J152" s="104"/>
      <c r="K152" s="103"/>
      <c r="L152" s="104"/>
      <c r="M152" s="103"/>
      <c r="N152" s="104"/>
      <c r="O152" s="103"/>
      <c r="P152" s="103"/>
      <c r="Q152" s="104"/>
      <c r="R152" s="103"/>
      <c r="S152" s="101"/>
      <c r="T152" s="101"/>
      <c r="U152" s="101"/>
      <c r="V152" s="101"/>
      <c r="W152" s="101"/>
      <c r="X152" s="101"/>
      <c r="Y152" s="101"/>
      <c r="Z152" s="101"/>
      <c r="AA152" s="190"/>
      <c r="AB152" s="190"/>
    </row>
    <row r="153" spans="1:28" s="105" customFormat="1" ht="13.5" customHeight="1">
      <c r="A153" s="101"/>
      <c r="B153" s="102"/>
      <c r="C153" s="101"/>
      <c r="D153" s="103"/>
      <c r="E153" s="103"/>
      <c r="F153" s="104"/>
      <c r="G153" s="103"/>
      <c r="H153" s="103"/>
      <c r="I153" s="103"/>
      <c r="J153" s="104"/>
      <c r="K153" s="103"/>
      <c r="L153" s="104"/>
      <c r="M153" s="103"/>
      <c r="N153" s="104"/>
      <c r="O153" s="103"/>
      <c r="P153" s="103"/>
      <c r="Q153" s="104"/>
      <c r="R153" s="103"/>
      <c r="S153" s="101"/>
      <c r="T153" s="101"/>
      <c r="U153" s="101"/>
      <c r="V153" s="101"/>
      <c r="W153" s="101"/>
      <c r="X153" s="101"/>
      <c r="Y153" s="101"/>
      <c r="Z153" s="101"/>
      <c r="AA153" s="190"/>
      <c r="AB153" s="190"/>
    </row>
    <row r="154" spans="1:28" s="105" customFormat="1" ht="13.5" customHeight="1">
      <c r="A154" s="101"/>
      <c r="B154" s="102"/>
      <c r="C154" s="101"/>
      <c r="D154" s="103"/>
      <c r="E154" s="103"/>
      <c r="F154" s="104"/>
      <c r="G154" s="103"/>
      <c r="H154" s="103"/>
      <c r="I154" s="103"/>
      <c r="J154" s="104"/>
      <c r="K154" s="103"/>
      <c r="L154" s="104"/>
      <c r="M154" s="103"/>
      <c r="N154" s="104"/>
      <c r="O154" s="103"/>
      <c r="P154" s="103"/>
      <c r="Q154" s="104"/>
      <c r="R154" s="103"/>
      <c r="S154" s="101"/>
      <c r="T154" s="101"/>
      <c r="U154" s="101"/>
      <c r="V154" s="101"/>
      <c r="W154" s="101"/>
      <c r="X154" s="101"/>
      <c r="Y154" s="101"/>
      <c r="Z154" s="101"/>
      <c r="AA154" s="190"/>
      <c r="AB154" s="190"/>
    </row>
    <row r="155" spans="1:28" s="105" customFormat="1" ht="13.5" customHeight="1">
      <c r="A155" s="101"/>
      <c r="B155" s="102"/>
      <c r="C155" s="101"/>
      <c r="D155" s="103"/>
      <c r="E155" s="103"/>
      <c r="F155" s="104"/>
      <c r="G155" s="103"/>
      <c r="H155" s="103"/>
      <c r="I155" s="103"/>
      <c r="J155" s="104"/>
      <c r="K155" s="103"/>
      <c r="L155" s="104"/>
      <c r="M155" s="103"/>
      <c r="N155" s="104"/>
      <c r="O155" s="103"/>
      <c r="P155" s="103"/>
      <c r="Q155" s="104"/>
      <c r="R155" s="103"/>
      <c r="S155" s="101"/>
      <c r="T155" s="101"/>
      <c r="U155" s="101"/>
      <c r="V155" s="101"/>
      <c r="W155" s="101"/>
      <c r="X155" s="101"/>
      <c r="Y155" s="101"/>
      <c r="Z155" s="101"/>
      <c r="AA155" s="190"/>
      <c r="AB155" s="190"/>
    </row>
    <row r="156" spans="1:28" s="105" customFormat="1" ht="13.5" customHeight="1">
      <c r="A156" s="101"/>
      <c r="B156" s="102"/>
      <c r="C156" s="101"/>
      <c r="D156" s="103"/>
      <c r="E156" s="103"/>
      <c r="F156" s="104"/>
      <c r="G156" s="103"/>
      <c r="H156" s="103"/>
      <c r="I156" s="103"/>
      <c r="J156" s="104"/>
      <c r="K156" s="103"/>
      <c r="L156" s="104"/>
      <c r="M156" s="103"/>
      <c r="N156" s="104"/>
      <c r="O156" s="103"/>
      <c r="P156" s="103"/>
      <c r="Q156" s="104"/>
      <c r="R156" s="103"/>
      <c r="S156" s="101"/>
      <c r="T156" s="101"/>
      <c r="U156" s="101"/>
      <c r="V156" s="101"/>
      <c r="W156" s="101"/>
      <c r="X156" s="101"/>
      <c r="Y156" s="101"/>
      <c r="Z156" s="101"/>
      <c r="AA156" s="190"/>
      <c r="AB156" s="190"/>
    </row>
    <row r="157" spans="1:28" s="105" customFormat="1" ht="13.5" customHeight="1">
      <c r="A157" s="101"/>
      <c r="B157" s="102"/>
      <c r="C157" s="101"/>
      <c r="D157" s="103"/>
      <c r="E157" s="103"/>
      <c r="F157" s="104"/>
      <c r="G157" s="103"/>
      <c r="H157" s="103"/>
      <c r="I157" s="103"/>
      <c r="J157" s="104"/>
      <c r="K157" s="103"/>
      <c r="L157" s="104"/>
      <c r="M157" s="103"/>
      <c r="N157" s="104"/>
      <c r="O157" s="103"/>
      <c r="P157" s="103"/>
      <c r="Q157" s="104"/>
      <c r="R157" s="103"/>
      <c r="S157" s="101"/>
      <c r="T157" s="101"/>
      <c r="U157" s="101"/>
      <c r="V157" s="101"/>
      <c r="W157" s="101"/>
      <c r="X157" s="101"/>
      <c r="Y157" s="101"/>
      <c r="Z157" s="101"/>
      <c r="AA157" s="190"/>
      <c r="AB157" s="190"/>
    </row>
    <row r="158" spans="1:28" s="105" customFormat="1" ht="13.5" customHeight="1">
      <c r="A158" s="101"/>
      <c r="B158" s="102"/>
      <c r="C158" s="101"/>
      <c r="D158" s="103"/>
      <c r="E158" s="103"/>
      <c r="F158" s="104"/>
      <c r="G158" s="103"/>
      <c r="H158" s="103"/>
      <c r="I158" s="103"/>
      <c r="J158" s="104"/>
      <c r="K158" s="103"/>
      <c r="L158" s="104"/>
      <c r="M158" s="103"/>
      <c r="N158" s="104"/>
      <c r="O158" s="103"/>
      <c r="P158" s="103"/>
      <c r="Q158" s="104"/>
      <c r="R158" s="103"/>
      <c r="S158" s="101"/>
      <c r="T158" s="101"/>
      <c r="U158" s="101"/>
      <c r="V158" s="101"/>
      <c r="W158" s="101"/>
      <c r="X158" s="101"/>
      <c r="Y158" s="101"/>
      <c r="Z158" s="101"/>
      <c r="AA158" s="190"/>
      <c r="AB158" s="190"/>
    </row>
    <row r="159" spans="1:28" s="105" customFormat="1" ht="13.5" customHeight="1">
      <c r="A159" s="101"/>
      <c r="B159" s="102"/>
      <c r="C159" s="101"/>
      <c r="D159" s="103"/>
      <c r="E159" s="103"/>
      <c r="F159" s="104"/>
      <c r="G159" s="103"/>
      <c r="H159" s="103"/>
      <c r="I159" s="103"/>
      <c r="J159" s="104"/>
      <c r="K159" s="103"/>
      <c r="L159" s="104"/>
      <c r="M159" s="103"/>
      <c r="N159" s="104"/>
      <c r="O159" s="103"/>
      <c r="P159" s="103"/>
      <c r="Q159" s="104"/>
      <c r="R159" s="103"/>
      <c r="S159" s="101"/>
      <c r="T159" s="101"/>
      <c r="U159" s="101"/>
      <c r="V159" s="101"/>
      <c r="W159" s="101"/>
      <c r="X159" s="101"/>
      <c r="Y159" s="101"/>
      <c r="Z159" s="101"/>
      <c r="AA159" s="190"/>
      <c r="AB159" s="190"/>
    </row>
    <row r="160" spans="1:28" s="105" customFormat="1" ht="13.5" customHeight="1">
      <c r="A160" s="101"/>
      <c r="B160" s="102"/>
      <c r="C160" s="101"/>
      <c r="D160" s="103"/>
      <c r="E160" s="103"/>
      <c r="F160" s="104"/>
      <c r="G160" s="103"/>
      <c r="H160" s="103"/>
      <c r="I160" s="103"/>
      <c r="J160" s="104"/>
      <c r="K160" s="103"/>
      <c r="L160" s="104"/>
      <c r="M160" s="103"/>
      <c r="N160" s="104"/>
      <c r="O160" s="103"/>
      <c r="P160" s="103"/>
      <c r="Q160" s="104"/>
      <c r="R160" s="103"/>
      <c r="S160" s="101"/>
      <c r="T160" s="101"/>
      <c r="U160" s="101"/>
      <c r="V160" s="101"/>
      <c r="W160" s="101"/>
      <c r="X160" s="101"/>
      <c r="Y160" s="101"/>
      <c r="Z160" s="101"/>
      <c r="AA160" s="190"/>
      <c r="AB160" s="190"/>
    </row>
    <row r="161" spans="1:28" s="105" customFormat="1" ht="13.5" customHeight="1">
      <c r="A161" s="101"/>
      <c r="B161" s="102"/>
      <c r="C161" s="101"/>
      <c r="D161" s="103"/>
      <c r="E161" s="103"/>
      <c r="F161" s="104"/>
      <c r="G161" s="103"/>
      <c r="H161" s="103"/>
      <c r="I161" s="103"/>
      <c r="J161" s="104"/>
      <c r="K161" s="103"/>
      <c r="L161" s="104"/>
      <c r="M161" s="103"/>
      <c r="N161" s="104"/>
      <c r="O161" s="103"/>
      <c r="P161" s="103"/>
      <c r="Q161" s="104"/>
      <c r="R161" s="103"/>
      <c r="S161" s="101"/>
      <c r="T161" s="101"/>
      <c r="U161" s="101"/>
      <c r="V161" s="101"/>
      <c r="W161" s="101"/>
      <c r="X161" s="101"/>
      <c r="Y161" s="101"/>
      <c r="Z161" s="101"/>
      <c r="AA161" s="190"/>
      <c r="AB161" s="190"/>
    </row>
    <row r="162" spans="1:28" s="105" customFormat="1" ht="13.5" customHeight="1">
      <c r="A162" s="101"/>
      <c r="B162" s="102"/>
      <c r="C162" s="101"/>
      <c r="D162" s="103"/>
      <c r="E162" s="103"/>
      <c r="F162" s="104"/>
      <c r="G162" s="103"/>
      <c r="H162" s="103"/>
      <c r="I162" s="103"/>
      <c r="J162" s="104"/>
      <c r="K162" s="103"/>
      <c r="L162" s="104"/>
      <c r="M162" s="103"/>
      <c r="N162" s="104"/>
      <c r="O162" s="103"/>
      <c r="P162" s="103"/>
      <c r="Q162" s="104"/>
      <c r="R162" s="103"/>
      <c r="S162" s="101"/>
      <c r="T162" s="101"/>
      <c r="U162" s="101"/>
      <c r="V162" s="101"/>
      <c r="W162" s="101"/>
      <c r="X162" s="101"/>
      <c r="Y162" s="101"/>
      <c r="Z162" s="101"/>
      <c r="AA162" s="190"/>
      <c r="AB162" s="190"/>
    </row>
    <row r="163" spans="1:28" s="105" customFormat="1" ht="13.5" customHeight="1">
      <c r="A163" s="101"/>
      <c r="B163" s="102"/>
      <c r="C163" s="101"/>
      <c r="D163" s="103"/>
      <c r="E163" s="103"/>
      <c r="F163" s="104"/>
      <c r="G163" s="103"/>
      <c r="H163" s="103"/>
      <c r="I163" s="103"/>
      <c r="J163" s="104"/>
      <c r="K163" s="103"/>
      <c r="L163" s="104"/>
      <c r="M163" s="103"/>
      <c r="N163" s="104"/>
      <c r="O163" s="103"/>
      <c r="P163" s="103"/>
      <c r="Q163" s="104"/>
      <c r="R163" s="103"/>
      <c r="S163" s="101"/>
      <c r="T163" s="101"/>
      <c r="U163" s="101"/>
      <c r="V163" s="101"/>
      <c r="W163" s="101"/>
      <c r="X163" s="101"/>
      <c r="Y163" s="101"/>
      <c r="Z163" s="101"/>
      <c r="AA163" s="190"/>
      <c r="AB163" s="190"/>
    </row>
    <row r="164" spans="1:28" s="105" customFormat="1" ht="13.5" customHeight="1">
      <c r="A164" s="101"/>
      <c r="B164" s="102"/>
      <c r="C164" s="101"/>
      <c r="D164" s="103"/>
      <c r="E164" s="103"/>
      <c r="F164" s="104"/>
      <c r="G164" s="103"/>
      <c r="H164" s="103"/>
      <c r="I164" s="103"/>
      <c r="J164" s="104"/>
      <c r="K164" s="103"/>
      <c r="L164" s="104"/>
      <c r="M164" s="103"/>
      <c r="N164" s="104"/>
      <c r="O164" s="103"/>
      <c r="P164" s="103"/>
      <c r="Q164" s="104"/>
      <c r="R164" s="103"/>
      <c r="S164" s="101"/>
      <c r="T164" s="101"/>
      <c r="U164" s="101"/>
      <c r="V164" s="101"/>
      <c r="W164" s="101"/>
      <c r="X164" s="101"/>
      <c r="Y164" s="101"/>
      <c r="Z164" s="101"/>
      <c r="AA164" s="190"/>
      <c r="AB164" s="190"/>
    </row>
    <row r="165" spans="1:28" s="105" customFormat="1" ht="13.5" customHeight="1">
      <c r="A165" s="101"/>
      <c r="B165" s="102"/>
      <c r="C165" s="101"/>
      <c r="D165" s="103"/>
      <c r="E165" s="103"/>
      <c r="F165" s="104"/>
      <c r="G165" s="103"/>
      <c r="H165" s="103"/>
      <c r="I165" s="103"/>
      <c r="J165" s="104"/>
      <c r="K165" s="103"/>
      <c r="L165" s="104"/>
      <c r="M165" s="103"/>
      <c r="N165" s="104"/>
      <c r="O165" s="103"/>
      <c r="P165" s="103"/>
      <c r="Q165" s="104"/>
      <c r="R165" s="103"/>
      <c r="S165" s="101"/>
      <c r="T165" s="101"/>
      <c r="U165" s="101"/>
      <c r="V165" s="101"/>
      <c r="W165" s="101"/>
      <c r="X165" s="101"/>
      <c r="Y165" s="101"/>
      <c r="Z165" s="101"/>
      <c r="AA165" s="190"/>
      <c r="AB165" s="190"/>
    </row>
    <row r="166" spans="1:28" s="105" customFormat="1" ht="13.5" customHeight="1">
      <c r="A166" s="101"/>
      <c r="B166" s="102"/>
      <c r="C166" s="101"/>
      <c r="D166" s="103"/>
      <c r="E166" s="103"/>
      <c r="F166" s="104"/>
      <c r="G166" s="103"/>
      <c r="H166" s="103"/>
      <c r="I166" s="103"/>
      <c r="J166" s="104"/>
      <c r="K166" s="103"/>
      <c r="L166" s="104"/>
      <c r="M166" s="103"/>
      <c r="N166" s="104"/>
      <c r="O166" s="103"/>
      <c r="P166" s="103"/>
      <c r="Q166" s="104"/>
      <c r="R166" s="103"/>
      <c r="S166" s="101"/>
      <c r="T166" s="101"/>
      <c r="U166" s="101"/>
      <c r="V166" s="101"/>
      <c r="W166" s="101"/>
      <c r="X166" s="101"/>
      <c r="Y166" s="101"/>
      <c r="Z166" s="101"/>
      <c r="AA166" s="190"/>
      <c r="AB166" s="190"/>
    </row>
    <row r="167" spans="1:28" s="105" customFormat="1" ht="13.5" customHeight="1">
      <c r="A167" s="101"/>
      <c r="B167" s="102"/>
      <c r="C167" s="101"/>
      <c r="D167" s="103"/>
      <c r="E167" s="103"/>
      <c r="F167" s="104"/>
      <c r="G167" s="103"/>
      <c r="H167" s="103"/>
      <c r="I167" s="103"/>
      <c r="J167" s="104"/>
      <c r="K167" s="103"/>
      <c r="L167" s="104"/>
      <c r="M167" s="103"/>
      <c r="N167" s="104"/>
      <c r="O167" s="103"/>
      <c r="P167" s="103"/>
      <c r="Q167" s="104"/>
      <c r="R167" s="103"/>
      <c r="S167" s="101"/>
      <c r="T167" s="101"/>
      <c r="U167" s="101"/>
      <c r="V167" s="101"/>
      <c r="W167" s="101"/>
      <c r="X167" s="101"/>
      <c r="Y167" s="101"/>
      <c r="Z167" s="101"/>
      <c r="AA167" s="190"/>
      <c r="AB167" s="190"/>
    </row>
    <row r="168" spans="1:28" s="105" customFormat="1" ht="13.5" customHeight="1">
      <c r="A168" s="101"/>
      <c r="B168" s="102"/>
      <c r="C168" s="101"/>
      <c r="D168" s="103"/>
      <c r="E168" s="103"/>
      <c r="F168" s="104"/>
      <c r="G168" s="103"/>
      <c r="H168" s="103"/>
      <c r="I168" s="103"/>
      <c r="J168" s="104"/>
      <c r="K168" s="103"/>
      <c r="L168" s="104"/>
      <c r="M168" s="103"/>
      <c r="N168" s="104"/>
      <c r="O168" s="103"/>
      <c r="P168" s="103"/>
      <c r="Q168" s="104"/>
      <c r="R168" s="103"/>
      <c r="S168" s="101"/>
      <c r="T168" s="101"/>
      <c r="U168" s="101"/>
      <c r="V168" s="101"/>
      <c r="W168" s="101"/>
      <c r="X168" s="101"/>
      <c r="Y168" s="101"/>
      <c r="Z168" s="101"/>
      <c r="AA168" s="190"/>
      <c r="AB168" s="190"/>
    </row>
    <row r="169" spans="1:28" s="105" customFormat="1" ht="13.5" customHeight="1">
      <c r="A169" s="101"/>
      <c r="B169" s="102"/>
      <c r="C169" s="101"/>
      <c r="D169" s="103"/>
      <c r="E169" s="103"/>
      <c r="F169" s="104"/>
      <c r="G169" s="103"/>
      <c r="H169" s="103"/>
      <c r="I169" s="103"/>
      <c r="J169" s="104"/>
      <c r="K169" s="103"/>
      <c r="L169" s="104"/>
      <c r="M169" s="103"/>
      <c r="N169" s="104"/>
      <c r="O169" s="103"/>
      <c r="P169" s="103"/>
      <c r="Q169" s="104"/>
      <c r="R169" s="103"/>
      <c r="S169" s="101"/>
      <c r="T169" s="101"/>
      <c r="U169" s="101"/>
      <c r="V169" s="101"/>
      <c r="W169" s="101"/>
      <c r="X169" s="101"/>
      <c r="Y169" s="101"/>
      <c r="Z169" s="101"/>
      <c r="AA169" s="190"/>
      <c r="AB169" s="190"/>
    </row>
    <row r="170" spans="1:28" s="105" customFormat="1" ht="13.5" customHeight="1">
      <c r="A170" s="101"/>
      <c r="B170" s="102"/>
      <c r="C170" s="101"/>
      <c r="D170" s="103"/>
      <c r="E170" s="103"/>
      <c r="F170" s="104"/>
      <c r="G170" s="103"/>
      <c r="H170" s="103"/>
      <c r="I170" s="103"/>
      <c r="J170" s="104"/>
      <c r="K170" s="103"/>
      <c r="L170" s="104"/>
      <c r="M170" s="103"/>
      <c r="N170" s="104"/>
      <c r="O170" s="103"/>
      <c r="P170" s="103"/>
      <c r="Q170" s="104"/>
      <c r="R170" s="103"/>
      <c r="S170" s="101"/>
      <c r="T170" s="101"/>
      <c r="U170" s="101"/>
      <c r="V170" s="101"/>
      <c r="W170" s="101"/>
      <c r="X170" s="101"/>
      <c r="Y170" s="101"/>
      <c r="Z170" s="101"/>
      <c r="AA170" s="190"/>
      <c r="AB170" s="190"/>
    </row>
    <row r="171" spans="1:28" s="105" customFormat="1" ht="13.5" customHeight="1">
      <c r="A171" s="101"/>
      <c r="B171" s="102"/>
      <c r="C171" s="101"/>
      <c r="D171" s="103"/>
      <c r="E171" s="103"/>
      <c r="F171" s="104"/>
      <c r="G171" s="103"/>
      <c r="H171" s="103"/>
      <c r="I171" s="103"/>
      <c r="J171" s="104"/>
      <c r="K171" s="103"/>
      <c r="L171" s="104"/>
      <c r="M171" s="103"/>
      <c r="N171" s="104"/>
      <c r="O171" s="103"/>
      <c r="P171" s="103"/>
      <c r="Q171" s="104"/>
      <c r="R171" s="103"/>
      <c r="S171" s="101"/>
      <c r="T171" s="101"/>
      <c r="U171" s="101"/>
      <c r="V171" s="101"/>
      <c r="W171" s="101"/>
      <c r="X171" s="101"/>
      <c r="Y171" s="101"/>
      <c r="Z171" s="101"/>
      <c r="AA171" s="190"/>
      <c r="AB171" s="190"/>
    </row>
    <row r="172" spans="1:28" s="105" customFormat="1" ht="13.5" customHeight="1">
      <c r="A172" s="101"/>
      <c r="B172" s="102"/>
      <c r="C172" s="101"/>
      <c r="D172" s="103"/>
      <c r="E172" s="103"/>
      <c r="F172" s="104"/>
      <c r="G172" s="103"/>
      <c r="H172" s="103"/>
      <c r="I172" s="103"/>
      <c r="J172" s="104"/>
      <c r="K172" s="103"/>
      <c r="L172" s="104"/>
      <c r="M172" s="103"/>
      <c r="N172" s="104"/>
      <c r="O172" s="103"/>
      <c r="P172" s="103"/>
      <c r="Q172" s="104"/>
      <c r="R172" s="103"/>
      <c r="S172" s="101"/>
      <c r="T172" s="101"/>
      <c r="U172" s="101"/>
      <c r="V172" s="101"/>
      <c r="W172" s="101"/>
      <c r="X172" s="101"/>
      <c r="Y172" s="101"/>
      <c r="Z172" s="101"/>
      <c r="AA172" s="190"/>
      <c r="AB172" s="190"/>
    </row>
    <row r="173" spans="1:28" s="105" customFormat="1" ht="13.5" customHeight="1">
      <c r="A173" s="101"/>
      <c r="B173" s="102"/>
      <c r="C173" s="101"/>
      <c r="D173" s="103"/>
      <c r="E173" s="103"/>
      <c r="F173" s="104"/>
      <c r="G173" s="103"/>
      <c r="H173" s="103"/>
      <c r="I173" s="103"/>
      <c r="J173" s="104"/>
      <c r="K173" s="103"/>
      <c r="L173" s="104"/>
      <c r="M173" s="103"/>
      <c r="N173" s="104"/>
      <c r="O173" s="103"/>
      <c r="P173" s="103"/>
      <c r="Q173" s="104"/>
      <c r="R173" s="103"/>
      <c r="S173" s="101"/>
      <c r="T173" s="101"/>
      <c r="U173" s="101"/>
      <c r="V173" s="101"/>
      <c r="W173" s="101"/>
      <c r="X173" s="101"/>
      <c r="Y173" s="101"/>
      <c r="Z173" s="101"/>
      <c r="AA173" s="190"/>
      <c r="AB173" s="190"/>
    </row>
    <row r="174" spans="1:28" s="105" customFormat="1" ht="13.5" customHeight="1">
      <c r="A174" s="101"/>
      <c r="B174" s="102"/>
      <c r="C174" s="101"/>
      <c r="D174" s="103"/>
      <c r="E174" s="103"/>
      <c r="F174" s="104"/>
      <c r="G174" s="103"/>
      <c r="H174" s="103"/>
      <c r="I174" s="103"/>
      <c r="J174" s="104"/>
      <c r="K174" s="103"/>
      <c r="L174" s="104"/>
      <c r="M174" s="103"/>
      <c r="N174" s="104"/>
      <c r="O174" s="103"/>
      <c r="P174" s="103"/>
      <c r="Q174" s="104"/>
      <c r="R174" s="103"/>
      <c r="S174" s="101"/>
      <c r="T174" s="101"/>
      <c r="U174" s="101"/>
      <c r="V174" s="101"/>
      <c r="W174" s="101"/>
      <c r="X174" s="101"/>
      <c r="Y174" s="101"/>
      <c r="Z174" s="101"/>
      <c r="AA174" s="190"/>
      <c r="AB174" s="190"/>
    </row>
    <row r="175" spans="1:28" s="105" customFormat="1" ht="13.5" customHeight="1">
      <c r="A175" s="101"/>
      <c r="B175" s="102"/>
      <c r="C175" s="101"/>
      <c r="D175" s="103"/>
      <c r="E175" s="103"/>
      <c r="F175" s="104"/>
      <c r="G175" s="103"/>
      <c r="H175" s="103"/>
      <c r="I175" s="103"/>
      <c r="J175" s="104"/>
      <c r="K175" s="103"/>
      <c r="L175" s="104"/>
      <c r="M175" s="103"/>
      <c r="N175" s="104"/>
      <c r="O175" s="103"/>
      <c r="P175" s="103"/>
      <c r="Q175" s="104"/>
      <c r="R175" s="103"/>
      <c r="S175" s="101"/>
      <c r="T175" s="101"/>
      <c r="U175" s="101"/>
      <c r="V175" s="101"/>
      <c r="W175" s="101"/>
      <c r="X175" s="101"/>
      <c r="Y175" s="101"/>
      <c r="Z175" s="101"/>
      <c r="AA175" s="190"/>
      <c r="AB175" s="190"/>
    </row>
    <row r="176" spans="1:28" s="105" customFormat="1" ht="13.5" customHeight="1">
      <c r="A176" s="101"/>
      <c r="B176" s="102"/>
      <c r="C176" s="101"/>
      <c r="D176" s="103"/>
      <c r="E176" s="103"/>
      <c r="F176" s="104"/>
      <c r="G176" s="103"/>
      <c r="H176" s="103"/>
      <c r="I176" s="103"/>
      <c r="J176" s="104"/>
      <c r="K176" s="103"/>
      <c r="L176" s="104"/>
      <c r="M176" s="103"/>
      <c r="N176" s="104"/>
      <c r="O176" s="103"/>
      <c r="P176" s="103"/>
      <c r="Q176" s="104"/>
      <c r="R176" s="103"/>
      <c r="S176" s="101"/>
      <c r="T176" s="101"/>
      <c r="U176" s="101"/>
      <c r="V176" s="101"/>
      <c r="W176" s="101"/>
      <c r="X176" s="101"/>
      <c r="Y176" s="101"/>
      <c r="Z176" s="101"/>
      <c r="AA176" s="190"/>
      <c r="AB176" s="190"/>
    </row>
    <row r="177" spans="1:28" s="105" customFormat="1" ht="13.5" customHeight="1">
      <c r="A177" s="101"/>
      <c r="B177" s="102"/>
      <c r="C177" s="101"/>
      <c r="D177" s="103"/>
      <c r="E177" s="103"/>
      <c r="F177" s="104"/>
      <c r="G177" s="103"/>
      <c r="H177" s="103"/>
      <c r="I177" s="103"/>
      <c r="J177" s="104"/>
      <c r="K177" s="103"/>
      <c r="L177" s="104"/>
      <c r="M177" s="103"/>
      <c r="N177" s="104"/>
      <c r="O177" s="103"/>
      <c r="P177" s="103"/>
      <c r="Q177" s="104"/>
      <c r="R177" s="103"/>
      <c r="S177" s="101"/>
      <c r="T177" s="101"/>
      <c r="U177" s="101"/>
      <c r="V177" s="101"/>
      <c r="W177" s="101"/>
      <c r="X177" s="101"/>
      <c r="Y177" s="101"/>
      <c r="Z177" s="101"/>
      <c r="AA177" s="190"/>
      <c r="AB177" s="190"/>
    </row>
    <row r="178" spans="1:28" s="105" customFormat="1" ht="13.5" customHeight="1">
      <c r="A178" s="101"/>
      <c r="B178" s="102"/>
      <c r="C178" s="101"/>
      <c r="D178" s="103"/>
      <c r="E178" s="103"/>
      <c r="F178" s="104"/>
      <c r="G178" s="103"/>
      <c r="H178" s="103"/>
      <c r="I178" s="103"/>
      <c r="J178" s="104"/>
      <c r="K178" s="103"/>
      <c r="L178" s="104"/>
      <c r="M178" s="103"/>
      <c r="N178" s="104"/>
      <c r="O178" s="103"/>
      <c r="P178" s="103"/>
      <c r="Q178" s="104"/>
      <c r="R178" s="103"/>
      <c r="S178" s="101"/>
      <c r="T178" s="101"/>
      <c r="U178" s="101"/>
      <c r="V178" s="101"/>
      <c r="W178" s="101"/>
      <c r="X178" s="101"/>
      <c r="Y178" s="101"/>
      <c r="Z178" s="101"/>
      <c r="AA178" s="190"/>
      <c r="AB178" s="190"/>
    </row>
    <row r="179" spans="1:28" s="105" customFormat="1" ht="13.5" customHeight="1">
      <c r="A179" s="101"/>
      <c r="B179" s="102"/>
      <c r="C179" s="101"/>
      <c r="D179" s="103"/>
      <c r="E179" s="103"/>
      <c r="F179" s="104"/>
      <c r="G179" s="103"/>
      <c r="H179" s="103"/>
      <c r="I179" s="103"/>
      <c r="J179" s="104"/>
      <c r="K179" s="103"/>
      <c r="L179" s="104"/>
      <c r="M179" s="103"/>
      <c r="N179" s="104"/>
      <c r="O179" s="103"/>
      <c r="P179" s="103"/>
      <c r="Q179" s="104"/>
      <c r="R179" s="103"/>
      <c r="S179" s="101"/>
      <c r="T179" s="101"/>
      <c r="U179" s="101"/>
      <c r="V179" s="101"/>
      <c r="W179" s="101"/>
      <c r="X179" s="101"/>
      <c r="Y179" s="101"/>
      <c r="Z179" s="101"/>
      <c r="AA179" s="190"/>
      <c r="AB179" s="190"/>
    </row>
    <row r="180" spans="1:28" s="105" customFormat="1" ht="13.5" customHeight="1">
      <c r="A180" s="101"/>
      <c r="B180" s="102"/>
      <c r="C180" s="101"/>
      <c r="D180" s="103"/>
      <c r="E180" s="103"/>
      <c r="F180" s="104"/>
      <c r="G180" s="103"/>
      <c r="H180" s="103"/>
      <c r="I180" s="103"/>
      <c r="J180" s="104"/>
      <c r="K180" s="103"/>
      <c r="L180" s="104"/>
      <c r="M180" s="103"/>
      <c r="N180" s="104"/>
      <c r="O180" s="103"/>
      <c r="P180" s="103"/>
      <c r="Q180" s="104"/>
      <c r="R180" s="103"/>
      <c r="S180" s="101"/>
      <c r="T180" s="101"/>
      <c r="U180" s="101"/>
      <c r="V180" s="101"/>
      <c r="W180" s="101"/>
      <c r="X180" s="101"/>
      <c r="Y180" s="101"/>
      <c r="Z180" s="101"/>
      <c r="AA180" s="190"/>
      <c r="AB180" s="190"/>
    </row>
    <row r="181" spans="1:28" s="105" customFormat="1" ht="13.5" customHeight="1">
      <c r="A181" s="101"/>
      <c r="B181" s="102"/>
      <c r="C181" s="101"/>
      <c r="D181" s="103"/>
      <c r="E181" s="103"/>
      <c r="F181" s="104"/>
      <c r="G181" s="103"/>
      <c r="H181" s="103"/>
      <c r="I181" s="103"/>
      <c r="J181" s="104"/>
      <c r="K181" s="103"/>
      <c r="L181" s="104"/>
      <c r="M181" s="103"/>
      <c r="N181" s="104"/>
      <c r="O181" s="103"/>
      <c r="P181" s="103"/>
      <c r="Q181" s="104"/>
      <c r="R181" s="103"/>
      <c r="S181" s="101"/>
      <c r="T181" s="101"/>
      <c r="U181" s="101"/>
      <c r="V181" s="101"/>
      <c r="W181" s="101"/>
      <c r="X181" s="101"/>
      <c r="Y181" s="101"/>
      <c r="Z181" s="101"/>
      <c r="AA181" s="190"/>
      <c r="AB181" s="190"/>
    </row>
    <row r="182" spans="1:28" s="105" customFormat="1" ht="13.5" customHeight="1">
      <c r="A182" s="101"/>
      <c r="B182" s="102"/>
      <c r="C182" s="101"/>
      <c r="D182" s="103"/>
      <c r="E182" s="103"/>
      <c r="F182" s="104"/>
      <c r="G182" s="103"/>
      <c r="H182" s="103"/>
      <c r="I182" s="103"/>
      <c r="J182" s="104"/>
      <c r="K182" s="103"/>
      <c r="L182" s="104"/>
      <c r="M182" s="103"/>
      <c r="N182" s="104"/>
      <c r="O182" s="103"/>
      <c r="P182" s="103"/>
      <c r="Q182" s="104"/>
      <c r="R182" s="103"/>
      <c r="S182" s="101"/>
      <c r="T182" s="101"/>
      <c r="U182" s="101"/>
      <c r="V182" s="101"/>
      <c r="W182" s="101"/>
      <c r="X182" s="101"/>
      <c r="Y182" s="101"/>
      <c r="Z182" s="101"/>
      <c r="AA182" s="190"/>
      <c r="AB182" s="190"/>
    </row>
    <row r="183" spans="1:28" s="105" customFormat="1" ht="13.5" customHeight="1">
      <c r="A183" s="101"/>
      <c r="B183" s="102"/>
      <c r="C183" s="101"/>
      <c r="D183" s="103"/>
      <c r="E183" s="103"/>
      <c r="F183" s="104"/>
      <c r="G183" s="103"/>
      <c r="H183" s="103"/>
      <c r="I183" s="103"/>
      <c r="J183" s="104"/>
      <c r="K183" s="103"/>
      <c r="L183" s="104"/>
      <c r="M183" s="103"/>
      <c r="N183" s="104"/>
      <c r="O183" s="103"/>
      <c r="P183" s="103"/>
      <c r="Q183" s="104"/>
      <c r="R183" s="103"/>
      <c r="S183" s="101"/>
      <c r="T183" s="101"/>
      <c r="U183" s="101"/>
      <c r="V183" s="101"/>
      <c r="W183" s="101"/>
      <c r="X183" s="101"/>
      <c r="Y183" s="101"/>
      <c r="Z183" s="101"/>
      <c r="AA183" s="190"/>
      <c r="AB183" s="190"/>
    </row>
    <row r="184" spans="1:28" s="105" customFormat="1" ht="13.5" customHeight="1">
      <c r="A184" s="101"/>
      <c r="B184" s="102"/>
      <c r="C184" s="101"/>
      <c r="D184" s="103"/>
      <c r="E184" s="103"/>
      <c r="F184" s="104"/>
      <c r="G184" s="103"/>
      <c r="H184" s="103"/>
      <c r="I184" s="103"/>
      <c r="J184" s="104"/>
      <c r="K184" s="103"/>
      <c r="L184" s="104"/>
      <c r="M184" s="103"/>
      <c r="N184" s="104"/>
      <c r="O184" s="103"/>
      <c r="P184" s="103"/>
      <c r="Q184" s="104"/>
      <c r="R184" s="103"/>
      <c r="S184" s="101"/>
      <c r="T184" s="101"/>
      <c r="U184" s="101"/>
      <c r="V184" s="101"/>
      <c r="W184" s="101"/>
      <c r="X184" s="101"/>
      <c r="Y184" s="101"/>
      <c r="Z184" s="101"/>
      <c r="AA184" s="190"/>
      <c r="AB184" s="190"/>
    </row>
    <row r="185" spans="1:28" s="105" customFormat="1" ht="13.5" customHeight="1">
      <c r="A185" s="101"/>
      <c r="B185" s="102"/>
      <c r="C185" s="101"/>
      <c r="D185" s="103"/>
      <c r="E185" s="103"/>
      <c r="F185" s="104"/>
      <c r="G185" s="103"/>
      <c r="H185" s="103"/>
      <c r="I185" s="103"/>
      <c r="J185" s="104"/>
      <c r="K185" s="103"/>
      <c r="L185" s="104"/>
      <c r="M185" s="103"/>
      <c r="N185" s="104"/>
      <c r="O185" s="103"/>
      <c r="P185" s="103"/>
      <c r="Q185" s="104"/>
      <c r="R185" s="103"/>
      <c r="S185" s="101"/>
      <c r="T185" s="101"/>
      <c r="U185" s="101"/>
      <c r="V185" s="101"/>
      <c r="W185" s="101"/>
      <c r="X185" s="101"/>
      <c r="Y185" s="101"/>
      <c r="Z185" s="101"/>
      <c r="AA185" s="190"/>
      <c r="AB185" s="190"/>
    </row>
    <row r="186" spans="1:28" s="105" customFormat="1" ht="13.5" customHeight="1">
      <c r="A186" s="101"/>
      <c r="B186" s="102"/>
      <c r="C186" s="101"/>
      <c r="D186" s="103"/>
      <c r="E186" s="103"/>
      <c r="F186" s="104"/>
      <c r="G186" s="103"/>
      <c r="H186" s="103"/>
      <c r="I186" s="103"/>
      <c r="J186" s="104"/>
      <c r="K186" s="103"/>
      <c r="L186" s="104"/>
      <c r="M186" s="103"/>
      <c r="N186" s="104"/>
      <c r="O186" s="103"/>
      <c r="P186" s="103"/>
      <c r="Q186" s="104"/>
      <c r="R186" s="103"/>
      <c r="S186" s="101"/>
      <c r="T186" s="101"/>
      <c r="U186" s="101"/>
      <c r="V186" s="101"/>
      <c r="W186" s="101"/>
      <c r="X186" s="101"/>
      <c r="Y186" s="101"/>
      <c r="Z186" s="101"/>
      <c r="AA186" s="190"/>
      <c r="AB186" s="190"/>
    </row>
    <row r="187" spans="1:28" s="105" customFormat="1" ht="13.5" customHeight="1">
      <c r="A187" s="101"/>
      <c r="B187" s="102"/>
      <c r="C187" s="101"/>
      <c r="D187" s="103"/>
      <c r="E187" s="103"/>
      <c r="F187" s="104"/>
      <c r="G187" s="103"/>
      <c r="H187" s="103"/>
      <c r="I187" s="103"/>
      <c r="J187" s="104"/>
      <c r="K187" s="103"/>
      <c r="L187" s="104"/>
      <c r="M187" s="103"/>
      <c r="N187" s="104"/>
      <c r="O187" s="103"/>
      <c r="P187" s="103"/>
      <c r="Q187" s="104"/>
      <c r="R187" s="103"/>
      <c r="S187" s="101"/>
      <c r="T187" s="101"/>
      <c r="U187" s="101"/>
      <c r="V187" s="101"/>
      <c r="W187" s="101"/>
      <c r="X187" s="101"/>
      <c r="Y187" s="101"/>
      <c r="Z187" s="101"/>
      <c r="AA187" s="190"/>
      <c r="AB187" s="190"/>
    </row>
    <row r="188" spans="1:28" s="105" customFormat="1" ht="13.5" customHeight="1">
      <c r="A188" s="101"/>
      <c r="B188" s="102"/>
      <c r="C188" s="101"/>
      <c r="D188" s="103"/>
      <c r="E188" s="103"/>
      <c r="F188" s="104"/>
      <c r="G188" s="103"/>
      <c r="H188" s="103"/>
      <c r="I188" s="103"/>
      <c r="J188" s="104"/>
      <c r="K188" s="103"/>
      <c r="L188" s="104"/>
      <c r="M188" s="103"/>
      <c r="N188" s="104"/>
      <c r="O188" s="103"/>
      <c r="P188" s="103"/>
      <c r="Q188" s="104"/>
      <c r="R188" s="103"/>
      <c r="S188" s="101"/>
      <c r="T188" s="101"/>
      <c r="U188" s="101"/>
      <c r="V188" s="101"/>
      <c r="W188" s="101"/>
      <c r="X188" s="101"/>
      <c r="Y188" s="101"/>
      <c r="Z188" s="101"/>
      <c r="AA188" s="190"/>
      <c r="AB188" s="190"/>
    </row>
    <row r="189" spans="1:28" s="105" customFormat="1" ht="13.5" customHeight="1">
      <c r="A189" s="101"/>
      <c r="B189" s="102"/>
      <c r="C189" s="101"/>
      <c r="D189" s="103"/>
      <c r="E189" s="103"/>
      <c r="F189" s="104"/>
      <c r="G189" s="103"/>
      <c r="H189" s="103"/>
      <c r="I189" s="103"/>
      <c r="J189" s="104"/>
      <c r="K189" s="103"/>
      <c r="L189" s="104"/>
      <c r="M189" s="103"/>
      <c r="N189" s="104"/>
      <c r="O189" s="103"/>
      <c r="P189" s="103"/>
      <c r="Q189" s="104"/>
      <c r="R189" s="103"/>
      <c r="S189" s="101"/>
      <c r="T189" s="101"/>
      <c r="U189" s="101"/>
      <c r="V189" s="101"/>
      <c r="W189" s="101"/>
      <c r="X189" s="101"/>
      <c r="Y189" s="101"/>
      <c r="Z189" s="101"/>
      <c r="AA189" s="190"/>
      <c r="AB189" s="190"/>
    </row>
    <row r="190" spans="1:28" s="105" customFormat="1" ht="13.5" customHeight="1">
      <c r="A190" s="101"/>
      <c r="B190" s="102"/>
      <c r="C190" s="101"/>
      <c r="D190" s="103"/>
      <c r="E190" s="103"/>
      <c r="F190" s="104"/>
      <c r="G190" s="103"/>
      <c r="H190" s="103"/>
      <c r="I190" s="103"/>
      <c r="J190" s="104"/>
      <c r="K190" s="103"/>
      <c r="L190" s="104"/>
      <c r="M190" s="103"/>
      <c r="N190" s="104"/>
      <c r="O190" s="103"/>
      <c r="P190" s="103"/>
      <c r="Q190" s="104"/>
      <c r="R190" s="103"/>
      <c r="S190" s="101"/>
      <c r="T190" s="101"/>
      <c r="U190" s="101"/>
      <c r="V190" s="101"/>
      <c r="W190" s="101"/>
      <c r="X190" s="101"/>
      <c r="Y190" s="101"/>
      <c r="Z190" s="101"/>
      <c r="AA190" s="190"/>
      <c r="AB190" s="190"/>
    </row>
    <row r="191" spans="1:28" s="105" customFormat="1" ht="13.5" customHeight="1">
      <c r="A191" s="101"/>
      <c r="B191" s="102"/>
      <c r="C191" s="101"/>
      <c r="D191" s="103"/>
      <c r="E191" s="103"/>
      <c r="F191" s="104"/>
      <c r="G191" s="103"/>
      <c r="H191" s="103"/>
      <c r="I191" s="103"/>
      <c r="J191" s="104"/>
      <c r="K191" s="103"/>
      <c r="L191" s="104"/>
      <c r="M191" s="103"/>
      <c r="N191" s="104"/>
      <c r="O191" s="103"/>
      <c r="P191" s="103"/>
      <c r="Q191" s="104"/>
      <c r="R191" s="103"/>
      <c r="S191" s="101"/>
      <c r="T191" s="101"/>
      <c r="U191" s="101"/>
      <c r="V191" s="101"/>
      <c r="W191" s="101"/>
      <c r="X191" s="101"/>
      <c r="Y191" s="101"/>
      <c r="Z191" s="101"/>
      <c r="AA191" s="190"/>
      <c r="AB191" s="190"/>
    </row>
    <row r="192" spans="1:28" s="105" customFormat="1" ht="13.5" customHeight="1">
      <c r="A192" s="101"/>
      <c r="B192" s="102"/>
      <c r="C192" s="101"/>
      <c r="D192" s="103"/>
      <c r="E192" s="103"/>
      <c r="F192" s="104"/>
      <c r="G192" s="103"/>
      <c r="H192" s="103"/>
      <c r="I192" s="103"/>
      <c r="J192" s="104"/>
      <c r="K192" s="103"/>
      <c r="L192" s="104"/>
      <c r="M192" s="103"/>
      <c r="N192" s="104"/>
      <c r="O192" s="103"/>
      <c r="P192" s="103"/>
      <c r="Q192" s="104"/>
      <c r="R192" s="103"/>
      <c r="S192" s="101"/>
      <c r="T192" s="101"/>
      <c r="U192" s="101"/>
      <c r="V192" s="101"/>
      <c r="W192" s="101"/>
      <c r="X192" s="101"/>
      <c r="Y192" s="101"/>
      <c r="Z192" s="101"/>
      <c r="AA192" s="190"/>
      <c r="AB192" s="190"/>
    </row>
    <row r="193" spans="1:28" s="105" customFormat="1" ht="13.5" customHeight="1">
      <c r="A193" s="101"/>
      <c r="B193" s="102"/>
      <c r="C193" s="101"/>
      <c r="D193" s="103"/>
      <c r="E193" s="103"/>
      <c r="F193" s="104"/>
      <c r="G193" s="103"/>
      <c r="H193" s="103"/>
      <c r="I193" s="103"/>
      <c r="J193" s="104"/>
      <c r="K193" s="103"/>
      <c r="L193" s="104"/>
      <c r="M193" s="103"/>
      <c r="N193" s="104"/>
      <c r="O193" s="103"/>
      <c r="P193" s="103"/>
      <c r="Q193" s="104"/>
      <c r="R193" s="103"/>
      <c r="S193" s="101"/>
      <c r="T193" s="101"/>
      <c r="U193" s="101"/>
      <c r="V193" s="101"/>
      <c r="W193" s="101"/>
      <c r="X193" s="101"/>
      <c r="Y193" s="101"/>
      <c r="Z193" s="101"/>
      <c r="AA193" s="190"/>
      <c r="AB193" s="190"/>
    </row>
    <row r="194" spans="1:28" s="105" customFormat="1" ht="13.5" customHeight="1">
      <c r="A194" s="101"/>
      <c r="B194" s="102"/>
      <c r="C194" s="101"/>
      <c r="D194" s="103"/>
      <c r="E194" s="103"/>
      <c r="F194" s="104"/>
      <c r="G194" s="103"/>
      <c r="H194" s="103"/>
      <c r="I194" s="103"/>
      <c r="J194" s="104"/>
      <c r="K194" s="103"/>
      <c r="L194" s="104"/>
      <c r="M194" s="103"/>
      <c r="N194" s="104"/>
      <c r="O194" s="103"/>
      <c r="P194" s="103"/>
      <c r="Q194" s="104"/>
      <c r="R194" s="103"/>
      <c r="S194" s="101"/>
      <c r="T194" s="101"/>
      <c r="U194" s="101"/>
      <c r="V194" s="101"/>
      <c r="W194" s="101"/>
      <c r="X194" s="101"/>
      <c r="Y194" s="101"/>
      <c r="Z194" s="101"/>
      <c r="AA194" s="190"/>
      <c r="AB194" s="190"/>
    </row>
    <row r="195" spans="1:28" s="105" customFormat="1" ht="13.5" customHeight="1">
      <c r="A195" s="101"/>
      <c r="B195" s="102"/>
      <c r="C195" s="101"/>
      <c r="D195" s="103"/>
      <c r="E195" s="103"/>
      <c r="F195" s="104"/>
      <c r="G195" s="103"/>
      <c r="H195" s="103"/>
      <c r="I195" s="103"/>
      <c r="J195" s="104"/>
      <c r="K195" s="103"/>
      <c r="L195" s="104"/>
      <c r="M195" s="103"/>
      <c r="N195" s="104"/>
      <c r="O195" s="103"/>
      <c r="P195" s="103"/>
      <c r="Q195" s="104"/>
      <c r="R195" s="103"/>
      <c r="S195" s="101"/>
      <c r="T195" s="101"/>
      <c r="U195" s="101"/>
      <c r="V195" s="101"/>
      <c r="W195" s="101"/>
      <c r="X195" s="101"/>
      <c r="Y195" s="101"/>
      <c r="Z195" s="101"/>
      <c r="AA195" s="190"/>
      <c r="AB195" s="190"/>
    </row>
    <row r="196" spans="1:28" s="105" customFormat="1" ht="13.5" customHeight="1">
      <c r="A196" s="101"/>
      <c r="B196" s="102"/>
      <c r="C196" s="101"/>
      <c r="D196" s="103"/>
      <c r="E196" s="103"/>
      <c r="F196" s="104"/>
      <c r="G196" s="103"/>
      <c r="H196" s="103"/>
      <c r="I196" s="103"/>
      <c r="J196" s="104"/>
      <c r="K196" s="103"/>
      <c r="L196" s="104"/>
      <c r="M196" s="103"/>
      <c r="N196" s="104"/>
      <c r="O196" s="103"/>
      <c r="P196" s="103"/>
      <c r="Q196" s="104"/>
      <c r="R196" s="103"/>
      <c r="S196" s="101"/>
      <c r="T196" s="101"/>
      <c r="U196" s="101"/>
      <c r="V196" s="101"/>
      <c r="W196" s="101"/>
      <c r="X196" s="101"/>
      <c r="Y196" s="101"/>
      <c r="Z196" s="101"/>
      <c r="AA196" s="190"/>
      <c r="AB196" s="190"/>
    </row>
    <row r="197" spans="1:28" s="105" customFormat="1" ht="13.5" customHeight="1">
      <c r="A197" s="101"/>
      <c r="B197" s="102"/>
      <c r="C197" s="101"/>
      <c r="D197" s="103"/>
      <c r="E197" s="103"/>
      <c r="F197" s="104"/>
      <c r="G197" s="103"/>
      <c r="H197" s="103"/>
      <c r="I197" s="103"/>
      <c r="J197" s="104"/>
      <c r="K197" s="103"/>
      <c r="L197" s="104"/>
      <c r="M197" s="103"/>
      <c r="N197" s="104"/>
      <c r="O197" s="103"/>
      <c r="P197" s="103"/>
      <c r="Q197" s="104"/>
      <c r="R197" s="103"/>
      <c r="S197" s="101"/>
      <c r="T197" s="101"/>
      <c r="U197" s="101"/>
      <c r="V197" s="101"/>
      <c r="W197" s="101"/>
      <c r="X197" s="101"/>
      <c r="Y197" s="101"/>
      <c r="Z197" s="101"/>
      <c r="AA197" s="190"/>
      <c r="AB197" s="190"/>
    </row>
    <row r="198" spans="1:28" s="105" customFormat="1" ht="13.5" customHeight="1">
      <c r="A198" s="101"/>
      <c r="B198" s="102"/>
      <c r="C198" s="101"/>
      <c r="D198" s="103"/>
      <c r="E198" s="103"/>
      <c r="F198" s="104"/>
      <c r="G198" s="103"/>
      <c r="H198" s="103"/>
      <c r="I198" s="103"/>
      <c r="J198" s="104"/>
      <c r="K198" s="103"/>
      <c r="L198" s="104"/>
      <c r="M198" s="103"/>
      <c r="N198" s="104"/>
      <c r="O198" s="103"/>
      <c r="P198" s="103"/>
      <c r="Q198" s="104"/>
      <c r="R198" s="103"/>
      <c r="S198" s="101"/>
      <c r="T198" s="101"/>
      <c r="U198" s="101"/>
      <c r="V198" s="101"/>
      <c r="W198" s="101"/>
      <c r="X198" s="101"/>
      <c r="Y198" s="101"/>
      <c r="Z198" s="101"/>
      <c r="AA198" s="190"/>
      <c r="AB198" s="190"/>
    </row>
    <row r="199" spans="1:28" s="105" customFormat="1" ht="13.5" customHeight="1">
      <c r="A199" s="101"/>
      <c r="B199" s="102"/>
      <c r="C199" s="101"/>
      <c r="D199" s="103"/>
      <c r="E199" s="103"/>
      <c r="F199" s="104"/>
      <c r="G199" s="103"/>
      <c r="H199" s="103"/>
      <c r="I199" s="103"/>
      <c r="J199" s="104"/>
      <c r="K199" s="103"/>
      <c r="L199" s="104"/>
      <c r="M199" s="103"/>
      <c r="N199" s="104"/>
      <c r="O199" s="103"/>
      <c r="P199" s="103"/>
      <c r="Q199" s="104"/>
      <c r="R199" s="103"/>
      <c r="S199" s="101"/>
      <c r="T199" s="101"/>
      <c r="U199" s="101"/>
      <c r="V199" s="101"/>
      <c r="W199" s="101"/>
      <c r="X199" s="101"/>
      <c r="Y199" s="101"/>
      <c r="Z199" s="101"/>
      <c r="AA199" s="190"/>
      <c r="AB199" s="190"/>
    </row>
    <row r="200" spans="1:28" s="105" customFormat="1" ht="13.5" customHeight="1">
      <c r="A200" s="101"/>
      <c r="B200" s="102"/>
      <c r="C200" s="101"/>
      <c r="D200" s="103"/>
      <c r="E200" s="103"/>
      <c r="F200" s="104"/>
      <c r="G200" s="103"/>
      <c r="H200" s="103"/>
      <c r="I200" s="103"/>
      <c r="J200" s="104"/>
      <c r="K200" s="103"/>
      <c r="L200" s="104"/>
      <c r="M200" s="103"/>
      <c r="N200" s="104"/>
      <c r="O200" s="103"/>
      <c r="P200" s="103"/>
      <c r="Q200" s="104"/>
      <c r="R200" s="103"/>
      <c r="S200" s="101"/>
      <c r="T200" s="101"/>
      <c r="U200" s="101"/>
      <c r="V200" s="101"/>
      <c r="W200" s="101"/>
      <c r="X200" s="101"/>
      <c r="Y200" s="101"/>
      <c r="Z200" s="101"/>
      <c r="AA200" s="190"/>
      <c r="AB200" s="190"/>
    </row>
    <row r="201" spans="1:28" s="105" customFormat="1" ht="13.5" customHeight="1">
      <c r="A201" s="101"/>
      <c r="B201" s="102"/>
      <c r="C201" s="101"/>
      <c r="D201" s="103"/>
      <c r="E201" s="103"/>
      <c r="F201" s="104"/>
      <c r="G201" s="103"/>
      <c r="H201" s="103"/>
      <c r="I201" s="103"/>
      <c r="J201" s="104"/>
      <c r="K201" s="103"/>
      <c r="L201" s="104"/>
      <c r="M201" s="103"/>
      <c r="N201" s="104"/>
      <c r="O201" s="103"/>
      <c r="P201" s="103"/>
      <c r="Q201" s="104"/>
      <c r="R201" s="103"/>
      <c r="S201" s="101"/>
      <c r="T201" s="101"/>
      <c r="U201" s="101"/>
      <c r="V201" s="101"/>
      <c r="W201" s="101"/>
      <c r="X201" s="101"/>
      <c r="Y201" s="101"/>
      <c r="Z201" s="101"/>
      <c r="AA201" s="190"/>
      <c r="AB201" s="190"/>
    </row>
    <row r="202" spans="1:28" s="105" customFormat="1" ht="13.5" customHeight="1">
      <c r="A202" s="101"/>
      <c r="B202" s="102"/>
      <c r="C202" s="101"/>
      <c r="D202" s="103"/>
      <c r="E202" s="103"/>
      <c r="F202" s="104"/>
      <c r="G202" s="103"/>
      <c r="H202" s="103"/>
      <c r="I202" s="103"/>
      <c r="J202" s="104"/>
      <c r="K202" s="103"/>
      <c r="L202" s="104"/>
      <c r="M202" s="103"/>
      <c r="N202" s="104"/>
      <c r="O202" s="103"/>
      <c r="P202" s="103"/>
      <c r="Q202" s="104"/>
      <c r="R202" s="103"/>
      <c r="S202" s="101"/>
      <c r="T202" s="101"/>
      <c r="U202" s="101"/>
      <c r="V202" s="101"/>
      <c r="W202" s="101"/>
      <c r="X202" s="101"/>
      <c r="Y202" s="101"/>
      <c r="Z202" s="101"/>
      <c r="AA202" s="190"/>
      <c r="AB202" s="190"/>
    </row>
    <row r="203" spans="1:28" s="105" customFormat="1" ht="13.5" customHeight="1">
      <c r="A203" s="101"/>
      <c r="B203" s="102"/>
      <c r="C203" s="101"/>
      <c r="D203" s="103"/>
      <c r="E203" s="103"/>
      <c r="F203" s="104"/>
      <c r="G203" s="103"/>
      <c r="H203" s="103"/>
      <c r="I203" s="103"/>
      <c r="J203" s="104"/>
      <c r="K203" s="103"/>
      <c r="L203" s="104"/>
      <c r="M203" s="103"/>
      <c r="N203" s="104"/>
      <c r="O203" s="103"/>
      <c r="P203" s="103"/>
      <c r="Q203" s="104"/>
      <c r="R203" s="103"/>
      <c r="S203" s="101"/>
      <c r="T203" s="101"/>
      <c r="U203" s="101"/>
      <c r="V203" s="101"/>
      <c r="W203" s="101"/>
      <c r="X203" s="101"/>
      <c r="Y203" s="101"/>
      <c r="Z203" s="101"/>
      <c r="AA203" s="190"/>
      <c r="AB203" s="190"/>
    </row>
    <row r="204" spans="1:28" s="105" customFormat="1" ht="13.5" customHeight="1">
      <c r="A204" s="101"/>
      <c r="B204" s="102"/>
      <c r="C204" s="101"/>
      <c r="D204" s="103"/>
      <c r="E204" s="103"/>
      <c r="F204" s="104"/>
      <c r="G204" s="103"/>
      <c r="H204" s="103"/>
      <c r="I204" s="103"/>
      <c r="J204" s="104"/>
      <c r="K204" s="103"/>
      <c r="L204" s="104"/>
      <c r="M204" s="103"/>
      <c r="N204" s="104"/>
      <c r="O204" s="103"/>
      <c r="P204" s="103"/>
      <c r="Q204" s="104"/>
      <c r="R204" s="103"/>
      <c r="S204" s="101"/>
      <c r="T204" s="101"/>
      <c r="U204" s="101"/>
      <c r="V204" s="101"/>
      <c r="W204" s="101"/>
      <c r="X204" s="101"/>
      <c r="Y204" s="101"/>
      <c r="Z204" s="101"/>
      <c r="AA204" s="190"/>
      <c r="AB204" s="190"/>
    </row>
    <row r="205" spans="1:28" s="105" customFormat="1" ht="13.5" customHeight="1">
      <c r="A205" s="101"/>
      <c r="B205" s="102"/>
      <c r="C205" s="101"/>
      <c r="D205" s="103"/>
      <c r="E205" s="103"/>
      <c r="F205" s="104"/>
      <c r="G205" s="103"/>
      <c r="H205" s="103"/>
      <c r="I205" s="103"/>
      <c r="J205" s="104"/>
      <c r="K205" s="103"/>
      <c r="L205" s="104"/>
      <c r="M205" s="103"/>
      <c r="N205" s="104"/>
      <c r="O205" s="103"/>
      <c r="P205" s="103"/>
      <c r="Q205" s="104"/>
      <c r="R205" s="103"/>
      <c r="S205" s="101"/>
      <c r="T205" s="101"/>
      <c r="U205" s="101"/>
      <c r="V205" s="101"/>
      <c r="W205" s="101"/>
      <c r="X205" s="101"/>
      <c r="Y205" s="101"/>
      <c r="Z205" s="101"/>
      <c r="AA205" s="190"/>
      <c r="AB205" s="190"/>
    </row>
    <row r="206" spans="1:28" s="105" customFormat="1" ht="13.5" customHeight="1">
      <c r="A206" s="101"/>
      <c r="B206" s="102"/>
      <c r="C206" s="101"/>
      <c r="D206" s="103"/>
      <c r="E206" s="103"/>
      <c r="F206" s="104"/>
      <c r="G206" s="103"/>
      <c r="H206" s="103"/>
      <c r="I206" s="103"/>
      <c r="J206" s="104"/>
      <c r="K206" s="103"/>
      <c r="L206" s="104"/>
      <c r="M206" s="103"/>
      <c r="N206" s="104"/>
      <c r="O206" s="103"/>
      <c r="P206" s="103"/>
      <c r="Q206" s="104"/>
      <c r="R206" s="103"/>
      <c r="S206" s="101"/>
      <c r="T206" s="101"/>
      <c r="U206" s="101"/>
      <c r="V206" s="101"/>
      <c r="W206" s="101"/>
      <c r="X206" s="101"/>
      <c r="Y206" s="101"/>
      <c r="Z206" s="101"/>
      <c r="AA206" s="190"/>
      <c r="AB206" s="190"/>
    </row>
    <row r="207" spans="1:28" s="105" customFormat="1" ht="13.5" customHeight="1">
      <c r="A207" s="101"/>
      <c r="B207" s="102"/>
      <c r="C207" s="101"/>
      <c r="D207" s="103"/>
      <c r="E207" s="103"/>
      <c r="F207" s="104"/>
      <c r="G207" s="103"/>
      <c r="H207" s="103"/>
      <c r="I207" s="103"/>
      <c r="J207" s="104"/>
      <c r="K207" s="103"/>
      <c r="L207" s="104"/>
      <c r="M207" s="103"/>
      <c r="N207" s="104"/>
      <c r="O207" s="103"/>
      <c r="P207" s="103"/>
      <c r="Q207" s="104"/>
      <c r="R207" s="103"/>
      <c r="S207" s="101"/>
      <c r="T207" s="101"/>
      <c r="U207" s="101"/>
      <c r="V207" s="101"/>
      <c r="W207" s="101"/>
      <c r="X207" s="101"/>
      <c r="Y207" s="101"/>
      <c r="Z207" s="101"/>
      <c r="AA207" s="190"/>
      <c r="AB207" s="190"/>
    </row>
  </sheetData>
  <sortState ref="A8:AA27">
    <sortCondition ref="A8:A27"/>
    <sortCondition ref="B8:B27"/>
    <sortCondition ref="C8:C27"/>
  </sortState>
  <mergeCells count="25">
    <mergeCell ref="S2:V3"/>
    <mergeCell ref="Q4:Q5"/>
    <mergeCell ref="I4:I5"/>
    <mergeCell ref="L4:L5"/>
    <mergeCell ref="W2:Z3"/>
    <mergeCell ref="Z4:Z5"/>
    <mergeCell ref="X4:X5"/>
    <mergeCell ref="Y4:Y5"/>
    <mergeCell ref="W4:W5"/>
    <mergeCell ref="M4:M5"/>
    <mergeCell ref="N4:N5"/>
    <mergeCell ref="O4:O5"/>
    <mergeCell ref="V4:V5"/>
    <mergeCell ref="T4:T5"/>
    <mergeCell ref="S4:S5"/>
    <mergeCell ref="U4:U5"/>
    <mergeCell ref="J4:J5"/>
    <mergeCell ref="K4:K5"/>
    <mergeCell ref="A2:A6"/>
    <mergeCell ref="B2:B6"/>
    <mergeCell ref="C2:C6"/>
    <mergeCell ref="F4:F5"/>
    <mergeCell ref="E4:E5"/>
    <mergeCell ref="H4:H5"/>
    <mergeCell ref="G4:G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&amp;L水洗化人口等（令和1年度実績）</oddHeader>
  </headerFooter>
  <colBreaks count="1" manualBreakCount="1">
    <brk id="17" min="1" max="2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98" customWidth="1"/>
    <col min="2" max="2" width="8.75" style="99" customWidth="1"/>
    <col min="3" max="3" width="12.625" style="81" customWidth="1"/>
    <col min="4" max="55" width="9" style="83"/>
    <col min="56" max="16384" width="9" style="81"/>
  </cols>
  <sheetData>
    <row r="1" spans="1:55" ht="17.25">
      <c r="A1" s="57" t="s">
        <v>253</v>
      </c>
      <c r="B1" s="96"/>
      <c r="C1" s="97"/>
      <c r="D1" s="53"/>
      <c r="E1" s="54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</row>
    <row r="2" spans="1:55" s="100" customFormat="1" ht="24" customHeight="1">
      <c r="A2" s="145" t="s">
        <v>193</v>
      </c>
      <c r="B2" s="142" t="s">
        <v>194</v>
      </c>
      <c r="C2" s="146" t="s">
        <v>195</v>
      </c>
      <c r="D2" s="85" t="s">
        <v>217</v>
      </c>
      <c r="E2" s="86"/>
      <c r="F2" s="86"/>
      <c r="G2" s="86"/>
      <c r="H2" s="86"/>
      <c r="I2" s="86"/>
      <c r="J2" s="86"/>
      <c r="K2" s="86"/>
      <c r="L2" s="86"/>
      <c r="M2" s="87"/>
      <c r="N2" s="85" t="s">
        <v>218</v>
      </c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34" t="s">
        <v>219</v>
      </c>
      <c r="AG2" s="135"/>
      <c r="AH2" s="135"/>
      <c r="AI2" s="136"/>
      <c r="AJ2" s="134" t="s">
        <v>220</v>
      </c>
      <c r="AK2" s="135"/>
      <c r="AL2" s="135"/>
      <c r="AM2" s="135"/>
      <c r="AN2" s="135"/>
      <c r="AO2" s="135"/>
      <c r="AP2" s="135"/>
      <c r="AQ2" s="135"/>
      <c r="AR2" s="135"/>
      <c r="AS2" s="136"/>
      <c r="AT2" s="144" t="s">
        <v>221</v>
      </c>
      <c r="AU2" s="142"/>
      <c r="AV2" s="142"/>
      <c r="AW2" s="142"/>
      <c r="AX2" s="142"/>
      <c r="AY2" s="142"/>
      <c r="AZ2" s="134" t="s">
        <v>222</v>
      </c>
      <c r="BA2" s="135"/>
      <c r="BB2" s="135"/>
      <c r="BC2" s="136"/>
    </row>
    <row r="3" spans="1:55" s="100" customFormat="1" ht="13.5" customHeight="1">
      <c r="A3" s="143"/>
      <c r="B3" s="143"/>
      <c r="C3" s="143"/>
      <c r="D3" s="91" t="s">
        <v>200</v>
      </c>
      <c r="E3" s="137" t="s">
        <v>223</v>
      </c>
      <c r="F3" s="135"/>
      <c r="G3" s="136"/>
      <c r="H3" s="138" t="s">
        <v>224</v>
      </c>
      <c r="I3" s="139"/>
      <c r="J3" s="140"/>
      <c r="K3" s="137" t="s">
        <v>225</v>
      </c>
      <c r="L3" s="139"/>
      <c r="M3" s="140"/>
      <c r="N3" s="91" t="s">
        <v>200</v>
      </c>
      <c r="O3" s="137" t="s">
        <v>226</v>
      </c>
      <c r="P3" s="147"/>
      <c r="Q3" s="147"/>
      <c r="R3" s="147"/>
      <c r="S3" s="147"/>
      <c r="T3" s="147"/>
      <c r="U3" s="148"/>
      <c r="V3" s="137" t="s">
        <v>227</v>
      </c>
      <c r="W3" s="147"/>
      <c r="X3" s="147"/>
      <c r="Y3" s="147"/>
      <c r="Z3" s="147"/>
      <c r="AA3" s="147"/>
      <c r="AB3" s="148"/>
      <c r="AC3" s="92" t="s">
        <v>228</v>
      </c>
      <c r="AD3" s="88"/>
      <c r="AE3" s="89"/>
      <c r="AF3" s="141" t="s">
        <v>200</v>
      </c>
      <c r="AG3" s="142" t="s">
        <v>229</v>
      </c>
      <c r="AH3" s="142" t="s">
        <v>230</v>
      </c>
      <c r="AI3" s="142" t="s">
        <v>231</v>
      </c>
      <c r="AJ3" s="143" t="s">
        <v>200</v>
      </c>
      <c r="AK3" s="142" t="s">
        <v>232</v>
      </c>
      <c r="AL3" s="142" t="s">
        <v>233</v>
      </c>
      <c r="AM3" s="142" t="s">
        <v>234</v>
      </c>
      <c r="AN3" s="142" t="s">
        <v>230</v>
      </c>
      <c r="AO3" s="142" t="s">
        <v>231</v>
      </c>
      <c r="AP3" s="142" t="s">
        <v>235</v>
      </c>
      <c r="AQ3" s="142" t="s">
        <v>236</v>
      </c>
      <c r="AR3" s="142" t="s">
        <v>237</v>
      </c>
      <c r="AS3" s="142" t="s">
        <v>238</v>
      </c>
      <c r="AT3" s="141" t="s">
        <v>200</v>
      </c>
      <c r="AU3" s="142" t="s">
        <v>232</v>
      </c>
      <c r="AV3" s="142" t="s">
        <v>233</v>
      </c>
      <c r="AW3" s="142" t="s">
        <v>234</v>
      </c>
      <c r="AX3" s="142" t="s">
        <v>230</v>
      </c>
      <c r="AY3" s="142" t="s">
        <v>231</v>
      </c>
      <c r="AZ3" s="141" t="s">
        <v>200</v>
      </c>
      <c r="BA3" s="142" t="s">
        <v>229</v>
      </c>
      <c r="BB3" s="142" t="s">
        <v>230</v>
      </c>
      <c r="BC3" s="142" t="s">
        <v>231</v>
      </c>
    </row>
    <row r="4" spans="1:55" s="100" customFormat="1" ht="18.75" customHeight="1">
      <c r="A4" s="143"/>
      <c r="B4" s="143"/>
      <c r="C4" s="143"/>
      <c r="D4" s="91"/>
      <c r="E4" s="91" t="s">
        <v>200</v>
      </c>
      <c r="F4" s="151" t="s">
        <v>239</v>
      </c>
      <c r="G4" s="151" t="s">
        <v>240</v>
      </c>
      <c r="H4" s="91" t="s">
        <v>200</v>
      </c>
      <c r="I4" s="151" t="s">
        <v>239</v>
      </c>
      <c r="J4" s="151" t="s">
        <v>240</v>
      </c>
      <c r="K4" s="91" t="s">
        <v>200</v>
      </c>
      <c r="L4" s="151" t="s">
        <v>239</v>
      </c>
      <c r="M4" s="151" t="s">
        <v>240</v>
      </c>
      <c r="N4" s="91"/>
      <c r="O4" s="91" t="s">
        <v>200</v>
      </c>
      <c r="P4" s="151" t="s">
        <v>229</v>
      </c>
      <c r="Q4" s="149" t="s">
        <v>230</v>
      </c>
      <c r="R4" s="149" t="s">
        <v>231</v>
      </c>
      <c r="S4" s="151" t="s">
        <v>241</v>
      </c>
      <c r="T4" s="151" t="s">
        <v>242</v>
      </c>
      <c r="U4" s="151" t="s">
        <v>243</v>
      </c>
      <c r="V4" s="91" t="s">
        <v>200</v>
      </c>
      <c r="W4" s="151" t="s">
        <v>229</v>
      </c>
      <c r="X4" s="149" t="s">
        <v>230</v>
      </c>
      <c r="Y4" s="149" t="s">
        <v>231</v>
      </c>
      <c r="Z4" s="151" t="s">
        <v>241</v>
      </c>
      <c r="AA4" s="151" t="s">
        <v>242</v>
      </c>
      <c r="AB4" s="151" t="s">
        <v>243</v>
      </c>
      <c r="AC4" s="91" t="s">
        <v>200</v>
      </c>
      <c r="AD4" s="151" t="s">
        <v>239</v>
      </c>
      <c r="AE4" s="151" t="s">
        <v>240</v>
      </c>
      <c r="AF4" s="141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1"/>
      <c r="AU4" s="143"/>
      <c r="AV4" s="143"/>
      <c r="AW4" s="143"/>
      <c r="AX4" s="143"/>
      <c r="AY4" s="143"/>
      <c r="AZ4" s="141"/>
      <c r="BA4" s="143"/>
      <c r="BB4" s="143"/>
      <c r="BC4" s="143"/>
    </row>
    <row r="5" spans="1:55" s="52" customFormat="1" ht="22.5" customHeight="1">
      <c r="A5" s="143"/>
      <c r="B5" s="143"/>
      <c r="C5" s="143"/>
      <c r="D5" s="93"/>
      <c r="E5" s="93"/>
      <c r="F5" s="152"/>
      <c r="G5" s="152"/>
      <c r="H5" s="93"/>
      <c r="I5" s="152"/>
      <c r="J5" s="152"/>
      <c r="K5" s="93"/>
      <c r="L5" s="152"/>
      <c r="M5" s="152"/>
      <c r="N5" s="93"/>
      <c r="O5" s="93"/>
      <c r="P5" s="152"/>
      <c r="Q5" s="150"/>
      <c r="R5" s="150"/>
      <c r="S5" s="152"/>
      <c r="T5" s="152"/>
      <c r="U5" s="152"/>
      <c r="V5" s="93"/>
      <c r="W5" s="152"/>
      <c r="X5" s="150"/>
      <c r="Y5" s="150"/>
      <c r="Z5" s="152"/>
      <c r="AA5" s="152"/>
      <c r="AB5" s="152"/>
      <c r="AC5" s="93"/>
      <c r="AD5" s="152"/>
      <c r="AE5" s="152"/>
      <c r="AF5" s="90"/>
      <c r="AG5" s="90"/>
      <c r="AH5" s="90"/>
      <c r="AI5" s="90"/>
      <c r="AJ5" s="90"/>
      <c r="AK5" s="90"/>
      <c r="AL5" s="143"/>
      <c r="AM5" s="90"/>
      <c r="AN5" s="90"/>
      <c r="AO5" s="90"/>
      <c r="AP5" s="90"/>
      <c r="AQ5" s="90"/>
      <c r="AR5" s="90"/>
      <c r="AS5" s="90"/>
      <c r="AT5" s="90"/>
      <c r="AU5" s="90"/>
      <c r="AV5" s="143"/>
      <c r="AW5" s="90"/>
      <c r="AX5" s="90"/>
      <c r="AY5" s="90"/>
      <c r="AZ5" s="90"/>
      <c r="BA5" s="90"/>
      <c r="BB5" s="90"/>
      <c r="BC5" s="90"/>
    </row>
    <row r="6" spans="1:55" s="76" customFormat="1" ht="13.5" customHeight="1">
      <c r="A6" s="143"/>
      <c r="B6" s="143"/>
      <c r="C6" s="143"/>
      <c r="D6" s="94" t="s">
        <v>244</v>
      </c>
      <c r="E6" s="94" t="s">
        <v>244</v>
      </c>
      <c r="F6" s="94" t="s">
        <v>244</v>
      </c>
      <c r="G6" s="94" t="s">
        <v>244</v>
      </c>
      <c r="H6" s="94" t="s">
        <v>244</v>
      </c>
      <c r="I6" s="94" t="s">
        <v>244</v>
      </c>
      <c r="J6" s="94" t="s">
        <v>244</v>
      </c>
      <c r="K6" s="94" t="s">
        <v>244</v>
      </c>
      <c r="L6" s="94" t="s">
        <v>244</v>
      </c>
      <c r="M6" s="94" t="s">
        <v>244</v>
      </c>
      <c r="N6" s="94" t="s">
        <v>244</v>
      </c>
      <c r="O6" s="94" t="s">
        <v>244</v>
      </c>
      <c r="P6" s="94" t="s">
        <v>244</v>
      </c>
      <c r="Q6" s="94" t="s">
        <v>244</v>
      </c>
      <c r="R6" s="94" t="s">
        <v>244</v>
      </c>
      <c r="S6" s="94" t="s">
        <v>244</v>
      </c>
      <c r="T6" s="94" t="s">
        <v>244</v>
      </c>
      <c r="U6" s="94" t="s">
        <v>244</v>
      </c>
      <c r="V6" s="94" t="s">
        <v>244</v>
      </c>
      <c r="W6" s="94" t="s">
        <v>244</v>
      </c>
      <c r="X6" s="94" t="s">
        <v>244</v>
      </c>
      <c r="Y6" s="94" t="s">
        <v>244</v>
      </c>
      <c r="Z6" s="94" t="s">
        <v>244</v>
      </c>
      <c r="AA6" s="94" t="s">
        <v>244</v>
      </c>
      <c r="AB6" s="94" t="s">
        <v>244</v>
      </c>
      <c r="AC6" s="94" t="s">
        <v>244</v>
      </c>
      <c r="AD6" s="94" t="s">
        <v>244</v>
      </c>
      <c r="AE6" s="94" t="s">
        <v>244</v>
      </c>
      <c r="AF6" s="95" t="s">
        <v>245</v>
      </c>
      <c r="AG6" s="95" t="s">
        <v>245</v>
      </c>
      <c r="AH6" s="95" t="s">
        <v>245</v>
      </c>
      <c r="AI6" s="95" t="s">
        <v>245</v>
      </c>
      <c r="AJ6" s="95" t="s">
        <v>245</v>
      </c>
      <c r="AK6" s="95" t="s">
        <v>245</v>
      </c>
      <c r="AL6" s="95" t="s">
        <v>245</v>
      </c>
      <c r="AM6" s="95" t="s">
        <v>245</v>
      </c>
      <c r="AN6" s="95" t="s">
        <v>245</v>
      </c>
      <c r="AO6" s="95" t="s">
        <v>245</v>
      </c>
      <c r="AP6" s="95" t="s">
        <v>245</v>
      </c>
      <c r="AQ6" s="95" t="s">
        <v>245</v>
      </c>
      <c r="AR6" s="95" t="s">
        <v>245</v>
      </c>
      <c r="AS6" s="95" t="s">
        <v>245</v>
      </c>
      <c r="AT6" s="95" t="s">
        <v>245</v>
      </c>
      <c r="AU6" s="95" t="s">
        <v>245</v>
      </c>
      <c r="AV6" s="95" t="s">
        <v>245</v>
      </c>
      <c r="AW6" s="95" t="s">
        <v>245</v>
      </c>
      <c r="AX6" s="95" t="s">
        <v>245</v>
      </c>
      <c r="AY6" s="95" t="s">
        <v>245</v>
      </c>
      <c r="AZ6" s="95" t="s">
        <v>245</v>
      </c>
      <c r="BA6" s="95" t="s">
        <v>245</v>
      </c>
      <c r="BB6" s="95" t="s">
        <v>245</v>
      </c>
      <c r="BC6" s="95" t="s">
        <v>245</v>
      </c>
    </row>
    <row r="7" spans="1:55" s="75" customFormat="1" ht="13.5" customHeight="1">
      <c r="A7" s="114" t="str">
        <f>水洗化人口等!A7</f>
        <v>佐賀県</v>
      </c>
      <c r="B7" s="107" t="str">
        <f>水洗化人口等!B7</f>
        <v>41000</v>
      </c>
      <c r="C7" s="106" t="s">
        <v>200</v>
      </c>
      <c r="D7" s="108">
        <f>SUM(E7,+H7,+K7)</f>
        <v>376076</v>
      </c>
      <c r="E7" s="108">
        <f>SUM(F7:G7)</f>
        <v>0</v>
      </c>
      <c r="F7" s="108">
        <f>SUM(F$8:F$207)</f>
        <v>0</v>
      </c>
      <c r="G7" s="108">
        <f>SUM(G$8:G$207)</f>
        <v>0</v>
      </c>
      <c r="H7" s="108">
        <f>SUM(I7:J7)</f>
        <v>36549</v>
      </c>
      <c r="I7" s="108">
        <f>SUM(I$8:I$207)</f>
        <v>10553</v>
      </c>
      <c r="J7" s="108">
        <f>SUM(J$8:J$207)</f>
        <v>25996</v>
      </c>
      <c r="K7" s="108">
        <f>SUM(L7:M7)</f>
        <v>339527</v>
      </c>
      <c r="L7" s="108">
        <f>SUM(L$8:L$207)</f>
        <v>197764</v>
      </c>
      <c r="M7" s="108">
        <f>SUM(M$8:M$207)</f>
        <v>141763</v>
      </c>
      <c r="N7" s="108">
        <f>SUM(O7,+V7,+AC7)</f>
        <v>376502</v>
      </c>
      <c r="O7" s="108">
        <f>SUM(P7:U7)</f>
        <v>208317</v>
      </c>
      <c r="P7" s="108">
        <f t="shared" ref="P7:U7" si="0">SUM(P$8:P$207)</f>
        <v>208317</v>
      </c>
      <c r="Q7" s="108">
        <f t="shared" si="0"/>
        <v>0</v>
      </c>
      <c r="R7" s="108">
        <f t="shared" si="0"/>
        <v>0</v>
      </c>
      <c r="S7" s="108">
        <f t="shared" si="0"/>
        <v>0</v>
      </c>
      <c r="T7" s="108">
        <f t="shared" si="0"/>
        <v>0</v>
      </c>
      <c r="U7" s="108">
        <f t="shared" si="0"/>
        <v>0</v>
      </c>
      <c r="V7" s="108">
        <f>SUM(W7:AB7)</f>
        <v>167759</v>
      </c>
      <c r="W7" s="108">
        <f t="shared" ref="W7:AB7" si="1">SUM(W$8:W$207)</f>
        <v>164460</v>
      </c>
      <c r="X7" s="108">
        <f t="shared" si="1"/>
        <v>3299</v>
      </c>
      <c r="Y7" s="108">
        <f t="shared" si="1"/>
        <v>0</v>
      </c>
      <c r="Z7" s="108">
        <f t="shared" si="1"/>
        <v>0</v>
      </c>
      <c r="AA7" s="108">
        <f t="shared" si="1"/>
        <v>0</v>
      </c>
      <c r="AB7" s="108">
        <f t="shared" si="1"/>
        <v>0</v>
      </c>
      <c r="AC7" s="108">
        <f>SUM(AD7:AE7)</f>
        <v>426</v>
      </c>
      <c r="AD7" s="108">
        <f>SUM(AD$8:AD$207)</f>
        <v>426</v>
      </c>
      <c r="AE7" s="108">
        <f>SUM(AE$8:AE$207)</f>
        <v>0</v>
      </c>
      <c r="AF7" s="108">
        <f>SUM(AG7:AI7)</f>
        <v>6927</v>
      </c>
      <c r="AG7" s="108">
        <f>SUM(AG$8:AG$207)</f>
        <v>6927</v>
      </c>
      <c r="AH7" s="108">
        <f>SUM(AH$8:AH$207)</f>
        <v>0</v>
      </c>
      <c r="AI7" s="108">
        <f>SUM(AI$8:AI$207)</f>
        <v>0</v>
      </c>
      <c r="AJ7" s="108">
        <f>SUM(AK7:AS7)</f>
        <v>15210</v>
      </c>
      <c r="AK7" s="108">
        <f t="shared" ref="AK7:AS7" si="2">SUM(AK$8:AK$207)</f>
        <v>5980</v>
      </c>
      <c r="AL7" s="108">
        <f t="shared" si="2"/>
        <v>2303</v>
      </c>
      <c r="AM7" s="108">
        <f t="shared" si="2"/>
        <v>3554</v>
      </c>
      <c r="AN7" s="108">
        <f t="shared" si="2"/>
        <v>1476</v>
      </c>
      <c r="AO7" s="108">
        <f t="shared" si="2"/>
        <v>448</v>
      </c>
      <c r="AP7" s="108">
        <f t="shared" si="2"/>
        <v>1015</v>
      </c>
      <c r="AQ7" s="108">
        <f t="shared" si="2"/>
        <v>424</v>
      </c>
      <c r="AR7" s="108">
        <f t="shared" si="2"/>
        <v>0</v>
      </c>
      <c r="AS7" s="108">
        <f t="shared" si="2"/>
        <v>10</v>
      </c>
      <c r="AT7" s="108">
        <f>SUM(AU7:AY7)</f>
        <v>2</v>
      </c>
      <c r="AU7" s="108">
        <f>SUM(AU$8:AU$207)</f>
        <v>0</v>
      </c>
      <c r="AV7" s="108">
        <f>SUM(AV$8:AV$207)</f>
        <v>0</v>
      </c>
      <c r="AW7" s="108">
        <f>SUM(AW$8:AW$207)</f>
        <v>2</v>
      </c>
      <c r="AX7" s="108">
        <f>SUM(AX$8:AX$207)</f>
        <v>0</v>
      </c>
      <c r="AY7" s="108">
        <f>SUM(AY$8:AY$207)</f>
        <v>0</v>
      </c>
      <c r="AZ7" s="108">
        <f>SUM(BA7:BC7)</f>
        <v>1094</v>
      </c>
      <c r="BA7" s="108">
        <f>SUM(BA$8:BA$207)</f>
        <v>726</v>
      </c>
      <c r="BB7" s="108">
        <f>SUM(BB$8:BB$207)</f>
        <v>368</v>
      </c>
      <c r="BC7" s="108">
        <f>SUM(BC$8:BC$207)</f>
        <v>0</v>
      </c>
    </row>
    <row r="8" spans="1:55" s="105" customFormat="1" ht="13.5" customHeight="1">
      <c r="A8" s="115" t="s">
        <v>13</v>
      </c>
      <c r="B8" s="113" t="s">
        <v>254</v>
      </c>
      <c r="C8" s="101" t="s">
        <v>255</v>
      </c>
      <c r="D8" s="103">
        <f>SUM(E8,+H8,+K8)</f>
        <v>49220</v>
      </c>
      <c r="E8" s="103">
        <f>SUM(F8:G8)</f>
        <v>0</v>
      </c>
      <c r="F8" s="103">
        <v>0</v>
      </c>
      <c r="G8" s="103">
        <v>0</v>
      </c>
      <c r="H8" s="103">
        <f>SUM(I8:J8)</f>
        <v>11304</v>
      </c>
      <c r="I8" s="103">
        <v>170</v>
      </c>
      <c r="J8" s="103">
        <v>11134</v>
      </c>
      <c r="K8" s="103">
        <f>SUM(L8:M8)</f>
        <v>37916</v>
      </c>
      <c r="L8" s="103">
        <v>23310</v>
      </c>
      <c r="M8" s="103">
        <v>14606</v>
      </c>
      <c r="N8" s="103">
        <f>SUM(O8,+V8,+AC8)</f>
        <v>49220</v>
      </c>
      <c r="O8" s="103">
        <f>SUM(P8:U8)</f>
        <v>23480</v>
      </c>
      <c r="P8" s="103">
        <v>23480</v>
      </c>
      <c r="Q8" s="103">
        <v>0</v>
      </c>
      <c r="R8" s="103">
        <v>0</v>
      </c>
      <c r="S8" s="103">
        <v>0</v>
      </c>
      <c r="T8" s="103">
        <v>0</v>
      </c>
      <c r="U8" s="103">
        <v>0</v>
      </c>
      <c r="V8" s="103">
        <f>SUM(W8:AB8)</f>
        <v>25740</v>
      </c>
      <c r="W8" s="103">
        <v>25573</v>
      </c>
      <c r="X8" s="103">
        <v>167</v>
      </c>
      <c r="Y8" s="103">
        <v>0</v>
      </c>
      <c r="Z8" s="103">
        <v>0</v>
      </c>
      <c r="AA8" s="103">
        <v>0</v>
      </c>
      <c r="AB8" s="103">
        <v>0</v>
      </c>
      <c r="AC8" s="103">
        <f>SUM(AD8:AE8)</f>
        <v>0</v>
      </c>
      <c r="AD8" s="103">
        <v>0</v>
      </c>
      <c r="AE8" s="103">
        <v>0</v>
      </c>
      <c r="AF8" s="103">
        <f>SUM(AG8:AI8)</f>
        <v>1111</v>
      </c>
      <c r="AG8" s="103">
        <v>1111</v>
      </c>
      <c r="AH8" s="103">
        <v>0</v>
      </c>
      <c r="AI8" s="103">
        <v>0</v>
      </c>
      <c r="AJ8" s="103">
        <f>SUM(AK8:AS8)</f>
        <v>1962</v>
      </c>
      <c r="AK8" s="103">
        <v>793</v>
      </c>
      <c r="AL8" s="103">
        <v>58</v>
      </c>
      <c r="AM8" s="103">
        <v>921</v>
      </c>
      <c r="AN8" s="103">
        <v>160</v>
      </c>
      <c r="AO8" s="103">
        <v>0</v>
      </c>
      <c r="AP8" s="103">
        <v>30</v>
      </c>
      <c r="AQ8" s="103">
        <v>0</v>
      </c>
      <c r="AR8" s="103">
        <v>0</v>
      </c>
      <c r="AS8" s="103">
        <v>0</v>
      </c>
      <c r="AT8" s="103">
        <f>SUM(AU8:AY8)</f>
        <v>0</v>
      </c>
      <c r="AU8" s="103">
        <v>0</v>
      </c>
      <c r="AV8" s="103">
        <v>0</v>
      </c>
      <c r="AW8" s="103">
        <v>0</v>
      </c>
      <c r="AX8" s="103">
        <v>0</v>
      </c>
      <c r="AY8" s="103">
        <v>0</v>
      </c>
      <c r="AZ8" s="103">
        <f>SUM(BA8:BC8)</f>
        <v>197</v>
      </c>
      <c r="BA8" s="103">
        <v>30</v>
      </c>
      <c r="BB8" s="103">
        <v>167</v>
      </c>
      <c r="BC8" s="103">
        <v>0</v>
      </c>
    </row>
    <row r="9" spans="1:55" s="105" customFormat="1" ht="13.5" customHeight="1">
      <c r="A9" s="115" t="s">
        <v>13</v>
      </c>
      <c r="B9" s="113" t="s">
        <v>258</v>
      </c>
      <c r="C9" s="101" t="s">
        <v>259</v>
      </c>
      <c r="D9" s="103">
        <f>SUM(E9,+H9,+K9)</f>
        <v>37770</v>
      </c>
      <c r="E9" s="103">
        <f>SUM(F9:G9)</f>
        <v>0</v>
      </c>
      <c r="F9" s="103">
        <v>0</v>
      </c>
      <c r="G9" s="103">
        <v>0</v>
      </c>
      <c r="H9" s="103">
        <f>SUM(I9:J9)</f>
        <v>8655</v>
      </c>
      <c r="I9" s="103">
        <v>30</v>
      </c>
      <c r="J9" s="103">
        <v>8625</v>
      </c>
      <c r="K9" s="103">
        <f>SUM(L9:M9)</f>
        <v>29115</v>
      </c>
      <c r="L9" s="103">
        <v>17342</v>
      </c>
      <c r="M9" s="103">
        <v>11773</v>
      </c>
      <c r="N9" s="103">
        <f>SUM(O9,+V9,+AC9)</f>
        <v>37996</v>
      </c>
      <c r="O9" s="103">
        <f>SUM(P9:U9)</f>
        <v>17372</v>
      </c>
      <c r="P9" s="103">
        <v>17372</v>
      </c>
      <c r="Q9" s="103">
        <v>0</v>
      </c>
      <c r="R9" s="103">
        <v>0</v>
      </c>
      <c r="S9" s="103">
        <v>0</v>
      </c>
      <c r="T9" s="103">
        <v>0</v>
      </c>
      <c r="U9" s="103">
        <v>0</v>
      </c>
      <c r="V9" s="103">
        <f>SUM(W9:AB9)</f>
        <v>20398</v>
      </c>
      <c r="W9" s="103">
        <v>20398</v>
      </c>
      <c r="X9" s="103">
        <v>0</v>
      </c>
      <c r="Y9" s="103">
        <v>0</v>
      </c>
      <c r="Z9" s="103">
        <v>0</v>
      </c>
      <c r="AA9" s="103">
        <v>0</v>
      </c>
      <c r="AB9" s="103">
        <v>0</v>
      </c>
      <c r="AC9" s="103">
        <f>SUM(AD9:AE9)</f>
        <v>226</v>
      </c>
      <c r="AD9" s="103">
        <v>226</v>
      </c>
      <c r="AE9" s="103">
        <v>0</v>
      </c>
      <c r="AF9" s="103">
        <f>SUM(AG9:AI9)</f>
        <v>262</v>
      </c>
      <c r="AG9" s="103">
        <v>262</v>
      </c>
      <c r="AH9" s="103">
        <v>0</v>
      </c>
      <c r="AI9" s="103">
        <v>0</v>
      </c>
      <c r="AJ9" s="103">
        <f>SUM(AK9:AS9)</f>
        <v>1457</v>
      </c>
      <c r="AK9" s="103">
        <v>660</v>
      </c>
      <c r="AL9" s="103">
        <v>535</v>
      </c>
      <c r="AM9" s="103">
        <v>188</v>
      </c>
      <c r="AN9" s="103">
        <v>0</v>
      </c>
      <c r="AO9" s="103">
        <v>0</v>
      </c>
      <c r="AP9" s="103">
        <v>0</v>
      </c>
      <c r="AQ9" s="103">
        <v>64</v>
      </c>
      <c r="AR9" s="103">
        <v>0</v>
      </c>
      <c r="AS9" s="103">
        <v>10</v>
      </c>
      <c r="AT9" s="103">
        <f>SUM(AU9:AY9)</f>
        <v>0</v>
      </c>
      <c r="AU9" s="103">
        <v>0</v>
      </c>
      <c r="AV9" s="103">
        <v>0</v>
      </c>
      <c r="AW9" s="103">
        <v>0</v>
      </c>
      <c r="AX9" s="103">
        <v>0</v>
      </c>
      <c r="AY9" s="103">
        <v>0</v>
      </c>
      <c r="AZ9" s="103">
        <f>SUM(BA9:BC9)</f>
        <v>74</v>
      </c>
      <c r="BA9" s="103">
        <v>74</v>
      </c>
      <c r="BB9" s="103">
        <v>0</v>
      </c>
      <c r="BC9" s="103">
        <v>0</v>
      </c>
    </row>
    <row r="10" spans="1:55" s="105" customFormat="1" ht="13.5" customHeight="1">
      <c r="A10" s="115" t="s">
        <v>13</v>
      </c>
      <c r="B10" s="113" t="s">
        <v>260</v>
      </c>
      <c r="C10" s="101" t="s">
        <v>261</v>
      </c>
      <c r="D10" s="103">
        <f>SUM(E10,+H10,+K10)</f>
        <v>5143</v>
      </c>
      <c r="E10" s="103">
        <f>SUM(F10:G10)</f>
        <v>0</v>
      </c>
      <c r="F10" s="103">
        <v>0</v>
      </c>
      <c r="G10" s="103">
        <v>0</v>
      </c>
      <c r="H10" s="103">
        <f>SUM(I10:J10)</f>
        <v>0</v>
      </c>
      <c r="I10" s="103">
        <v>0</v>
      </c>
      <c r="J10" s="103">
        <v>0</v>
      </c>
      <c r="K10" s="103">
        <f>SUM(L10:M10)</f>
        <v>5143</v>
      </c>
      <c r="L10" s="103">
        <v>3224</v>
      </c>
      <c r="M10" s="103">
        <v>1919</v>
      </c>
      <c r="N10" s="103">
        <f>SUM(O10,+V10,+AC10)</f>
        <v>5143</v>
      </c>
      <c r="O10" s="103">
        <f>SUM(P10:U10)</f>
        <v>3224</v>
      </c>
      <c r="P10" s="103">
        <v>3224</v>
      </c>
      <c r="Q10" s="103">
        <v>0</v>
      </c>
      <c r="R10" s="103">
        <v>0</v>
      </c>
      <c r="S10" s="103">
        <v>0</v>
      </c>
      <c r="T10" s="103">
        <v>0</v>
      </c>
      <c r="U10" s="103">
        <v>0</v>
      </c>
      <c r="V10" s="103">
        <f>SUM(W10:AB10)</f>
        <v>1919</v>
      </c>
      <c r="W10" s="103">
        <v>1858</v>
      </c>
      <c r="X10" s="103">
        <v>61</v>
      </c>
      <c r="Y10" s="103">
        <v>0</v>
      </c>
      <c r="Z10" s="103">
        <v>0</v>
      </c>
      <c r="AA10" s="103">
        <v>0</v>
      </c>
      <c r="AB10" s="103">
        <v>0</v>
      </c>
      <c r="AC10" s="103">
        <f>SUM(AD10:AE10)</f>
        <v>0</v>
      </c>
      <c r="AD10" s="103">
        <v>0</v>
      </c>
      <c r="AE10" s="103">
        <v>0</v>
      </c>
      <c r="AF10" s="103">
        <f>SUM(AG10:AI10)</f>
        <v>992</v>
      </c>
      <c r="AG10" s="103">
        <v>992</v>
      </c>
      <c r="AH10" s="103">
        <v>0</v>
      </c>
      <c r="AI10" s="103">
        <v>0</v>
      </c>
      <c r="AJ10" s="103">
        <f>SUM(AK10:AS10)</f>
        <v>992</v>
      </c>
      <c r="AK10" s="103">
        <v>0</v>
      </c>
      <c r="AL10" s="103">
        <v>0</v>
      </c>
      <c r="AM10" s="103">
        <v>1</v>
      </c>
      <c r="AN10" s="103">
        <v>6</v>
      </c>
      <c r="AO10" s="103">
        <v>0</v>
      </c>
      <c r="AP10" s="103">
        <v>985</v>
      </c>
      <c r="AQ10" s="103">
        <v>0</v>
      </c>
      <c r="AR10" s="103">
        <v>0</v>
      </c>
      <c r="AS10" s="103">
        <v>0</v>
      </c>
      <c r="AT10" s="103">
        <f>SUM(AU10:AY10)</f>
        <v>0</v>
      </c>
      <c r="AU10" s="103">
        <v>0</v>
      </c>
      <c r="AV10" s="103">
        <v>0</v>
      </c>
      <c r="AW10" s="103">
        <v>0</v>
      </c>
      <c r="AX10" s="103">
        <v>0</v>
      </c>
      <c r="AY10" s="103">
        <v>0</v>
      </c>
      <c r="AZ10" s="103">
        <f>SUM(BA10:BC10)</f>
        <v>2</v>
      </c>
      <c r="BA10" s="103">
        <v>1</v>
      </c>
      <c r="BB10" s="103">
        <v>1</v>
      </c>
      <c r="BC10" s="103">
        <v>0</v>
      </c>
    </row>
    <row r="11" spans="1:55" s="105" customFormat="1" ht="13.5" customHeight="1">
      <c r="A11" s="115" t="s">
        <v>13</v>
      </c>
      <c r="B11" s="113" t="s">
        <v>262</v>
      </c>
      <c r="C11" s="101" t="s">
        <v>263</v>
      </c>
      <c r="D11" s="103">
        <f>SUM(E11,+H11,+K11)</f>
        <v>16670</v>
      </c>
      <c r="E11" s="103">
        <f>SUM(F11:G11)</f>
        <v>0</v>
      </c>
      <c r="F11" s="103">
        <v>0</v>
      </c>
      <c r="G11" s="103">
        <v>0</v>
      </c>
      <c r="H11" s="103">
        <f>SUM(I11:J11)</f>
        <v>38</v>
      </c>
      <c r="I11" s="103">
        <v>0</v>
      </c>
      <c r="J11" s="103">
        <v>38</v>
      </c>
      <c r="K11" s="103">
        <f>SUM(L11:M11)</f>
        <v>16632</v>
      </c>
      <c r="L11" s="103">
        <v>11854</v>
      </c>
      <c r="M11" s="103">
        <v>4778</v>
      </c>
      <c r="N11" s="103">
        <f>SUM(O11,+V11,+AC11)</f>
        <v>16670</v>
      </c>
      <c r="O11" s="103">
        <f>SUM(P11:U11)</f>
        <v>11854</v>
      </c>
      <c r="P11" s="103">
        <v>11854</v>
      </c>
      <c r="Q11" s="103">
        <v>0</v>
      </c>
      <c r="R11" s="103">
        <v>0</v>
      </c>
      <c r="S11" s="103">
        <v>0</v>
      </c>
      <c r="T11" s="103">
        <v>0</v>
      </c>
      <c r="U11" s="103">
        <v>0</v>
      </c>
      <c r="V11" s="103">
        <f>SUM(W11:AB11)</f>
        <v>4816</v>
      </c>
      <c r="W11" s="103">
        <v>4778</v>
      </c>
      <c r="X11" s="103">
        <v>38</v>
      </c>
      <c r="Y11" s="103">
        <v>0</v>
      </c>
      <c r="Z11" s="103">
        <v>0</v>
      </c>
      <c r="AA11" s="103">
        <v>0</v>
      </c>
      <c r="AB11" s="103">
        <v>0</v>
      </c>
      <c r="AC11" s="103">
        <f>SUM(AD11:AE11)</f>
        <v>0</v>
      </c>
      <c r="AD11" s="103">
        <v>0</v>
      </c>
      <c r="AE11" s="103">
        <v>0</v>
      </c>
      <c r="AF11" s="103">
        <f>SUM(AG11:AI11)</f>
        <v>66</v>
      </c>
      <c r="AG11" s="103">
        <v>66</v>
      </c>
      <c r="AH11" s="103">
        <v>0</v>
      </c>
      <c r="AI11" s="103">
        <v>0</v>
      </c>
      <c r="AJ11" s="103">
        <f>SUM(AK11:AS11)</f>
        <v>1069</v>
      </c>
      <c r="AK11" s="103">
        <v>1003</v>
      </c>
      <c r="AL11" s="103">
        <v>0</v>
      </c>
      <c r="AM11" s="103">
        <v>41</v>
      </c>
      <c r="AN11" s="103">
        <v>0</v>
      </c>
      <c r="AO11" s="103">
        <v>0</v>
      </c>
      <c r="AP11" s="103">
        <v>0</v>
      </c>
      <c r="AQ11" s="103">
        <v>25</v>
      </c>
      <c r="AR11" s="103">
        <v>0</v>
      </c>
      <c r="AS11" s="103">
        <v>0</v>
      </c>
      <c r="AT11" s="103">
        <f>SUM(AU11:AY11)</f>
        <v>0</v>
      </c>
      <c r="AU11" s="103">
        <v>0</v>
      </c>
      <c r="AV11" s="103">
        <v>0</v>
      </c>
      <c r="AW11" s="103">
        <v>0</v>
      </c>
      <c r="AX11" s="103">
        <v>0</v>
      </c>
      <c r="AY11" s="103">
        <v>0</v>
      </c>
      <c r="AZ11" s="103">
        <f>SUM(BA11:BC11)</f>
        <v>63</v>
      </c>
      <c r="BA11" s="103">
        <v>25</v>
      </c>
      <c r="BB11" s="103">
        <v>38</v>
      </c>
      <c r="BC11" s="103">
        <v>0</v>
      </c>
    </row>
    <row r="12" spans="1:55" s="105" customFormat="1" ht="13.5" customHeight="1">
      <c r="A12" s="115" t="s">
        <v>13</v>
      </c>
      <c r="B12" s="113" t="s">
        <v>264</v>
      </c>
      <c r="C12" s="101" t="s">
        <v>265</v>
      </c>
      <c r="D12" s="103">
        <f>SUM(E12,+H12,+K12)</f>
        <v>35672</v>
      </c>
      <c r="E12" s="103">
        <f>SUM(F12:G12)</f>
        <v>0</v>
      </c>
      <c r="F12" s="103">
        <v>0</v>
      </c>
      <c r="G12" s="103">
        <v>0</v>
      </c>
      <c r="H12" s="103">
        <f>SUM(I12:J12)</f>
        <v>84</v>
      </c>
      <c r="I12" s="103">
        <v>0</v>
      </c>
      <c r="J12" s="103">
        <v>84</v>
      </c>
      <c r="K12" s="103">
        <f>SUM(L12:M12)</f>
        <v>35588</v>
      </c>
      <c r="L12" s="103">
        <v>28640</v>
      </c>
      <c r="M12" s="103">
        <v>6948</v>
      </c>
      <c r="N12" s="103">
        <f>SUM(O12,+V12,+AC12)</f>
        <v>35747</v>
      </c>
      <c r="O12" s="103">
        <f>SUM(P12:U12)</f>
        <v>28640</v>
      </c>
      <c r="P12" s="103">
        <v>28640</v>
      </c>
      <c r="Q12" s="103">
        <v>0</v>
      </c>
      <c r="R12" s="103">
        <v>0</v>
      </c>
      <c r="S12" s="103">
        <v>0</v>
      </c>
      <c r="T12" s="103">
        <v>0</v>
      </c>
      <c r="U12" s="103">
        <v>0</v>
      </c>
      <c r="V12" s="103">
        <f>SUM(W12:AB12)</f>
        <v>7032</v>
      </c>
      <c r="W12" s="103">
        <v>6948</v>
      </c>
      <c r="X12" s="103">
        <v>84</v>
      </c>
      <c r="Y12" s="103">
        <v>0</v>
      </c>
      <c r="Z12" s="103">
        <v>0</v>
      </c>
      <c r="AA12" s="103">
        <v>0</v>
      </c>
      <c r="AB12" s="103">
        <v>0</v>
      </c>
      <c r="AC12" s="103">
        <f>SUM(AD12:AE12)</f>
        <v>75</v>
      </c>
      <c r="AD12" s="103">
        <v>75</v>
      </c>
      <c r="AE12" s="103">
        <v>0</v>
      </c>
      <c r="AF12" s="103">
        <f>SUM(AG12:AI12)</f>
        <v>152</v>
      </c>
      <c r="AG12" s="103">
        <v>152</v>
      </c>
      <c r="AH12" s="103">
        <v>0</v>
      </c>
      <c r="AI12" s="103">
        <v>0</v>
      </c>
      <c r="AJ12" s="103">
        <f>SUM(AK12:AS12)</f>
        <v>1413</v>
      </c>
      <c r="AK12" s="103">
        <v>1261</v>
      </c>
      <c r="AL12" s="103">
        <v>0</v>
      </c>
      <c r="AM12" s="103">
        <v>152</v>
      </c>
      <c r="AN12" s="103">
        <v>0</v>
      </c>
      <c r="AO12" s="103">
        <v>0</v>
      </c>
      <c r="AP12" s="103">
        <v>0</v>
      </c>
      <c r="AQ12" s="103">
        <v>0</v>
      </c>
      <c r="AR12" s="103">
        <v>0</v>
      </c>
      <c r="AS12" s="103">
        <v>0</v>
      </c>
      <c r="AT12" s="103">
        <f>SUM(AU12:AY12)</f>
        <v>0</v>
      </c>
      <c r="AU12" s="103">
        <v>0</v>
      </c>
      <c r="AV12" s="103">
        <v>0</v>
      </c>
      <c r="AW12" s="103">
        <v>0</v>
      </c>
      <c r="AX12" s="103">
        <v>0</v>
      </c>
      <c r="AY12" s="103">
        <v>0</v>
      </c>
      <c r="AZ12" s="103">
        <f>SUM(BA12:BC12)</f>
        <v>0</v>
      </c>
      <c r="BA12" s="103">
        <v>0</v>
      </c>
      <c r="BB12" s="103">
        <v>0</v>
      </c>
      <c r="BC12" s="103">
        <v>0</v>
      </c>
    </row>
    <row r="13" spans="1:55" s="105" customFormat="1" ht="13.5" customHeight="1">
      <c r="A13" s="115" t="s">
        <v>13</v>
      </c>
      <c r="B13" s="113" t="s">
        <v>266</v>
      </c>
      <c r="C13" s="101" t="s">
        <v>267</v>
      </c>
      <c r="D13" s="103">
        <f>SUM(E13,+H13,+K13)</f>
        <v>49117</v>
      </c>
      <c r="E13" s="103">
        <f>SUM(F13:G13)</f>
        <v>0</v>
      </c>
      <c r="F13" s="103">
        <v>0</v>
      </c>
      <c r="G13" s="103">
        <v>0</v>
      </c>
      <c r="H13" s="103">
        <f>SUM(I13:J13)</f>
        <v>0</v>
      </c>
      <c r="I13" s="103">
        <v>0</v>
      </c>
      <c r="J13" s="103">
        <v>0</v>
      </c>
      <c r="K13" s="103">
        <f>SUM(L13:M13)</f>
        <v>49117</v>
      </c>
      <c r="L13" s="103">
        <v>24230</v>
      </c>
      <c r="M13" s="103">
        <v>24887</v>
      </c>
      <c r="N13" s="103">
        <f>SUM(O13,+V13,+AC13)</f>
        <v>49117</v>
      </c>
      <c r="O13" s="103">
        <f>SUM(P13:U13)</f>
        <v>24230</v>
      </c>
      <c r="P13" s="103">
        <v>24230</v>
      </c>
      <c r="Q13" s="103">
        <v>0</v>
      </c>
      <c r="R13" s="103">
        <v>0</v>
      </c>
      <c r="S13" s="103">
        <v>0</v>
      </c>
      <c r="T13" s="103">
        <v>0</v>
      </c>
      <c r="U13" s="103">
        <v>0</v>
      </c>
      <c r="V13" s="103">
        <f>SUM(W13:AB13)</f>
        <v>24887</v>
      </c>
      <c r="W13" s="103">
        <v>24887</v>
      </c>
      <c r="X13" s="103">
        <v>0</v>
      </c>
      <c r="Y13" s="103">
        <v>0</v>
      </c>
      <c r="Z13" s="103">
        <v>0</v>
      </c>
      <c r="AA13" s="103">
        <v>0</v>
      </c>
      <c r="AB13" s="103">
        <v>0</v>
      </c>
      <c r="AC13" s="103">
        <f>SUM(AD13:AE13)</f>
        <v>0</v>
      </c>
      <c r="AD13" s="103">
        <v>0</v>
      </c>
      <c r="AE13" s="103">
        <v>0</v>
      </c>
      <c r="AF13" s="103">
        <f>SUM(AG13:AI13)</f>
        <v>1715</v>
      </c>
      <c r="AG13" s="103">
        <v>1715</v>
      </c>
      <c r="AH13" s="103">
        <v>0</v>
      </c>
      <c r="AI13" s="103">
        <v>0</v>
      </c>
      <c r="AJ13" s="103">
        <f>SUM(AK13:AS13)</f>
        <v>1715</v>
      </c>
      <c r="AK13" s="103">
        <v>0</v>
      </c>
      <c r="AL13" s="103">
        <v>0</v>
      </c>
      <c r="AM13" s="103">
        <v>1485</v>
      </c>
      <c r="AN13" s="103">
        <v>230</v>
      </c>
      <c r="AO13" s="103">
        <v>0</v>
      </c>
      <c r="AP13" s="103">
        <v>0</v>
      </c>
      <c r="AQ13" s="103">
        <v>0</v>
      </c>
      <c r="AR13" s="103">
        <v>0</v>
      </c>
      <c r="AS13" s="103">
        <v>0</v>
      </c>
      <c r="AT13" s="103">
        <f>SUM(AU13:AY13)</f>
        <v>0</v>
      </c>
      <c r="AU13" s="103">
        <v>0</v>
      </c>
      <c r="AV13" s="103">
        <v>0</v>
      </c>
      <c r="AW13" s="103">
        <v>0</v>
      </c>
      <c r="AX13" s="103">
        <v>0</v>
      </c>
      <c r="AY13" s="103">
        <v>0</v>
      </c>
      <c r="AZ13" s="103">
        <f>SUM(BA13:BC13)</f>
        <v>0</v>
      </c>
      <c r="BA13" s="103">
        <v>0</v>
      </c>
      <c r="BB13" s="103">
        <v>0</v>
      </c>
      <c r="BC13" s="103">
        <v>0</v>
      </c>
    </row>
    <row r="14" spans="1:55" s="105" customFormat="1" ht="13.5" customHeight="1">
      <c r="A14" s="115" t="s">
        <v>13</v>
      </c>
      <c r="B14" s="113" t="s">
        <v>268</v>
      </c>
      <c r="C14" s="101" t="s">
        <v>269</v>
      </c>
      <c r="D14" s="103">
        <f>SUM(E14,+H14,+K14)</f>
        <v>23532</v>
      </c>
      <c r="E14" s="103">
        <f>SUM(F14:G14)</f>
        <v>0</v>
      </c>
      <c r="F14" s="103">
        <v>0</v>
      </c>
      <c r="G14" s="103">
        <v>0</v>
      </c>
      <c r="H14" s="103">
        <f>SUM(I14:J14)</f>
        <v>0</v>
      </c>
      <c r="I14" s="103">
        <v>0</v>
      </c>
      <c r="J14" s="103">
        <v>0</v>
      </c>
      <c r="K14" s="103">
        <f>SUM(L14:M14)</f>
        <v>23532</v>
      </c>
      <c r="L14" s="103">
        <v>16860</v>
      </c>
      <c r="M14" s="103">
        <v>6672</v>
      </c>
      <c r="N14" s="103">
        <f>SUM(O14,+V14,+AC14)</f>
        <v>23532</v>
      </c>
      <c r="O14" s="103">
        <f>SUM(P14:U14)</f>
        <v>16860</v>
      </c>
      <c r="P14" s="103">
        <v>16860</v>
      </c>
      <c r="Q14" s="103">
        <v>0</v>
      </c>
      <c r="R14" s="103">
        <v>0</v>
      </c>
      <c r="S14" s="103">
        <v>0</v>
      </c>
      <c r="T14" s="103">
        <v>0</v>
      </c>
      <c r="U14" s="103">
        <v>0</v>
      </c>
      <c r="V14" s="103">
        <f>SUM(W14:AB14)</f>
        <v>6672</v>
      </c>
      <c r="W14" s="103">
        <v>6672</v>
      </c>
      <c r="X14" s="103">
        <v>0</v>
      </c>
      <c r="Y14" s="103">
        <v>0</v>
      </c>
      <c r="Z14" s="103">
        <v>0</v>
      </c>
      <c r="AA14" s="103">
        <v>0</v>
      </c>
      <c r="AB14" s="103">
        <v>0</v>
      </c>
      <c r="AC14" s="103">
        <f>SUM(AD14:AE14)</f>
        <v>0</v>
      </c>
      <c r="AD14" s="103">
        <v>0</v>
      </c>
      <c r="AE14" s="103">
        <v>0</v>
      </c>
      <c r="AF14" s="103">
        <f>SUM(AG14:AI14)</f>
        <v>824</v>
      </c>
      <c r="AG14" s="103">
        <v>824</v>
      </c>
      <c r="AH14" s="103">
        <v>0</v>
      </c>
      <c r="AI14" s="103">
        <v>0</v>
      </c>
      <c r="AJ14" s="103">
        <f>SUM(AK14:AS14)</f>
        <v>824</v>
      </c>
      <c r="AK14" s="103">
        <v>0</v>
      </c>
      <c r="AL14" s="103">
        <v>0</v>
      </c>
      <c r="AM14" s="103">
        <v>265</v>
      </c>
      <c r="AN14" s="103">
        <v>559</v>
      </c>
      <c r="AO14" s="103">
        <v>0</v>
      </c>
      <c r="AP14" s="103">
        <v>0</v>
      </c>
      <c r="AQ14" s="103">
        <v>0</v>
      </c>
      <c r="AR14" s="103">
        <v>0</v>
      </c>
      <c r="AS14" s="103">
        <v>0</v>
      </c>
      <c r="AT14" s="103">
        <f>SUM(AU14:AY14)</f>
        <v>0</v>
      </c>
      <c r="AU14" s="103">
        <v>0</v>
      </c>
      <c r="AV14" s="103">
        <v>0</v>
      </c>
      <c r="AW14" s="103">
        <v>0</v>
      </c>
      <c r="AX14" s="103">
        <v>0</v>
      </c>
      <c r="AY14" s="103">
        <v>0</v>
      </c>
      <c r="AZ14" s="103">
        <f>SUM(BA14:BC14)</f>
        <v>0</v>
      </c>
      <c r="BA14" s="103">
        <v>0</v>
      </c>
      <c r="BB14" s="103">
        <v>0</v>
      </c>
      <c r="BC14" s="103">
        <v>0</v>
      </c>
    </row>
    <row r="15" spans="1:55" s="105" customFormat="1" ht="13.5" customHeight="1">
      <c r="A15" s="115" t="s">
        <v>13</v>
      </c>
      <c r="B15" s="113" t="s">
        <v>270</v>
      </c>
      <c r="C15" s="101" t="s">
        <v>271</v>
      </c>
      <c r="D15" s="103">
        <f>SUM(E15,+H15,+K15)</f>
        <v>27099</v>
      </c>
      <c r="E15" s="103">
        <f>SUM(F15:G15)</f>
        <v>0</v>
      </c>
      <c r="F15" s="103">
        <v>0</v>
      </c>
      <c r="G15" s="103">
        <v>0</v>
      </c>
      <c r="H15" s="103">
        <f>SUM(I15:J15)</f>
        <v>97</v>
      </c>
      <c r="I15" s="103">
        <v>0</v>
      </c>
      <c r="J15" s="103">
        <v>97</v>
      </c>
      <c r="K15" s="103">
        <f>SUM(L15:M15)</f>
        <v>27002</v>
      </c>
      <c r="L15" s="103">
        <v>14286</v>
      </c>
      <c r="M15" s="103">
        <v>12716</v>
      </c>
      <c r="N15" s="103">
        <f>SUM(O15,+V15,+AC15)</f>
        <v>27139</v>
      </c>
      <c r="O15" s="103">
        <f>SUM(P15:U15)</f>
        <v>14286</v>
      </c>
      <c r="P15" s="103">
        <v>14286</v>
      </c>
      <c r="Q15" s="103">
        <v>0</v>
      </c>
      <c r="R15" s="103">
        <v>0</v>
      </c>
      <c r="S15" s="103">
        <v>0</v>
      </c>
      <c r="T15" s="103">
        <v>0</v>
      </c>
      <c r="U15" s="103">
        <v>0</v>
      </c>
      <c r="V15" s="103">
        <f>SUM(W15:AB15)</f>
        <v>12813</v>
      </c>
      <c r="W15" s="103">
        <v>12716</v>
      </c>
      <c r="X15" s="103">
        <v>97</v>
      </c>
      <c r="Y15" s="103">
        <v>0</v>
      </c>
      <c r="Z15" s="103">
        <v>0</v>
      </c>
      <c r="AA15" s="103">
        <v>0</v>
      </c>
      <c r="AB15" s="103">
        <v>0</v>
      </c>
      <c r="AC15" s="103">
        <f>SUM(AD15:AE15)</f>
        <v>40</v>
      </c>
      <c r="AD15" s="103">
        <v>40</v>
      </c>
      <c r="AE15" s="103">
        <v>0</v>
      </c>
      <c r="AF15" s="103">
        <f>SUM(AG15:AI15)</f>
        <v>108</v>
      </c>
      <c r="AG15" s="103">
        <v>108</v>
      </c>
      <c r="AH15" s="103">
        <v>0</v>
      </c>
      <c r="AI15" s="103">
        <v>0</v>
      </c>
      <c r="AJ15" s="103">
        <f>SUM(AK15:AS15)</f>
        <v>1736</v>
      </c>
      <c r="AK15" s="103">
        <v>1628</v>
      </c>
      <c r="AL15" s="103">
        <v>0</v>
      </c>
      <c r="AM15" s="103">
        <v>67</v>
      </c>
      <c r="AN15" s="103">
        <v>0</v>
      </c>
      <c r="AO15" s="103">
        <v>0</v>
      </c>
      <c r="AP15" s="103">
        <v>0</v>
      </c>
      <c r="AQ15" s="103">
        <v>41</v>
      </c>
      <c r="AR15" s="103">
        <v>0</v>
      </c>
      <c r="AS15" s="103">
        <v>0</v>
      </c>
      <c r="AT15" s="103">
        <f>SUM(AU15:AY15)</f>
        <v>0</v>
      </c>
      <c r="AU15" s="103">
        <v>0</v>
      </c>
      <c r="AV15" s="103">
        <v>0</v>
      </c>
      <c r="AW15" s="103">
        <v>0</v>
      </c>
      <c r="AX15" s="103">
        <v>0</v>
      </c>
      <c r="AY15" s="103">
        <v>0</v>
      </c>
      <c r="AZ15" s="103">
        <f>SUM(BA15:BC15)</f>
        <v>138</v>
      </c>
      <c r="BA15" s="103">
        <v>41</v>
      </c>
      <c r="BB15" s="103">
        <v>97</v>
      </c>
      <c r="BC15" s="103">
        <v>0</v>
      </c>
    </row>
    <row r="16" spans="1:55" s="105" customFormat="1" ht="13.5" customHeight="1">
      <c r="A16" s="115" t="s">
        <v>13</v>
      </c>
      <c r="B16" s="113" t="s">
        <v>272</v>
      </c>
      <c r="C16" s="101" t="s">
        <v>273</v>
      </c>
      <c r="D16" s="103">
        <f>SUM(E16,+H16,+K16)</f>
        <v>21050</v>
      </c>
      <c r="E16" s="103">
        <f>SUM(F16:G16)</f>
        <v>0</v>
      </c>
      <c r="F16" s="103">
        <v>0</v>
      </c>
      <c r="G16" s="103">
        <v>0</v>
      </c>
      <c r="H16" s="103">
        <f>SUM(I16:J16)</f>
        <v>13519</v>
      </c>
      <c r="I16" s="103">
        <v>10353</v>
      </c>
      <c r="J16" s="103">
        <v>3166</v>
      </c>
      <c r="K16" s="103">
        <f>SUM(L16:M16)</f>
        <v>7531</v>
      </c>
      <c r="L16" s="103">
        <v>0</v>
      </c>
      <c r="M16" s="103">
        <v>7531</v>
      </c>
      <c r="N16" s="103">
        <f>SUM(O16,+V16,+AC16)</f>
        <v>21115</v>
      </c>
      <c r="O16" s="103">
        <f>SUM(P16:U16)</f>
        <v>10353</v>
      </c>
      <c r="P16" s="103">
        <v>10353</v>
      </c>
      <c r="Q16" s="103">
        <v>0</v>
      </c>
      <c r="R16" s="103">
        <v>0</v>
      </c>
      <c r="S16" s="103">
        <v>0</v>
      </c>
      <c r="T16" s="103">
        <v>0</v>
      </c>
      <c r="U16" s="103">
        <v>0</v>
      </c>
      <c r="V16" s="103">
        <f>SUM(W16:AB16)</f>
        <v>10697</v>
      </c>
      <c r="W16" s="103">
        <v>10697</v>
      </c>
      <c r="X16" s="103">
        <v>0</v>
      </c>
      <c r="Y16" s="103">
        <v>0</v>
      </c>
      <c r="Z16" s="103">
        <v>0</v>
      </c>
      <c r="AA16" s="103">
        <v>0</v>
      </c>
      <c r="AB16" s="103">
        <v>0</v>
      </c>
      <c r="AC16" s="103">
        <f>SUM(AD16:AE16)</f>
        <v>65</v>
      </c>
      <c r="AD16" s="103">
        <v>65</v>
      </c>
      <c r="AE16" s="103">
        <v>0</v>
      </c>
      <c r="AF16" s="103">
        <f>SUM(AG16:AI16)</f>
        <v>201</v>
      </c>
      <c r="AG16" s="103">
        <v>201</v>
      </c>
      <c r="AH16" s="103">
        <v>0</v>
      </c>
      <c r="AI16" s="103">
        <v>0</v>
      </c>
      <c r="AJ16" s="103">
        <f>SUM(AK16:AS16)</f>
        <v>234</v>
      </c>
      <c r="AK16" s="103">
        <v>0</v>
      </c>
      <c r="AL16" s="103">
        <v>33</v>
      </c>
      <c r="AM16" s="103">
        <v>201</v>
      </c>
      <c r="AN16" s="103">
        <v>0</v>
      </c>
      <c r="AO16" s="103">
        <v>0</v>
      </c>
      <c r="AP16" s="103">
        <v>0</v>
      </c>
      <c r="AQ16" s="103">
        <v>0</v>
      </c>
      <c r="AR16" s="103">
        <v>0</v>
      </c>
      <c r="AS16" s="103">
        <v>0</v>
      </c>
      <c r="AT16" s="103">
        <f>SUM(AU16:AY16)</f>
        <v>0</v>
      </c>
      <c r="AU16" s="103">
        <v>0</v>
      </c>
      <c r="AV16" s="103">
        <v>0</v>
      </c>
      <c r="AW16" s="103">
        <v>0</v>
      </c>
      <c r="AX16" s="103">
        <v>0</v>
      </c>
      <c r="AY16" s="103">
        <v>0</v>
      </c>
      <c r="AZ16" s="103">
        <f>SUM(BA16:BC16)</f>
        <v>33</v>
      </c>
      <c r="BA16" s="103">
        <v>33</v>
      </c>
      <c r="BB16" s="103">
        <v>0</v>
      </c>
      <c r="BC16" s="103">
        <v>0</v>
      </c>
    </row>
    <row r="17" spans="1:55" s="105" customFormat="1" ht="13.5" customHeight="1">
      <c r="A17" s="115" t="s">
        <v>13</v>
      </c>
      <c r="B17" s="113" t="s">
        <v>274</v>
      </c>
      <c r="C17" s="101" t="s">
        <v>275</v>
      </c>
      <c r="D17" s="103">
        <f>SUM(E17,+H17,+K17)</f>
        <v>19699</v>
      </c>
      <c r="E17" s="103">
        <f>SUM(F17:G17)</f>
        <v>0</v>
      </c>
      <c r="F17" s="103">
        <v>0</v>
      </c>
      <c r="G17" s="103">
        <v>0</v>
      </c>
      <c r="H17" s="103">
        <f>SUM(I17:J17)</f>
        <v>0</v>
      </c>
      <c r="I17" s="103">
        <v>0</v>
      </c>
      <c r="J17" s="103">
        <v>0</v>
      </c>
      <c r="K17" s="103">
        <f>SUM(L17:M17)</f>
        <v>19699</v>
      </c>
      <c r="L17" s="103">
        <v>7312</v>
      </c>
      <c r="M17" s="103">
        <v>12387</v>
      </c>
      <c r="N17" s="103">
        <f>SUM(O17,+V17,+AC17)</f>
        <v>19699</v>
      </c>
      <c r="O17" s="103">
        <f>SUM(P17:U17)</f>
        <v>7312</v>
      </c>
      <c r="P17" s="103">
        <v>7312</v>
      </c>
      <c r="Q17" s="103">
        <v>0</v>
      </c>
      <c r="R17" s="103">
        <v>0</v>
      </c>
      <c r="S17" s="103">
        <v>0</v>
      </c>
      <c r="T17" s="103">
        <v>0</v>
      </c>
      <c r="U17" s="103">
        <v>0</v>
      </c>
      <c r="V17" s="103">
        <f>SUM(W17:AB17)</f>
        <v>12387</v>
      </c>
      <c r="W17" s="103">
        <v>12387</v>
      </c>
      <c r="X17" s="103">
        <v>0</v>
      </c>
      <c r="Y17" s="103">
        <v>0</v>
      </c>
      <c r="Z17" s="103">
        <v>0</v>
      </c>
      <c r="AA17" s="103">
        <v>0</v>
      </c>
      <c r="AB17" s="103">
        <v>0</v>
      </c>
      <c r="AC17" s="103">
        <f>SUM(AD17:AE17)</f>
        <v>0</v>
      </c>
      <c r="AD17" s="103">
        <v>0</v>
      </c>
      <c r="AE17" s="103">
        <v>0</v>
      </c>
      <c r="AF17" s="103">
        <f>SUM(AG17:AI17)</f>
        <v>157</v>
      </c>
      <c r="AG17" s="103">
        <v>157</v>
      </c>
      <c r="AH17" s="103">
        <v>0</v>
      </c>
      <c r="AI17" s="103">
        <v>0</v>
      </c>
      <c r="AJ17" s="103">
        <f>SUM(AK17:AS17)</f>
        <v>773</v>
      </c>
      <c r="AK17" s="103">
        <v>0</v>
      </c>
      <c r="AL17" s="103">
        <v>616</v>
      </c>
      <c r="AM17" s="103">
        <v>8</v>
      </c>
      <c r="AN17" s="103">
        <v>40</v>
      </c>
      <c r="AO17" s="103">
        <v>0</v>
      </c>
      <c r="AP17" s="103">
        <v>0</v>
      </c>
      <c r="AQ17" s="103">
        <v>109</v>
      </c>
      <c r="AR17" s="103">
        <v>0</v>
      </c>
      <c r="AS17" s="103">
        <v>0</v>
      </c>
      <c r="AT17" s="103">
        <f>SUM(AU17:AY17)</f>
        <v>1</v>
      </c>
      <c r="AU17" s="103">
        <v>0</v>
      </c>
      <c r="AV17" s="103">
        <v>0</v>
      </c>
      <c r="AW17" s="103">
        <v>1</v>
      </c>
      <c r="AX17" s="103">
        <v>0</v>
      </c>
      <c r="AY17" s="103">
        <v>0</v>
      </c>
      <c r="AZ17" s="103">
        <f>SUM(BA17:BC17)</f>
        <v>109</v>
      </c>
      <c r="BA17" s="103">
        <v>109</v>
      </c>
      <c r="BB17" s="103">
        <v>0</v>
      </c>
      <c r="BC17" s="103">
        <v>0</v>
      </c>
    </row>
    <row r="18" spans="1:55" s="105" customFormat="1" ht="13.5" customHeight="1">
      <c r="A18" s="115" t="s">
        <v>13</v>
      </c>
      <c r="B18" s="113" t="s">
        <v>276</v>
      </c>
      <c r="C18" s="101" t="s">
        <v>277</v>
      </c>
      <c r="D18" s="103">
        <f>SUM(E18,+H18,+K18)</f>
        <v>3145</v>
      </c>
      <c r="E18" s="103">
        <f>SUM(F18:G18)</f>
        <v>0</v>
      </c>
      <c r="F18" s="103">
        <v>0</v>
      </c>
      <c r="G18" s="103">
        <v>0</v>
      </c>
      <c r="H18" s="103">
        <f>SUM(I18:J18)</f>
        <v>0</v>
      </c>
      <c r="I18" s="103">
        <v>0</v>
      </c>
      <c r="J18" s="103">
        <v>0</v>
      </c>
      <c r="K18" s="103">
        <f>SUM(L18:M18)</f>
        <v>3145</v>
      </c>
      <c r="L18" s="103">
        <v>974</v>
      </c>
      <c r="M18" s="103">
        <v>2171</v>
      </c>
      <c r="N18" s="103">
        <f>SUM(O18,+V18,+AC18)</f>
        <v>3145</v>
      </c>
      <c r="O18" s="103">
        <f>SUM(P18:U18)</f>
        <v>974</v>
      </c>
      <c r="P18" s="103">
        <v>974</v>
      </c>
      <c r="Q18" s="103">
        <v>0</v>
      </c>
      <c r="R18" s="103">
        <v>0</v>
      </c>
      <c r="S18" s="103">
        <v>0</v>
      </c>
      <c r="T18" s="103">
        <v>0</v>
      </c>
      <c r="U18" s="103">
        <v>0</v>
      </c>
      <c r="V18" s="103">
        <f>SUM(W18:AB18)</f>
        <v>2171</v>
      </c>
      <c r="W18" s="103">
        <v>2171</v>
      </c>
      <c r="X18" s="103">
        <v>0</v>
      </c>
      <c r="Y18" s="103">
        <v>0</v>
      </c>
      <c r="Z18" s="103">
        <v>0</v>
      </c>
      <c r="AA18" s="103">
        <v>0</v>
      </c>
      <c r="AB18" s="103">
        <v>0</v>
      </c>
      <c r="AC18" s="103">
        <f>SUM(AD18:AE18)</f>
        <v>0</v>
      </c>
      <c r="AD18" s="103">
        <v>0</v>
      </c>
      <c r="AE18" s="103">
        <v>0</v>
      </c>
      <c r="AF18" s="103">
        <f>SUM(AG18:AI18)</f>
        <v>24</v>
      </c>
      <c r="AG18" s="103">
        <v>24</v>
      </c>
      <c r="AH18" s="103">
        <v>0</v>
      </c>
      <c r="AI18" s="103">
        <v>0</v>
      </c>
      <c r="AJ18" s="103">
        <f>SUM(AK18:AS18)</f>
        <v>122</v>
      </c>
      <c r="AK18" s="103">
        <v>0</v>
      </c>
      <c r="AL18" s="103">
        <v>98</v>
      </c>
      <c r="AM18" s="103">
        <v>1</v>
      </c>
      <c r="AN18" s="103">
        <v>6</v>
      </c>
      <c r="AO18" s="103">
        <v>0</v>
      </c>
      <c r="AP18" s="103">
        <v>0</v>
      </c>
      <c r="AQ18" s="103">
        <v>17</v>
      </c>
      <c r="AR18" s="103">
        <v>0</v>
      </c>
      <c r="AS18" s="103">
        <v>0</v>
      </c>
      <c r="AT18" s="103">
        <f>SUM(AU18:AY18)</f>
        <v>0</v>
      </c>
      <c r="AU18" s="103">
        <v>0</v>
      </c>
      <c r="AV18" s="103">
        <v>0</v>
      </c>
      <c r="AW18" s="103">
        <v>0</v>
      </c>
      <c r="AX18" s="103">
        <v>0</v>
      </c>
      <c r="AY18" s="103">
        <v>0</v>
      </c>
      <c r="AZ18" s="103">
        <f>SUM(BA18:BC18)</f>
        <v>17</v>
      </c>
      <c r="BA18" s="103">
        <v>17</v>
      </c>
      <c r="BB18" s="103">
        <v>0</v>
      </c>
      <c r="BC18" s="103">
        <v>0</v>
      </c>
    </row>
    <row r="19" spans="1:55" s="105" customFormat="1" ht="13.5" customHeight="1">
      <c r="A19" s="115" t="s">
        <v>13</v>
      </c>
      <c r="B19" s="113" t="s">
        <v>278</v>
      </c>
      <c r="C19" s="101" t="s">
        <v>279</v>
      </c>
      <c r="D19" s="103">
        <f>SUM(E19,+H19,+K19)</f>
        <v>6252</v>
      </c>
      <c r="E19" s="103">
        <f>SUM(F19:G19)</f>
        <v>0</v>
      </c>
      <c r="F19" s="103">
        <v>0</v>
      </c>
      <c r="G19" s="103">
        <v>0</v>
      </c>
      <c r="H19" s="103">
        <f>SUM(I19:J19)</f>
        <v>0</v>
      </c>
      <c r="I19" s="103">
        <v>0</v>
      </c>
      <c r="J19" s="103">
        <v>0</v>
      </c>
      <c r="K19" s="103">
        <f>SUM(L19:M19)</f>
        <v>6252</v>
      </c>
      <c r="L19" s="103">
        <v>2139</v>
      </c>
      <c r="M19" s="103">
        <v>4113</v>
      </c>
      <c r="N19" s="103">
        <f>SUM(O19,+V19,+AC19)</f>
        <v>6252</v>
      </c>
      <c r="O19" s="103">
        <f>SUM(P19:U19)</f>
        <v>2139</v>
      </c>
      <c r="P19" s="103">
        <v>2139</v>
      </c>
      <c r="Q19" s="103">
        <v>0</v>
      </c>
      <c r="R19" s="103">
        <v>0</v>
      </c>
      <c r="S19" s="103">
        <v>0</v>
      </c>
      <c r="T19" s="103">
        <v>0</v>
      </c>
      <c r="U19" s="103">
        <v>0</v>
      </c>
      <c r="V19" s="103">
        <f>SUM(W19:AB19)</f>
        <v>4113</v>
      </c>
      <c r="W19" s="103">
        <v>4113</v>
      </c>
      <c r="X19" s="103">
        <v>0</v>
      </c>
      <c r="Y19" s="103">
        <v>0</v>
      </c>
      <c r="Z19" s="103">
        <v>0</v>
      </c>
      <c r="AA19" s="103">
        <v>0</v>
      </c>
      <c r="AB19" s="103">
        <v>0</v>
      </c>
      <c r="AC19" s="103">
        <f>SUM(AD19:AE19)</f>
        <v>0</v>
      </c>
      <c r="AD19" s="103">
        <v>0</v>
      </c>
      <c r="AE19" s="103">
        <v>0</v>
      </c>
      <c r="AF19" s="103">
        <f>SUM(AG19:AI19)</f>
        <v>51</v>
      </c>
      <c r="AG19" s="103">
        <v>51</v>
      </c>
      <c r="AH19" s="103">
        <v>0</v>
      </c>
      <c r="AI19" s="103">
        <v>0</v>
      </c>
      <c r="AJ19" s="103">
        <f>SUM(AK19:AS19)</f>
        <v>247</v>
      </c>
      <c r="AK19" s="103">
        <v>0</v>
      </c>
      <c r="AL19" s="103">
        <v>196</v>
      </c>
      <c r="AM19" s="103">
        <v>3</v>
      </c>
      <c r="AN19" s="103">
        <v>13</v>
      </c>
      <c r="AO19" s="103">
        <v>0</v>
      </c>
      <c r="AP19" s="103">
        <v>0</v>
      </c>
      <c r="AQ19" s="103">
        <v>35</v>
      </c>
      <c r="AR19" s="103">
        <v>0</v>
      </c>
      <c r="AS19" s="103">
        <v>0</v>
      </c>
      <c r="AT19" s="103">
        <f>SUM(AU19:AY19)</f>
        <v>0</v>
      </c>
      <c r="AU19" s="103">
        <v>0</v>
      </c>
      <c r="AV19" s="103">
        <v>0</v>
      </c>
      <c r="AW19" s="103">
        <v>0</v>
      </c>
      <c r="AX19" s="103">
        <v>0</v>
      </c>
      <c r="AY19" s="103">
        <v>0</v>
      </c>
      <c r="AZ19" s="103">
        <f>SUM(BA19:BC19)</f>
        <v>35</v>
      </c>
      <c r="BA19" s="103">
        <v>35</v>
      </c>
      <c r="BB19" s="103">
        <v>0</v>
      </c>
      <c r="BC19" s="103">
        <v>0</v>
      </c>
    </row>
    <row r="20" spans="1:55" s="105" customFormat="1" ht="13.5" customHeight="1">
      <c r="A20" s="115" t="s">
        <v>13</v>
      </c>
      <c r="B20" s="113" t="s">
        <v>280</v>
      </c>
      <c r="C20" s="101" t="s">
        <v>281</v>
      </c>
      <c r="D20" s="103">
        <f>SUM(E20,+H20,+K20)</f>
        <v>6184</v>
      </c>
      <c r="E20" s="103">
        <f>SUM(F20:G20)</f>
        <v>0</v>
      </c>
      <c r="F20" s="103">
        <v>0</v>
      </c>
      <c r="G20" s="103">
        <v>0</v>
      </c>
      <c r="H20" s="103">
        <f>SUM(I20:J20)</f>
        <v>0</v>
      </c>
      <c r="I20" s="103">
        <v>0</v>
      </c>
      <c r="J20" s="103">
        <v>0</v>
      </c>
      <c r="K20" s="103">
        <f>SUM(L20:M20)</f>
        <v>6184</v>
      </c>
      <c r="L20" s="103">
        <v>460</v>
      </c>
      <c r="M20" s="103">
        <v>5724</v>
      </c>
      <c r="N20" s="103">
        <f>SUM(O20,+V20,+AC20)</f>
        <v>6184</v>
      </c>
      <c r="O20" s="103">
        <f>SUM(P20:U20)</f>
        <v>460</v>
      </c>
      <c r="P20" s="103">
        <v>460</v>
      </c>
      <c r="Q20" s="103">
        <v>0</v>
      </c>
      <c r="R20" s="103">
        <v>0</v>
      </c>
      <c r="S20" s="103">
        <v>0</v>
      </c>
      <c r="T20" s="103">
        <v>0</v>
      </c>
      <c r="U20" s="103">
        <v>0</v>
      </c>
      <c r="V20" s="103">
        <f>SUM(W20:AB20)</f>
        <v>5724</v>
      </c>
      <c r="W20" s="103">
        <v>5724</v>
      </c>
      <c r="X20" s="103">
        <v>0</v>
      </c>
      <c r="Y20" s="103">
        <v>0</v>
      </c>
      <c r="Z20" s="103">
        <v>0</v>
      </c>
      <c r="AA20" s="103">
        <v>0</v>
      </c>
      <c r="AB20" s="103">
        <v>0</v>
      </c>
      <c r="AC20" s="103">
        <f>SUM(AD20:AE20)</f>
        <v>0</v>
      </c>
      <c r="AD20" s="103">
        <v>0</v>
      </c>
      <c r="AE20" s="103">
        <v>0</v>
      </c>
      <c r="AF20" s="103">
        <f>SUM(AG20:AI20)</f>
        <v>50</v>
      </c>
      <c r="AG20" s="103">
        <v>50</v>
      </c>
      <c r="AH20" s="103">
        <v>0</v>
      </c>
      <c r="AI20" s="103">
        <v>0</v>
      </c>
      <c r="AJ20" s="103">
        <f>SUM(AK20:AS20)</f>
        <v>244</v>
      </c>
      <c r="AK20" s="103">
        <v>0</v>
      </c>
      <c r="AL20" s="103">
        <v>194</v>
      </c>
      <c r="AM20" s="103">
        <v>3</v>
      </c>
      <c r="AN20" s="103">
        <v>13</v>
      </c>
      <c r="AO20" s="103">
        <v>0</v>
      </c>
      <c r="AP20" s="103">
        <v>0</v>
      </c>
      <c r="AQ20" s="103">
        <v>34</v>
      </c>
      <c r="AR20" s="103">
        <v>0</v>
      </c>
      <c r="AS20" s="103">
        <v>0</v>
      </c>
      <c r="AT20" s="103">
        <f>SUM(AU20:AY20)</f>
        <v>0</v>
      </c>
      <c r="AU20" s="103">
        <v>0</v>
      </c>
      <c r="AV20" s="103">
        <v>0</v>
      </c>
      <c r="AW20" s="103">
        <v>0</v>
      </c>
      <c r="AX20" s="103">
        <v>0</v>
      </c>
      <c r="AY20" s="103">
        <v>0</v>
      </c>
      <c r="AZ20" s="103">
        <f>SUM(BA20:BC20)</f>
        <v>34</v>
      </c>
      <c r="BA20" s="103">
        <v>34</v>
      </c>
      <c r="BB20" s="103">
        <v>0</v>
      </c>
      <c r="BC20" s="103">
        <v>0</v>
      </c>
    </row>
    <row r="21" spans="1:55" s="105" customFormat="1" ht="13.5" customHeight="1">
      <c r="A21" s="115" t="s">
        <v>13</v>
      </c>
      <c r="B21" s="113" t="s">
        <v>282</v>
      </c>
      <c r="C21" s="101" t="s">
        <v>283</v>
      </c>
      <c r="D21" s="103">
        <f>SUM(E21,+H21,+K21)</f>
        <v>17034</v>
      </c>
      <c r="E21" s="103">
        <f>SUM(F21:G21)</f>
        <v>0</v>
      </c>
      <c r="F21" s="103">
        <v>0</v>
      </c>
      <c r="G21" s="103">
        <v>0</v>
      </c>
      <c r="H21" s="103">
        <f>SUM(I21:J21)</f>
        <v>0</v>
      </c>
      <c r="I21" s="103">
        <v>0</v>
      </c>
      <c r="J21" s="103">
        <v>0</v>
      </c>
      <c r="K21" s="103">
        <f>SUM(L21:M21)</f>
        <v>17034</v>
      </c>
      <c r="L21" s="103">
        <v>6292</v>
      </c>
      <c r="M21" s="103">
        <v>10742</v>
      </c>
      <c r="N21" s="103">
        <f>SUM(O21,+V21,+AC21)</f>
        <v>17034</v>
      </c>
      <c r="O21" s="103">
        <f>SUM(P21:U21)</f>
        <v>6292</v>
      </c>
      <c r="P21" s="103">
        <v>6292</v>
      </c>
      <c r="Q21" s="103">
        <v>0</v>
      </c>
      <c r="R21" s="103">
        <v>0</v>
      </c>
      <c r="S21" s="103">
        <v>0</v>
      </c>
      <c r="T21" s="103">
        <v>0</v>
      </c>
      <c r="U21" s="103">
        <v>0</v>
      </c>
      <c r="V21" s="103">
        <f>SUM(W21:AB21)</f>
        <v>10742</v>
      </c>
      <c r="W21" s="103">
        <v>10742</v>
      </c>
      <c r="X21" s="103">
        <v>0</v>
      </c>
      <c r="Y21" s="103">
        <v>0</v>
      </c>
      <c r="Z21" s="103">
        <v>0</v>
      </c>
      <c r="AA21" s="103">
        <v>0</v>
      </c>
      <c r="AB21" s="103">
        <v>0</v>
      </c>
      <c r="AC21" s="103">
        <f>SUM(AD21:AE21)</f>
        <v>0</v>
      </c>
      <c r="AD21" s="103">
        <v>0</v>
      </c>
      <c r="AE21" s="103">
        <v>0</v>
      </c>
      <c r="AF21" s="103">
        <f>SUM(AG21:AI21)</f>
        <v>136</v>
      </c>
      <c r="AG21" s="103">
        <v>136</v>
      </c>
      <c r="AH21" s="103">
        <v>0</v>
      </c>
      <c r="AI21" s="103">
        <v>0</v>
      </c>
      <c r="AJ21" s="103">
        <f>SUM(AK21:AS21)</f>
        <v>669</v>
      </c>
      <c r="AK21" s="103">
        <v>0</v>
      </c>
      <c r="AL21" s="103">
        <v>533</v>
      </c>
      <c r="AM21" s="103">
        <v>7</v>
      </c>
      <c r="AN21" s="103">
        <v>35</v>
      </c>
      <c r="AO21" s="103">
        <v>0</v>
      </c>
      <c r="AP21" s="103">
        <v>0</v>
      </c>
      <c r="AQ21" s="103">
        <v>94</v>
      </c>
      <c r="AR21" s="103">
        <v>0</v>
      </c>
      <c r="AS21" s="103">
        <v>0</v>
      </c>
      <c r="AT21" s="103">
        <f>SUM(AU21:AY21)</f>
        <v>1</v>
      </c>
      <c r="AU21" s="103">
        <v>0</v>
      </c>
      <c r="AV21" s="103">
        <v>0</v>
      </c>
      <c r="AW21" s="103">
        <v>1</v>
      </c>
      <c r="AX21" s="103">
        <v>0</v>
      </c>
      <c r="AY21" s="103">
        <v>0</v>
      </c>
      <c r="AZ21" s="103">
        <f>SUM(BA21:BC21)</f>
        <v>94</v>
      </c>
      <c r="BA21" s="103">
        <v>94</v>
      </c>
      <c r="BB21" s="103">
        <v>0</v>
      </c>
      <c r="BC21" s="103">
        <v>0</v>
      </c>
    </row>
    <row r="22" spans="1:55" s="105" customFormat="1" ht="13.5" customHeight="1">
      <c r="A22" s="115" t="s">
        <v>13</v>
      </c>
      <c r="B22" s="113" t="s">
        <v>284</v>
      </c>
      <c r="C22" s="101" t="s">
        <v>285</v>
      </c>
      <c r="D22" s="103">
        <f>SUM(E22,+H22,+K22)</f>
        <v>2816</v>
      </c>
      <c r="E22" s="103">
        <f>SUM(F22:G22)</f>
        <v>0</v>
      </c>
      <c r="F22" s="103">
        <v>0</v>
      </c>
      <c r="G22" s="103">
        <v>0</v>
      </c>
      <c r="H22" s="103">
        <f>SUM(I22:J22)</f>
        <v>0</v>
      </c>
      <c r="I22" s="103">
        <v>0</v>
      </c>
      <c r="J22" s="103">
        <v>0</v>
      </c>
      <c r="K22" s="103">
        <f>SUM(L22:M22)</f>
        <v>2816</v>
      </c>
      <c r="L22" s="103">
        <v>1503</v>
      </c>
      <c r="M22" s="103">
        <v>1313</v>
      </c>
      <c r="N22" s="103">
        <f>SUM(O22,+V22,+AC22)</f>
        <v>2816</v>
      </c>
      <c r="O22" s="103">
        <f>SUM(P22:U22)</f>
        <v>1503</v>
      </c>
      <c r="P22" s="103">
        <v>1503</v>
      </c>
      <c r="Q22" s="103">
        <v>0</v>
      </c>
      <c r="R22" s="103">
        <v>0</v>
      </c>
      <c r="S22" s="103">
        <v>0</v>
      </c>
      <c r="T22" s="103">
        <v>0</v>
      </c>
      <c r="U22" s="103">
        <v>0</v>
      </c>
      <c r="V22" s="103">
        <f>SUM(W22:AB22)</f>
        <v>1313</v>
      </c>
      <c r="W22" s="103">
        <v>1313</v>
      </c>
      <c r="X22" s="103">
        <v>0</v>
      </c>
      <c r="Y22" s="103">
        <v>0</v>
      </c>
      <c r="Z22" s="103">
        <v>0</v>
      </c>
      <c r="AA22" s="103">
        <v>0</v>
      </c>
      <c r="AB22" s="103">
        <v>0</v>
      </c>
      <c r="AC22" s="103">
        <f>SUM(AD22:AE22)</f>
        <v>0</v>
      </c>
      <c r="AD22" s="103">
        <v>0</v>
      </c>
      <c r="AE22" s="103">
        <v>0</v>
      </c>
      <c r="AF22" s="103">
        <f>SUM(AG22:AI22)</f>
        <v>19</v>
      </c>
      <c r="AG22" s="103">
        <v>19</v>
      </c>
      <c r="AH22" s="103">
        <v>0</v>
      </c>
      <c r="AI22" s="103">
        <v>0</v>
      </c>
      <c r="AJ22" s="103">
        <f>SUM(AK22:AS22)</f>
        <v>108</v>
      </c>
      <c r="AK22" s="103">
        <v>49</v>
      </c>
      <c r="AL22" s="103">
        <v>40</v>
      </c>
      <c r="AM22" s="103">
        <v>14</v>
      </c>
      <c r="AN22" s="103">
        <v>0</v>
      </c>
      <c r="AO22" s="103">
        <v>0</v>
      </c>
      <c r="AP22" s="103">
        <v>0</v>
      </c>
      <c r="AQ22" s="103">
        <v>5</v>
      </c>
      <c r="AR22" s="103">
        <v>0</v>
      </c>
      <c r="AS22" s="103">
        <v>0</v>
      </c>
      <c r="AT22" s="103">
        <f>SUM(AU22:AY22)</f>
        <v>0</v>
      </c>
      <c r="AU22" s="103">
        <v>0</v>
      </c>
      <c r="AV22" s="103">
        <v>0</v>
      </c>
      <c r="AW22" s="103">
        <v>0</v>
      </c>
      <c r="AX22" s="103">
        <v>0</v>
      </c>
      <c r="AY22" s="103">
        <v>0</v>
      </c>
      <c r="AZ22" s="103">
        <f>SUM(BA22:BC22)</f>
        <v>6</v>
      </c>
      <c r="BA22" s="103">
        <v>6</v>
      </c>
      <c r="BB22" s="103">
        <v>0</v>
      </c>
      <c r="BC22" s="103">
        <v>0</v>
      </c>
    </row>
    <row r="23" spans="1:55" s="105" customFormat="1" ht="13.5" customHeight="1">
      <c r="A23" s="115" t="s">
        <v>13</v>
      </c>
      <c r="B23" s="113" t="s">
        <v>286</v>
      </c>
      <c r="C23" s="101" t="s">
        <v>287</v>
      </c>
      <c r="D23" s="103">
        <f>SUM(E23,+H23,+K23)</f>
        <v>16247</v>
      </c>
      <c r="E23" s="103">
        <f>SUM(F23:G23)</f>
        <v>0</v>
      </c>
      <c r="F23" s="103">
        <v>0</v>
      </c>
      <c r="G23" s="103">
        <v>0</v>
      </c>
      <c r="H23" s="103">
        <f>SUM(I23:J23)</f>
        <v>199</v>
      </c>
      <c r="I23" s="103">
        <v>0</v>
      </c>
      <c r="J23" s="103">
        <v>199</v>
      </c>
      <c r="K23" s="103">
        <f>SUM(L23:M23)</f>
        <v>16048</v>
      </c>
      <c r="L23" s="103">
        <v>15722</v>
      </c>
      <c r="M23" s="103">
        <v>326</v>
      </c>
      <c r="N23" s="103">
        <f>SUM(O23,+V23,+AC23)</f>
        <v>16247</v>
      </c>
      <c r="O23" s="103">
        <f>SUM(P23:U23)</f>
        <v>15722</v>
      </c>
      <c r="P23" s="103">
        <v>15722</v>
      </c>
      <c r="Q23" s="103">
        <v>0</v>
      </c>
      <c r="R23" s="103">
        <v>0</v>
      </c>
      <c r="S23" s="103">
        <v>0</v>
      </c>
      <c r="T23" s="103">
        <v>0</v>
      </c>
      <c r="U23" s="103">
        <v>0</v>
      </c>
      <c r="V23" s="103">
        <f>SUM(W23:AB23)</f>
        <v>525</v>
      </c>
      <c r="W23" s="103">
        <v>326</v>
      </c>
      <c r="X23" s="103">
        <v>199</v>
      </c>
      <c r="Y23" s="103">
        <v>0</v>
      </c>
      <c r="Z23" s="103">
        <v>0</v>
      </c>
      <c r="AA23" s="103">
        <v>0</v>
      </c>
      <c r="AB23" s="103">
        <v>0</v>
      </c>
      <c r="AC23" s="103">
        <f>SUM(AD23:AE23)</f>
        <v>0</v>
      </c>
      <c r="AD23" s="103">
        <v>0</v>
      </c>
      <c r="AE23" s="103">
        <v>0</v>
      </c>
      <c r="AF23" s="103">
        <f>SUM(AG23:AI23)</f>
        <v>68</v>
      </c>
      <c r="AG23" s="103">
        <v>68</v>
      </c>
      <c r="AH23" s="103">
        <v>0</v>
      </c>
      <c r="AI23" s="103">
        <v>0</v>
      </c>
      <c r="AJ23" s="103">
        <f>SUM(AK23:AS23)</f>
        <v>654</v>
      </c>
      <c r="AK23" s="103">
        <v>586</v>
      </c>
      <c r="AL23" s="103">
        <v>0</v>
      </c>
      <c r="AM23" s="103">
        <v>68</v>
      </c>
      <c r="AN23" s="103">
        <v>0</v>
      </c>
      <c r="AO23" s="103">
        <v>0</v>
      </c>
      <c r="AP23" s="103">
        <v>0</v>
      </c>
      <c r="AQ23" s="103">
        <v>0</v>
      </c>
      <c r="AR23" s="103">
        <v>0</v>
      </c>
      <c r="AS23" s="103">
        <v>0</v>
      </c>
      <c r="AT23" s="103">
        <f>SUM(AU23:AY23)</f>
        <v>0</v>
      </c>
      <c r="AU23" s="103">
        <v>0</v>
      </c>
      <c r="AV23" s="103">
        <v>0</v>
      </c>
      <c r="AW23" s="103">
        <v>0</v>
      </c>
      <c r="AX23" s="103">
        <v>0</v>
      </c>
      <c r="AY23" s="103">
        <v>0</v>
      </c>
      <c r="AZ23" s="103">
        <f>SUM(BA23:BC23)</f>
        <v>20</v>
      </c>
      <c r="BA23" s="103">
        <v>0</v>
      </c>
      <c r="BB23" s="103">
        <v>20</v>
      </c>
      <c r="BC23" s="103">
        <v>0</v>
      </c>
    </row>
    <row r="24" spans="1:55" s="105" customFormat="1" ht="13.5" customHeight="1">
      <c r="A24" s="115" t="s">
        <v>13</v>
      </c>
      <c r="B24" s="113" t="s">
        <v>288</v>
      </c>
      <c r="C24" s="101" t="s">
        <v>289</v>
      </c>
      <c r="D24" s="103">
        <f>SUM(E24,+H24,+K24)</f>
        <v>8036</v>
      </c>
      <c r="E24" s="103">
        <f>SUM(F24:G24)</f>
        <v>0</v>
      </c>
      <c r="F24" s="103">
        <v>0</v>
      </c>
      <c r="G24" s="103">
        <v>0</v>
      </c>
      <c r="H24" s="103">
        <f>SUM(I24:J24)</f>
        <v>0</v>
      </c>
      <c r="I24" s="103">
        <v>0</v>
      </c>
      <c r="J24" s="103">
        <v>0</v>
      </c>
      <c r="K24" s="103">
        <f>SUM(L24:M24)</f>
        <v>8036</v>
      </c>
      <c r="L24" s="103">
        <v>5144</v>
      </c>
      <c r="M24" s="103">
        <v>2892</v>
      </c>
      <c r="N24" s="103">
        <f>SUM(O24,+V24,+AC24)</f>
        <v>8036</v>
      </c>
      <c r="O24" s="103">
        <f>SUM(P24:U24)</f>
        <v>5144</v>
      </c>
      <c r="P24" s="103">
        <v>5144</v>
      </c>
      <c r="Q24" s="103">
        <v>0</v>
      </c>
      <c r="R24" s="103">
        <v>0</v>
      </c>
      <c r="S24" s="103">
        <v>0</v>
      </c>
      <c r="T24" s="103">
        <v>0</v>
      </c>
      <c r="U24" s="103">
        <v>0</v>
      </c>
      <c r="V24" s="103">
        <f>SUM(W24:AB24)</f>
        <v>2892</v>
      </c>
      <c r="W24" s="103">
        <v>2892</v>
      </c>
      <c r="X24" s="103">
        <v>0</v>
      </c>
      <c r="Y24" s="103">
        <v>0</v>
      </c>
      <c r="Z24" s="103">
        <v>0</v>
      </c>
      <c r="AA24" s="103">
        <v>0</v>
      </c>
      <c r="AB24" s="103">
        <v>0</v>
      </c>
      <c r="AC24" s="103">
        <f>SUM(AD24:AE24)</f>
        <v>0</v>
      </c>
      <c r="AD24" s="103">
        <v>0</v>
      </c>
      <c r="AE24" s="103">
        <v>0</v>
      </c>
      <c r="AF24" s="103">
        <f>SUM(AG24:AI24)</f>
        <v>263</v>
      </c>
      <c r="AG24" s="103">
        <v>263</v>
      </c>
      <c r="AH24" s="103">
        <v>0</v>
      </c>
      <c r="AI24" s="103">
        <v>0</v>
      </c>
      <c r="AJ24" s="103">
        <f>SUM(AK24:AS24)</f>
        <v>263</v>
      </c>
      <c r="AK24" s="103">
        <v>0</v>
      </c>
      <c r="AL24" s="103">
        <v>0</v>
      </c>
      <c r="AM24" s="103">
        <v>68</v>
      </c>
      <c r="AN24" s="103">
        <v>195</v>
      </c>
      <c r="AO24" s="103">
        <v>0</v>
      </c>
      <c r="AP24" s="103">
        <v>0</v>
      </c>
      <c r="AQ24" s="103">
        <v>0</v>
      </c>
      <c r="AR24" s="103">
        <v>0</v>
      </c>
      <c r="AS24" s="103">
        <v>0</v>
      </c>
      <c r="AT24" s="103">
        <f>SUM(AU24:AY24)</f>
        <v>0</v>
      </c>
      <c r="AU24" s="103">
        <v>0</v>
      </c>
      <c r="AV24" s="103">
        <v>0</v>
      </c>
      <c r="AW24" s="103">
        <v>0</v>
      </c>
      <c r="AX24" s="103">
        <v>0</v>
      </c>
      <c r="AY24" s="103">
        <v>0</v>
      </c>
      <c r="AZ24" s="103">
        <f>SUM(BA24:BC24)</f>
        <v>0</v>
      </c>
      <c r="BA24" s="103">
        <v>0</v>
      </c>
      <c r="BB24" s="103">
        <v>0</v>
      </c>
      <c r="BC24" s="103">
        <v>0</v>
      </c>
    </row>
    <row r="25" spans="1:55" s="105" customFormat="1" ht="13.5" customHeight="1">
      <c r="A25" s="115" t="s">
        <v>13</v>
      </c>
      <c r="B25" s="113" t="s">
        <v>290</v>
      </c>
      <c r="C25" s="101" t="s">
        <v>291</v>
      </c>
      <c r="D25" s="103">
        <f>SUM(E25,+H25,+K25)</f>
        <v>2705</v>
      </c>
      <c r="E25" s="103">
        <f>SUM(F25:G25)</f>
        <v>0</v>
      </c>
      <c r="F25" s="103">
        <v>0</v>
      </c>
      <c r="G25" s="103">
        <v>0</v>
      </c>
      <c r="H25" s="103">
        <f>SUM(I25:J25)</f>
        <v>101</v>
      </c>
      <c r="I25" s="103">
        <v>0</v>
      </c>
      <c r="J25" s="103">
        <v>101</v>
      </c>
      <c r="K25" s="103">
        <f>SUM(L25:M25)</f>
        <v>2604</v>
      </c>
      <c r="L25" s="103">
        <v>1581</v>
      </c>
      <c r="M25" s="103">
        <v>1023</v>
      </c>
      <c r="N25" s="103">
        <f>SUM(O25,+V25,+AC25)</f>
        <v>2705</v>
      </c>
      <c r="O25" s="103">
        <f>SUM(P25:U25)</f>
        <v>1581</v>
      </c>
      <c r="P25" s="103">
        <v>1581</v>
      </c>
      <c r="Q25" s="103">
        <v>0</v>
      </c>
      <c r="R25" s="103">
        <v>0</v>
      </c>
      <c r="S25" s="103">
        <v>0</v>
      </c>
      <c r="T25" s="103">
        <v>0</v>
      </c>
      <c r="U25" s="103">
        <v>0</v>
      </c>
      <c r="V25" s="103">
        <f>SUM(W25:AB25)</f>
        <v>1124</v>
      </c>
      <c r="W25" s="103">
        <v>1023</v>
      </c>
      <c r="X25" s="103">
        <v>101</v>
      </c>
      <c r="Y25" s="103">
        <v>0</v>
      </c>
      <c r="Z25" s="103">
        <v>0</v>
      </c>
      <c r="AA25" s="103">
        <v>0</v>
      </c>
      <c r="AB25" s="103">
        <v>0</v>
      </c>
      <c r="AC25" s="103">
        <f>SUM(AD25:AE25)</f>
        <v>0</v>
      </c>
      <c r="AD25" s="103">
        <v>0</v>
      </c>
      <c r="AE25" s="103">
        <v>0</v>
      </c>
      <c r="AF25" s="103">
        <f>SUM(AG25:AI25)</f>
        <v>84</v>
      </c>
      <c r="AG25" s="103">
        <v>84</v>
      </c>
      <c r="AH25" s="103">
        <v>0</v>
      </c>
      <c r="AI25" s="103">
        <v>0</v>
      </c>
      <c r="AJ25" s="103">
        <f>SUM(AK25:AS25)</f>
        <v>84</v>
      </c>
      <c r="AK25" s="103">
        <v>0</v>
      </c>
      <c r="AL25" s="103">
        <v>0</v>
      </c>
      <c r="AM25" s="103">
        <v>22</v>
      </c>
      <c r="AN25" s="103">
        <v>62</v>
      </c>
      <c r="AO25" s="103">
        <v>0</v>
      </c>
      <c r="AP25" s="103">
        <v>0</v>
      </c>
      <c r="AQ25" s="103">
        <v>0</v>
      </c>
      <c r="AR25" s="103">
        <v>0</v>
      </c>
      <c r="AS25" s="103">
        <v>0</v>
      </c>
      <c r="AT25" s="103">
        <f>SUM(AU25:AY25)</f>
        <v>0</v>
      </c>
      <c r="AU25" s="103">
        <v>0</v>
      </c>
      <c r="AV25" s="103">
        <v>0</v>
      </c>
      <c r="AW25" s="103">
        <v>0</v>
      </c>
      <c r="AX25" s="103">
        <v>0</v>
      </c>
      <c r="AY25" s="103">
        <v>0</v>
      </c>
      <c r="AZ25" s="103">
        <f>SUM(BA25:BC25)</f>
        <v>16</v>
      </c>
      <c r="BA25" s="103">
        <v>0</v>
      </c>
      <c r="BB25" s="103">
        <v>16</v>
      </c>
      <c r="BC25" s="103">
        <v>0</v>
      </c>
    </row>
    <row r="26" spans="1:55" s="105" customFormat="1" ht="13.5" customHeight="1">
      <c r="A26" s="115" t="s">
        <v>13</v>
      </c>
      <c r="B26" s="113" t="s">
        <v>292</v>
      </c>
      <c r="C26" s="101" t="s">
        <v>293</v>
      </c>
      <c r="D26" s="103">
        <f>SUM(E26,+H26,+K26)</f>
        <v>21025</v>
      </c>
      <c r="E26" s="103">
        <f>SUM(F26:G26)</f>
        <v>0</v>
      </c>
      <c r="F26" s="103">
        <v>0</v>
      </c>
      <c r="G26" s="103">
        <v>0</v>
      </c>
      <c r="H26" s="103">
        <f>SUM(I26:J26)</f>
        <v>2552</v>
      </c>
      <c r="I26" s="103">
        <v>0</v>
      </c>
      <c r="J26" s="103">
        <v>2552</v>
      </c>
      <c r="K26" s="103">
        <f>SUM(L26:M26)</f>
        <v>18473</v>
      </c>
      <c r="L26" s="103">
        <v>12603</v>
      </c>
      <c r="M26" s="103">
        <v>5870</v>
      </c>
      <c r="N26" s="103">
        <f>SUM(O26,+V26,+AC26)</f>
        <v>21025</v>
      </c>
      <c r="O26" s="103">
        <f>SUM(P26:U26)</f>
        <v>12603</v>
      </c>
      <c r="P26" s="103">
        <v>12603</v>
      </c>
      <c r="Q26" s="103">
        <v>0</v>
      </c>
      <c r="R26" s="103">
        <v>0</v>
      </c>
      <c r="S26" s="103">
        <v>0</v>
      </c>
      <c r="T26" s="103">
        <v>0</v>
      </c>
      <c r="U26" s="103">
        <v>0</v>
      </c>
      <c r="V26" s="103">
        <f>SUM(W26:AB26)</f>
        <v>8422</v>
      </c>
      <c r="W26" s="103">
        <v>5870</v>
      </c>
      <c r="X26" s="103">
        <v>2552</v>
      </c>
      <c r="Y26" s="103">
        <v>0</v>
      </c>
      <c r="Z26" s="103">
        <v>0</v>
      </c>
      <c r="AA26" s="103">
        <v>0</v>
      </c>
      <c r="AB26" s="103">
        <v>0</v>
      </c>
      <c r="AC26" s="103">
        <f>SUM(AD26:AE26)</f>
        <v>0</v>
      </c>
      <c r="AD26" s="103">
        <v>0</v>
      </c>
      <c r="AE26" s="103">
        <v>0</v>
      </c>
      <c r="AF26" s="103">
        <f>SUM(AG26:AI26)</f>
        <v>605</v>
      </c>
      <c r="AG26" s="103">
        <v>605</v>
      </c>
      <c r="AH26" s="103">
        <v>0</v>
      </c>
      <c r="AI26" s="103">
        <v>0</v>
      </c>
      <c r="AJ26" s="103">
        <f>SUM(AK26:AS26)</f>
        <v>605</v>
      </c>
      <c r="AK26" s="103">
        <v>0</v>
      </c>
      <c r="AL26" s="103">
        <v>0</v>
      </c>
      <c r="AM26" s="103">
        <v>0</v>
      </c>
      <c r="AN26" s="103">
        <v>157</v>
      </c>
      <c r="AO26" s="103">
        <v>448</v>
      </c>
      <c r="AP26" s="103">
        <v>0</v>
      </c>
      <c r="AQ26" s="103">
        <v>0</v>
      </c>
      <c r="AR26" s="103">
        <v>0</v>
      </c>
      <c r="AS26" s="103">
        <v>0</v>
      </c>
      <c r="AT26" s="103">
        <f>SUM(AU26:AY26)</f>
        <v>0</v>
      </c>
      <c r="AU26" s="103">
        <v>0</v>
      </c>
      <c r="AV26" s="103">
        <v>0</v>
      </c>
      <c r="AW26" s="103">
        <v>0</v>
      </c>
      <c r="AX26" s="103">
        <v>0</v>
      </c>
      <c r="AY26" s="103">
        <v>0</v>
      </c>
      <c r="AZ26" s="103">
        <f>SUM(BA26:BC26)</f>
        <v>29</v>
      </c>
      <c r="BA26" s="103">
        <v>0</v>
      </c>
      <c r="BB26" s="103">
        <v>29</v>
      </c>
      <c r="BC26" s="103">
        <v>0</v>
      </c>
    </row>
    <row r="27" spans="1:55" s="105" customFormat="1" ht="13.5" customHeight="1">
      <c r="A27" s="115" t="s">
        <v>13</v>
      </c>
      <c r="B27" s="113" t="s">
        <v>294</v>
      </c>
      <c r="C27" s="101" t="s">
        <v>295</v>
      </c>
      <c r="D27" s="103">
        <f>SUM(E27,+H27,+K27)</f>
        <v>7660</v>
      </c>
      <c r="E27" s="103">
        <f>SUM(F27:G27)</f>
        <v>0</v>
      </c>
      <c r="F27" s="103">
        <v>0</v>
      </c>
      <c r="G27" s="103">
        <v>0</v>
      </c>
      <c r="H27" s="103">
        <f>SUM(I27:J27)</f>
        <v>0</v>
      </c>
      <c r="I27" s="103">
        <v>0</v>
      </c>
      <c r="J27" s="103">
        <v>0</v>
      </c>
      <c r="K27" s="103">
        <f>SUM(L27:M27)</f>
        <v>7660</v>
      </c>
      <c r="L27" s="103">
        <v>4288</v>
      </c>
      <c r="M27" s="103">
        <v>3372</v>
      </c>
      <c r="N27" s="103">
        <f>SUM(O27,+V27,+AC27)</f>
        <v>7680</v>
      </c>
      <c r="O27" s="103">
        <f>SUM(P27:U27)</f>
        <v>4288</v>
      </c>
      <c r="P27" s="103">
        <v>4288</v>
      </c>
      <c r="Q27" s="103">
        <v>0</v>
      </c>
      <c r="R27" s="103">
        <v>0</v>
      </c>
      <c r="S27" s="103">
        <v>0</v>
      </c>
      <c r="T27" s="103">
        <v>0</v>
      </c>
      <c r="U27" s="103">
        <v>0</v>
      </c>
      <c r="V27" s="103">
        <f>SUM(W27:AB27)</f>
        <v>3372</v>
      </c>
      <c r="W27" s="103">
        <v>3372</v>
      </c>
      <c r="X27" s="103">
        <v>0</v>
      </c>
      <c r="Y27" s="103">
        <v>0</v>
      </c>
      <c r="Z27" s="103">
        <v>0</v>
      </c>
      <c r="AA27" s="103">
        <v>0</v>
      </c>
      <c r="AB27" s="103">
        <v>0</v>
      </c>
      <c r="AC27" s="103">
        <f>SUM(AD27:AE27)</f>
        <v>20</v>
      </c>
      <c r="AD27" s="103">
        <v>20</v>
      </c>
      <c r="AE27" s="103">
        <v>0</v>
      </c>
      <c r="AF27" s="103">
        <f>SUM(AG27:AI27)</f>
        <v>39</v>
      </c>
      <c r="AG27" s="103">
        <v>39</v>
      </c>
      <c r="AH27" s="103">
        <v>0</v>
      </c>
      <c r="AI27" s="103">
        <v>0</v>
      </c>
      <c r="AJ27" s="103">
        <f>SUM(AK27:AS27)</f>
        <v>39</v>
      </c>
      <c r="AK27" s="103">
        <v>0</v>
      </c>
      <c r="AL27" s="103">
        <v>0</v>
      </c>
      <c r="AM27" s="103">
        <v>39</v>
      </c>
      <c r="AN27" s="103">
        <v>0</v>
      </c>
      <c r="AO27" s="103">
        <v>0</v>
      </c>
      <c r="AP27" s="103">
        <v>0</v>
      </c>
      <c r="AQ27" s="103">
        <v>0</v>
      </c>
      <c r="AR27" s="103">
        <v>0</v>
      </c>
      <c r="AS27" s="103">
        <v>0</v>
      </c>
      <c r="AT27" s="103">
        <f>SUM(AU27:AY27)</f>
        <v>0</v>
      </c>
      <c r="AU27" s="103">
        <v>0</v>
      </c>
      <c r="AV27" s="103">
        <v>0</v>
      </c>
      <c r="AW27" s="103">
        <v>0</v>
      </c>
      <c r="AX27" s="103">
        <v>0</v>
      </c>
      <c r="AY27" s="103">
        <v>0</v>
      </c>
      <c r="AZ27" s="103">
        <f>SUM(BA27:BC27)</f>
        <v>227</v>
      </c>
      <c r="BA27" s="103">
        <v>227</v>
      </c>
      <c r="BB27" s="103">
        <v>0</v>
      </c>
      <c r="BC27" s="103">
        <v>0</v>
      </c>
    </row>
    <row r="28" spans="1:55" s="105" customFormat="1" ht="13.5" customHeight="1">
      <c r="A28" s="115"/>
      <c r="B28" s="113"/>
      <c r="C28" s="101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</row>
    <row r="29" spans="1:55" s="105" customFormat="1" ht="13.5" customHeight="1">
      <c r="A29" s="115"/>
      <c r="B29" s="113"/>
      <c r="C29" s="101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</row>
    <row r="30" spans="1:55" s="105" customFormat="1" ht="13.5" customHeight="1">
      <c r="A30" s="115"/>
      <c r="B30" s="113"/>
      <c r="C30" s="101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</row>
    <row r="31" spans="1:55" s="105" customFormat="1" ht="13.5" customHeight="1">
      <c r="A31" s="115"/>
      <c r="B31" s="113"/>
      <c r="C31" s="101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</row>
    <row r="32" spans="1:55" s="105" customFormat="1" ht="13.5" customHeight="1">
      <c r="A32" s="115"/>
      <c r="B32" s="113"/>
      <c r="C32" s="101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</row>
    <row r="33" spans="1:55" s="105" customFormat="1" ht="13.5" customHeight="1">
      <c r="A33" s="115"/>
      <c r="B33" s="113"/>
      <c r="C33" s="101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</row>
    <row r="34" spans="1:55" s="105" customFormat="1" ht="13.5" customHeight="1">
      <c r="A34" s="115"/>
      <c r="B34" s="113"/>
      <c r="C34" s="101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</row>
    <row r="35" spans="1:55" s="105" customFormat="1" ht="13.5" customHeight="1">
      <c r="A35" s="115"/>
      <c r="B35" s="113"/>
      <c r="C35" s="101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</row>
    <row r="36" spans="1:55" s="105" customFormat="1" ht="13.5" customHeight="1">
      <c r="A36" s="115"/>
      <c r="B36" s="113"/>
      <c r="C36" s="101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  <c r="BC36" s="103"/>
    </row>
    <row r="37" spans="1:55" s="105" customFormat="1" ht="13.5" customHeight="1">
      <c r="A37" s="115"/>
      <c r="B37" s="113"/>
      <c r="C37" s="101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</row>
    <row r="38" spans="1:55" s="105" customFormat="1" ht="13.5" customHeight="1">
      <c r="A38" s="115"/>
      <c r="B38" s="113"/>
      <c r="C38" s="101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</row>
    <row r="39" spans="1:55" s="105" customFormat="1" ht="13.5" customHeight="1">
      <c r="A39" s="115"/>
      <c r="B39" s="113"/>
      <c r="C39" s="101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</row>
    <row r="40" spans="1:55" s="105" customFormat="1" ht="13.5" customHeight="1">
      <c r="A40" s="115"/>
      <c r="B40" s="113"/>
      <c r="C40" s="101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</row>
    <row r="41" spans="1:55" s="105" customFormat="1" ht="13.5" customHeight="1">
      <c r="A41" s="115"/>
      <c r="B41" s="113"/>
      <c r="C41" s="101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</row>
    <row r="42" spans="1:55" s="105" customFormat="1" ht="13.5" customHeight="1">
      <c r="A42" s="115"/>
      <c r="B42" s="113"/>
      <c r="C42" s="101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</row>
    <row r="43" spans="1:55" s="105" customFormat="1" ht="13.5" customHeight="1">
      <c r="A43" s="115"/>
      <c r="B43" s="113"/>
      <c r="C43" s="101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</row>
    <row r="44" spans="1:55" s="105" customFormat="1" ht="13.5" customHeight="1">
      <c r="A44" s="115"/>
      <c r="B44" s="113"/>
      <c r="C44" s="101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</row>
    <row r="45" spans="1:55" s="105" customFormat="1" ht="13.5" customHeight="1">
      <c r="A45" s="115"/>
      <c r="B45" s="113"/>
      <c r="C45" s="101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</row>
    <row r="46" spans="1:55" s="105" customFormat="1" ht="13.5" customHeight="1">
      <c r="A46" s="115"/>
      <c r="B46" s="113"/>
      <c r="C46" s="101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</row>
    <row r="47" spans="1:55" s="105" customFormat="1" ht="13.5" customHeight="1">
      <c r="A47" s="115"/>
      <c r="B47" s="113"/>
      <c r="C47" s="101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</row>
    <row r="48" spans="1:55" s="105" customFormat="1" ht="13.5" customHeight="1">
      <c r="A48" s="115"/>
      <c r="B48" s="113"/>
      <c r="C48" s="101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</row>
    <row r="49" spans="1:55" s="105" customFormat="1" ht="13.5" customHeight="1">
      <c r="A49" s="115"/>
      <c r="B49" s="113"/>
      <c r="C49" s="101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</row>
    <row r="50" spans="1:55" s="105" customFormat="1" ht="13.5" customHeight="1">
      <c r="A50" s="115"/>
      <c r="B50" s="113"/>
      <c r="C50" s="101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</row>
    <row r="51" spans="1:55" s="105" customFormat="1" ht="13.5" customHeight="1">
      <c r="A51" s="115"/>
      <c r="B51" s="113"/>
      <c r="C51" s="101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</row>
    <row r="52" spans="1:55" s="105" customFormat="1" ht="13.5" customHeight="1">
      <c r="A52" s="115"/>
      <c r="B52" s="113"/>
      <c r="C52" s="101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</row>
    <row r="53" spans="1:55" s="105" customFormat="1" ht="13.5" customHeight="1">
      <c r="A53" s="115"/>
      <c r="B53" s="113"/>
      <c r="C53" s="101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</row>
    <row r="54" spans="1:55" s="105" customFormat="1" ht="13.5" customHeight="1">
      <c r="A54" s="115"/>
      <c r="B54" s="113"/>
      <c r="C54" s="101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</row>
    <row r="55" spans="1:55" s="105" customFormat="1" ht="13.5" customHeight="1">
      <c r="A55" s="115"/>
      <c r="B55" s="113"/>
      <c r="C55" s="101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</row>
    <row r="56" spans="1:55" s="105" customFormat="1" ht="13.5" customHeight="1">
      <c r="A56" s="115"/>
      <c r="B56" s="113"/>
      <c r="C56" s="101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</row>
    <row r="57" spans="1:55" s="105" customFormat="1" ht="13.5" customHeight="1">
      <c r="A57" s="115"/>
      <c r="B57" s="113"/>
      <c r="C57" s="101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</row>
    <row r="58" spans="1:55" s="105" customFormat="1" ht="13.5" customHeight="1">
      <c r="A58" s="115"/>
      <c r="B58" s="113"/>
      <c r="C58" s="101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</row>
    <row r="59" spans="1:55" s="105" customFormat="1" ht="13.5" customHeight="1">
      <c r="A59" s="115"/>
      <c r="B59" s="113"/>
      <c r="C59" s="101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</row>
    <row r="60" spans="1:55" s="105" customFormat="1" ht="13.5" customHeight="1">
      <c r="A60" s="115"/>
      <c r="B60" s="113"/>
      <c r="C60" s="101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</row>
    <row r="61" spans="1:55" s="105" customFormat="1" ht="13.5" customHeight="1">
      <c r="A61" s="115"/>
      <c r="B61" s="113"/>
      <c r="C61" s="101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</row>
    <row r="62" spans="1:55" s="105" customFormat="1" ht="13.5" customHeight="1">
      <c r="A62" s="115"/>
      <c r="B62" s="113"/>
      <c r="C62" s="101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</row>
    <row r="63" spans="1:55" s="105" customFormat="1" ht="13.5" customHeight="1">
      <c r="A63" s="115"/>
      <c r="B63" s="113"/>
      <c r="C63" s="101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</row>
    <row r="64" spans="1:55" s="105" customFormat="1" ht="13.5" customHeight="1">
      <c r="A64" s="115"/>
      <c r="B64" s="113"/>
      <c r="C64" s="101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</row>
    <row r="65" spans="1:55" s="105" customFormat="1" ht="13.5" customHeight="1">
      <c r="A65" s="115"/>
      <c r="B65" s="113"/>
      <c r="C65" s="101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</row>
    <row r="66" spans="1:55" s="105" customFormat="1" ht="13.5" customHeight="1">
      <c r="A66" s="115"/>
      <c r="B66" s="113"/>
      <c r="C66" s="101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</row>
    <row r="67" spans="1:55" s="105" customFormat="1" ht="13.5" customHeight="1">
      <c r="A67" s="115"/>
      <c r="B67" s="113"/>
      <c r="C67" s="101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</row>
    <row r="68" spans="1:55" s="105" customFormat="1" ht="13.5" customHeight="1">
      <c r="A68" s="115"/>
      <c r="B68" s="113"/>
      <c r="C68" s="101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</row>
    <row r="69" spans="1:55" s="105" customFormat="1" ht="13.5" customHeight="1">
      <c r="A69" s="115"/>
      <c r="B69" s="113"/>
      <c r="C69" s="101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</row>
    <row r="70" spans="1:55" s="105" customFormat="1" ht="13.5" customHeight="1">
      <c r="A70" s="115"/>
      <c r="B70" s="113"/>
      <c r="C70" s="101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</row>
    <row r="71" spans="1:55" s="105" customFormat="1" ht="13.5" customHeight="1">
      <c r="A71" s="115"/>
      <c r="B71" s="113"/>
      <c r="C71" s="101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</row>
    <row r="72" spans="1:55" s="105" customFormat="1" ht="13.5" customHeight="1">
      <c r="A72" s="115"/>
      <c r="B72" s="113"/>
      <c r="C72" s="101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</row>
    <row r="73" spans="1:55" s="105" customFormat="1" ht="13.5" customHeight="1">
      <c r="A73" s="115"/>
      <c r="B73" s="113"/>
      <c r="C73" s="101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</row>
    <row r="74" spans="1:55" s="105" customFormat="1" ht="13.5" customHeight="1">
      <c r="A74" s="115"/>
      <c r="B74" s="113"/>
      <c r="C74" s="101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</row>
    <row r="75" spans="1:55" s="105" customFormat="1" ht="13.5" customHeight="1">
      <c r="A75" s="115"/>
      <c r="B75" s="113"/>
      <c r="C75" s="101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</row>
    <row r="76" spans="1:55" s="105" customFormat="1" ht="13.5" customHeight="1">
      <c r="A76" s="115"/>
      <c r="B76" s="113"/>
      <c r="C76" s="101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</row>
    <row r="77" spans="1:55" s="105" customFormat="1" ht="13.5" customHeight="1">
      <c r="A77" s="115"/>
      <c r="B77" s="113"/>
      <c r="C77" s="101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</row>
    <row r="78" spans="1:55" s="105" customFormat="1" ht="13.5" customHeight="1">
      <c r="A78" s="115"/>
      <c r="B78" s="113"/>
      <c r="C78" s="101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</row>
    <row r="79" spans="1:55" s="105" customFormat="1" ht="13.5" customHeight="1">
      <c r="A79" s="115"/>
      <c r="B79" s="113"/>
      <c r="C79" s="101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</row>
    <row r="80" spans="1:55" s="105" customFormat="1" ht="13.5" customHeight="1">
      <c r="A80" s="115"/>
      <c r="B80" s="113"/>
      <c r="C80" s="101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</row>
    <row r="81" spans="1:55" s="105" customFormat="1" ht="13.5" customHeight="1">
      <c r="A81" s="115"/>
      <c r="B81" s="113"/>
      <c r="C81" s="101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</row>
    <row r="82" spans="1:55" s="105" customFormat="1" ht="13.5" customHeight="1">
      <c r="A82" s="115"/>
      <c r="B82" s="113"/>
      <c r="C82" s="101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</row>
    <row r="83" spans="1:55" s="105" customFormat="1" ht="13.5" customHeight="1">
      <c r="A83" s="115"/>
      <c r="B83" s="113"/>
      <c r="C83" s="101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</row>
    <row r="84" spans="1:55" s="105" customFormat="1" ht="13.5" customHeight="1">
      <c r="A84" s="115"/>
      <c r="B84" s="113"/>
      <c r="C84" s="101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</row>
    <row r="85" spans="1:55" s="105" customFormat="1" ht="13.5" customHeight="1">
      <c r="A85" s="115"/>
      <c r="B85" s="113"/>
      <c r="C85" s="101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</row>
    <row r="86" spans="1:55" s="105" customFormat="1" ht="13.5" customHeight="1">
      <c r="A86" s="115"/>
      <c r="B86" s="113"/>
      <c r="C86" s="101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</row>
    <row r="87" spans="1:55" s="105" customFormat="1" ht="13.5" customHeight="1">
      <c r="A87" s="115"/>
      <c r="B87" s="113"/>
      <c r="C87" s="101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</row>
    <row r="88" spans="1:55" s="105" customFormat="1" ht="13.5" customHeight="1">
      <c r="A88" s="115"/>
      <c r="B88" s="113"/>
      <c r="C88" s="101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</row>
    <row r="89" spans="1:55" s="105" customFormat="1" ht="13.5" customHeight="1">
      <c r="A89" s="115"/>
      <c r="B89" s="113"/>
      <c r="C89" s="101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</row>
    <row r="90" spans="1:55" s="105" customFormat="1" ht="13.5" customHeight="1">
      <c r="A90" s="115"/>
      <c r="B90" s="113"/>
      <c r="C90" s="101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</row>
    <row r="91" spans="1:55" s="105" customFormat="1" ht="13.5" customHeight="1">
      <c r="A91" s="115"/>
      <c r="B91" s="113"/>
      <c r="C91" s="101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</row>
    <row r="92" spans="1:55" s="105" customFormat="1" ht="13.5" customHeight="1">
      <c r="A92" s="115"/>
      <c r="B92" s="113"/>
      <c r="C92" s="101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</row>
    <row r="93" spans="1:55" s="105" customFormat="1" ht="13.5" customHeight="1">
      <c r="A93" s="115"/>
      <c r="B93" s="113"/>
      <c r="C93" s="101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</row>
    <row r="94" spans="1:55" s="105" customFormat="1" ht="13.5" customHeight="1">
      <c r="A94" s="115"/>
      <c r="B94" s="113"/>
      <c r="C94" s="101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</row>
    <row r="95" spans="1:55" s="105" customFormat="1" ht="13.5" customHeight="1">
      <c r="A95" s="115"/>
      <c r="B95" s="113"/>
      <c r="C95" s="101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</row>
    <row r="96" spans="1:55" s="105" customFormat="1" ht="13.5" customHeight="1">
      <c r="A96" s="115"/>
      <c r="B96" s="113"/>
      <c r="C96" s="101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</row>
    <row r="97" spans="1:55" s="105" customFormat="1" ht="13.5" customHeight="1">
      <c r="A97" s="115"/>
      <c r="B97" s="113"/>
      <c r="C97" s="101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</row>
    <row r="98" spans="1:55" s="105" customFormat="1" ht="13.5" customHeight="1">
      <c r="A98" s="115"/>
      <c r="B98" s="113"/>
      <c r="C98" s="101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</row>
    <row r="99" spans="1:55" s="105" customFormat="1" ht="13.5" customHeight="1">
      <c r="A99" s="115"/>
      <c r="B99" s="113"/>
      <c r="C99" s="101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</row>
    <row r="100" spans="1:55" s="105" customFormat="1" ht="13.5" customHeight="1">
      <c r="A100" s="115"/>
      <c r="B100" s="113"/>
      <c r="C100" s="101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</row>
    <row r="101" spans="1:55" s="105" customFormat="1" ht="13.5" customHeight="1">
      <c r="A101" s="115"/>
      <c r="B101" s="113"/>
      <c r="C101" s="101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</row>
    <row r="102" spans="1:55" s="105" customFormat="1" ht="13.5" customHeight="1">
      <c r="A102" s="115"/>
      <c r="B102" s="113"/>
      <c r="C102" s="101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</row>
    <row r="103" spans="1:55" s="105" customFormat="1" ht="13.5" customHeight="1">
      <c r="A103" s="115"/>
      <c r="B103" s="113"/>
      <c r="C103" s="101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</row>
    <row r="104" spans="1:55" s="105" customFormat="1" ht="13.5" customHeight="1">
      <c r="A104" s="115"/>
      <c r="B104" s="113"/>
      <c r="C104" s="101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</row>
    <row r="105" spans="1:55" s="105" customFormat="1" ht="13.5" customHeight="1">
      <c r="A105" s="115"/>
      <c r="B105" s="113"/>
      <c r="C105" s="101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</row>
    <row r="106" spans="1:55" s="105" customFormat="1" ht="13.5" customHeight="1">
      <c r="A106" s="115"/>
      <c r="B106" s="113"/>
      <c r="C106" s="101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</row>
    <row r="107" spans="1:55" s="105" customFormat="1" ht="13.5" customHeight="1">
      <c r="A107" s="115"/>
      <c r="B107" s="113"/>
      <c r="C107" s="101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</row>
    <row r="108" spans="1:55" s="105" customFormat="1" ht="13.5" customHeight="1">
      <c r="A108" s="115"/>
      <c r="B108" s="113"/>
      <c r="C108" s="101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</row>
    <row r="109" spans="1:55" s="105" customFormat="1" ht="13.5" customHeight="1">
      <c r="A109" s="115"/>
      <c r="B109" s="113"/>
      <c r="C109" s="101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</row>
    <row r="110" spans="1:55" s="105" customFormat="1" ht="13.5" customHeight="1">
      <c r="A110" s="115"/>
      <c r="B110" s="113"/>
      <c r="C110" s="101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</row>
    <row r="111" spans="1:55" s="105" customFormat="1" ht="13.5" customHeight="1">
      <c r="A111" s="115"/>
      <c r="B111" s="113"/>
      <c r="C111" s="101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</row>
    <row r="112" spans="1:55" s="105" customFormat="1" ht="13.5" customHeight="1">
      <c r="A112" s="115"/>
      <c r="B112" s="113"/>
      <c r="C112" s="101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</row>
    <row r="113" spans="1:55" s="105" customFormat="1" ht="13.5" customHeight="1">
      <c r="A113" s="115"/>
      <c r="B113" s="113"/>
      <c r="C113" s="101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</row>
    <row r="114" spans="1:55" s="105" customFormat="1" ht="13.5" customHeight="1">
      <c r="A114" s="115"/>
      <c r="B114" s="113"/>
      <c r="C114" s="101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</row>
    <row r="115" spans="1:55" s="105" customFormat="1" ht="13.5" customHeight="1">
      <c r="A115" s="115"/>
      <c r="B115" s="113"/>
      <c r="C115" s="101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</row>
    <row r="116" spans="1:55" s="105" customFormat="1" ht="13.5" customHeight="1">
      <c r="A116" s="115"/>
      <c r="B116" s="113"/>
      <c r="C116" s="101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</row>
    <row r="117" spans="1:55" s="105" customFormat="1" ht="13.5" customHeight="1">
      <c r="A117" s="115"/>
      <c r="B117" s="113"/>
      <c r="C117" s="101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</row>
    <row r="118" spans="1:55" s="105" customFormat="1" ht="13.5" customHeight="1">
      <c r="A118" s="115"/>
      <c r="B118" s="113"/>
      <c r="C118" s="101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</row>
    <row r="119" spans="1:55" s="105" customFormat="1" ht="13.5" customHeight="1">
      <c r="A119" s="115"/>
      <c r="B119" s="113"/>
      <c r="C119" s="101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</row>
    <row r="120" spans="1:55" s="105" customFormat="1" ht="13.5" customHeight="1">
      <c r="A120" s="115"/>
      <c r="B120" s="113"/>
      <c r="C120" s="101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</row>
    <row r="121" spans="1:55" s="105" customFormat="1" ht="13.5" customHeight="1">
      <c r="A121" s="115"/>
      <c r="B121" s="113"/>
      <c r="C121" s="101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</row>
    <row r="122" spans="1:55" s="105" customFormat="1" ht="13.5" customHeight="1">
      <c r="A122" s="115"/>
      <c r="B122" s="113"/>
      <c r="C122" s="101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</row>
    <row r="123" spans="1:55" s="105" customFormat="1" ht="13.5" customHeight="1">
      <c r="A123" s="115"/>
      <c r="B123" s="113"/>
      <c r="C123" s="101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</row>
    <row r="124" spans="1:55" s="105" customFormat="1" ht="13.5" customHeight="1">
      <c r="A124" s="115"/>
      <c r="B124" s="113"/>
      <c r="C124" s="101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</row>
    <row r="125" spans="1:55" s="105" customFormat="1" ht="13.5" customHeight="1">
      <c r="A125" s="115"/>
      <c r="B125" s="113"/>
      <c r="C125" s="101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</row>
    <row r="126" spans="1:55" s="105" customFormat="1" ht="13.5" customHeight="1">
      <c r="A126" s="115"/>
      <c r="B126" s="113"/>
      <c r="C126" s="101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</row>
    <row r="127" spans="1:55" s="105" customFormat="1" ht="13.5" customHeight="1">
      <c r="A127" s="115"/>
      <c r="B127" s="113"/>
      <c r="C127" s="101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</row>
    <row r="128" spans="1:55" s="105" customFormat="1" ht="13.5" customHeight="1">
      <c r="A128" s="115"/>
      <c r="B128" s="113"/>
      <c r="C128" s="101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</row>
    <row r="129" spans="1:55" s="105" customFormat="1" ht="13.5" customHeight="1">
      <c r="A129" s="115"/>
      <c r="B129" s="113"/>
      <c r="C129" s="101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</row>
    <row r="130" spans="1:55" s="105" customFormat="1" ht="13.5" customHeight="1">
      <c r="A130" s="115"/>
      <c r="B130" s="113"/>
      <c r="C130" s="101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</row>
    <row r="131" spans="1:55" s="105" customFormat="1" ht="13.5" customHeight="1">
      <c r="A131" s="115"/>
      <c r="B131" s="113"/>
      <c r="C131" s="101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</row>
    <row r="132" spans="1:55" s="105" customFormat="1" ht="13.5" customHeight="1">
      <c r="A132" s="115"/>
      <c r="B132" s="113"/>
      <c r="C132" s="101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</row>
    <row r="133" spans="1:55" s="105" customFormat="1" ht="13.5" customHeight="1">
      <c r="A133" s="115"/>
      <c r="B133" s="113"/>
      <c r="C133" s="101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</row>
    <row r="134" spans="1:55" s="105" customFormat="1" ht="13.5" customHeight="1">
      <c r="A134" s="115"/>
      <c r="B134" s="113"/>
      <c r="C134" s="101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</row>
    <row r="135" spans="1:55" s="105" customFormat="1" ht="13.5" customHeight="1">
      <c r="A135" s="115"/>
      <c r="B135" s="113"/>
      <c r="C135" s="101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3"/>
      <c r="BC135" s="103"/>
    </row>
    <row r="136" spans="1:55" s="105" customFormat="1" ht="13.5" customHeight="1">
      <c r="A136" s="115"/>
      <c r="B136" s="113"/>
      <c r="C136" s="101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</row>
    <row r="137" spans="1:55" s="105" customFormat="1" ht="13.5" customHeight="1">
      <c r="A137" s="115"/>
      <c r="B137" s="113"/>
      <c r="C137" s="101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</row>
    <row r="138" spans="1:55" s="105" customFormat="1" ht="13.5" customHeight="1">
      <c r="A138" s="115"/>
      <c r="B138" s="113"/>
      <c r="C138" s="101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  <c r="AW138" s="103"/>
      <c r="AX138" s="103"/>
      <c r="AY138" s="103"/>
      <c r="AZ138" s="103"/>
      <c r="BA138" s="103"/>
      <c r="BB138" s="103"/>
      <c r="BC138" s="103"/>
    </row>
    <row r="139" spans="1:55" s="105" customFormat="1" ht="13.5" customHeight="1">
      <c r="A139" s="115"/>
      <c r="B139" s="113"/>
      <c r="C139" s="101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</row>
    <row r="140" spans="1:55" s="105" customFormat="1" ht="13.5" customHeight="1">
      <c r="A140" s="115"/>
      <c r="B140" s="113"/>
      <c r="C140" s="101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</row>
    <row r="141" spans="1:55" s="105" customFormat="1" ht="13.5" customHeight="1">
      <c r="A141" s="115"/>
      <c r="B141" s="113"/>
      <c r="C141" s="101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</row>
    <row r="142" spans="1:55" s="105" customFormat="1" ht="13.5" customHeight="1">
      <c r="A142" s="115"/>
      <c r="B142" s="113"/>
      <c r="C142" s="101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103"/>
      <c r="BB142" s="103"/>
      <c r="BC142" s="103"/>
    </row>
    <row r="143" spans="1:55" s="105" customFormat="1" ht="13.5" customHeight="1">
      <c r="A143" s="115"/>
      <c r="B143" s="113"/>
      <c r="C143" s="101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</row>
    <row r="144" spans="1:55" s="105" customFormat="1" ht="13.5" customHeight="1">
      <c r="A144" s="115"/>
      <c r="B144" s="113"/>
      <c r="C144" s="101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</row>
    <row r="145" spans="1:55" s="105" customFormat="1" ht="13.5" customHeight="1">
      <c r="A145" s="115"/>
      <c r="B145" s="113"/>
      <c r="C145" s="101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</row>
    <row r="146" spans="1:55" s="105" customFormat="1" ht="13.5" customHeight="1">
      <c r="A146" s="115"/>
      <c r="B146" s="113"/>
      <c r="C146" s="101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</row>
    <row r="147" spans="1:55" s="105" customFormat="1" ht="13.5" customHeight="1">
      <c r="A147" s="115"/>
      <c r="B147" s="113"/>
      <c r="C147" s="101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</row>
    <row r="148" spans="1:55" s="105" customFormat="1" ht="13.5" customHeight="1">
      <c r="A148" s="115"/>
      <c r="B148" s="113"/>
      <c r="C148" s="101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</row>
    <row r="149" spans="1:55" s="105" customFormat="1" ht="13.5" customHeight="1">
      <c r="A149" s="115"/>
      <c r="B149" s="113"/>
      <c r="C149" s="101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</row>
    <row r="150" spans="1:55" s="105" customFormat="1" ht="13.5" customHeight="1">
      <c r="A150" s="115"/>
      <c r="B150" s="113"/>
      <c r="C150" s="101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</row>
    <row r="151" spans="1:55" s="105" customFormat="1" ht="13.5" customHeight="1">
      <c r="A151" s="115"/>
      <c r="B151" s="113"/>
      <c r="C151" s="101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</row>
    <row r="152" spans="1:55" s="105" customFormat="1" ht="13.5" customHeight="1">
      <c r="A152" s="115"/>
      <c r="B152" s="113"/>
      <c r="C152" s="101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3"/>
      <c r="BC152" s="103"/>
    </row>
    <row r="153" spans="1:55" s="105" customFormat="1" ht="13.5" customHeight="1">
      <c r="A153" s="115"/>
      <c r="B153" s="113"/>
      <c r="C153" s="101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  <c r="BC153" s="103"/>
    </row>
    <row r="154" spans="1:55" s="105" customFormat="1" ht="13.5" customHeight="1">
      <c r="A154" s="115"/>
      <c r="B154" s="113"/>
      <c r="C154" s="101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</row>
    <row r="155" spans="1:55" s="105" customFormat="1" ht="13.5" customHeight="1">
      <c r="A155" s="115"/>
      <c r="B155" s="113"/>
      <c r="C155" s="101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</row>
    <row r="156" spans="1:55" s="105" customFormat="1" ht="13.5" customHeight="1">
      <c r="A156" s="115"/>
      <c r="B156" s="113"/>
      <c r="C156" s="101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  <c r="BC156" s="103"/>
    </row>
    <row r="157" spans="1:55" s="105" customFormat="1" ht="13.5" customHeight="1">
      <c r="A157" s="115"/>
      <c r="B157" s="113"/>
      <c r="C157" s="101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</row>
    <row r="158" spans="1:55" s="105" customFormat="1" ht="13.5" customHeight="1">
      <c r="A158" s="115"/>
      <c r="B158" s="113"/>
      <c r="C158" s="101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/>
      <c r="AZ158" s="103"/>
      <c r="BA158" s="103"/>
      <c r="BB158" s="103"/>
      <c r="BC158" s="103"/>
    </row>
    <row r="159" spans="1:55" s="105" customFormat="1" ht="13.5" customHeight="1">
      <c r="A159" s="115"/>
      <c r="B159" s="113"/>
      <c r="C159" s="101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  <c r="BC159" s="103"/>
    </row>
    <row r="160" spans="1:55" s="105" customFormat="1" ht="13.5" customHeight="1">
      <c r="A160" s="115"/>
      <c r="B160" s="113"/>
      <c r="C160" s="101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</row>
    <row r="161" spans="1:55" s="105" customFormat="1" ht="13.5" customHeight="1">
      <c r="A161" s="115"/>
      <c r="B161" s="113"/>
      <c r="C161" s="101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  <c r="AV161" s="103"/>
      <c r="AW161" s="103"/>
      <c r="AX161" s="103"/>
      <c r="AY161" s="103"/>
      <c r="AZ161" s="103"/>
      <c r="BA161" s="103"/>
      <c r="BB161" s="103"/>
      <c r="BC161" s="103"/>
    </row>
    <row r="162" spans="1:55" s="105" customFormat="1" ht="13.5" customHeight="1">
      <c r="A162" s="115"/>
      <c r="B162" s="113"/>
      <c r="C162" s="101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  <c r="BC162" s="103"/>
    </row>
    <row r="163" spans="1:55" s="105" customFormat="1" ht="13.5" customHeight="1">
      <c r="A163" s="115"/>
      <c r="B163" s="113"/>
      <c r="C163" s="101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103"/>
      <c r="AZ163" s="103"/>
      <c r="BA163" s="103"/>
      <c r="BB163" s="103"/>
      <c r="BC163" s="103"/>
    </row>
    <row r="164" spans="1:55" s="105" customFormat="1" ht="13.5" customHeight="1">
      <c r="A164" s="115"/>
      <c r="B164" s="113"/>
      <c r="C164" s="101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  <c r="AV164" s="103"/>
      <c r="AW164" s="103"/>
      <c r="AX164" s="103"/>
      <c r="AY164" s="103"/>
      <c r="AZ164" s="103"/>
      <c r="BA164" s="103"/>
      <c r="BB164" s="103"/>
      <c r="BC164" s="103"/>
    </row>
    <row r="165" spans="1:55" s="105" customFormat="1" ht="13.5" customHeight="1">
      <c r="A165" s="115"/>
      <c r="B165" s="113"/>
      <c r="C165" s="101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  <c r="AV165" s="103"/>
      <c r="AW165" s="103"/>
      <c r="AX165" s="103"/>
      <c r="AY165" s="103"/>
      <c r="AZ165" s="103"/>
      <c r="BA165" s="103"/>
      <c r="BB165" s="103"/>
      <c r="BC165" s="103"/>
    </row>
    <row r="166" spans="1:55" s="105" customFormat="1" ht="13.5" customHeight="1">
      <c r="A166" s="115"/>
      <c r="B166" s="113"/>
      <c r="C166" s="101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</row>
    <row r="167" spans="1:55" s="105" customFormat="1" ht="13.5" customHeight="1">
      <c r="A167" s="115"/>
      <c r="B167" s="113"/>
      <c r="C167" s="101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  <c r="AV167" s="103"/>
      <c r="AW167" s="103"/>
      <c r="AX167" s="103"/>
      <c r="AY167" s="103"/>
      <c r="AZ167" s="103"/>
      <c r="BA167" s="103"/>
      <c r="BB167" s="103"/>
      <c r="BC167" s="103"/>
    </row>
    <row r="168" spans="1:55" s="105" customFormat="1" ht="13.5" customHeight="1">
      <c r="A168" s="115"/>
      <c r="B168" s="113"/>
      <c r="C168" s="101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  <c r="AV168" s="103"/>
      <c r="AW168" s="103"/>
      <c r="AX168" s="103"/>
      <c r="AY168" s="103"/>
      <c r="AZ168" s="103"/>
      <c r="BA168" s="103"/>
      <c r="BB168" s="103"/>
      <c r="BC168" s="103"/>
    </row>
    <row r="169" spans="1:55" s="105" customFormat="1" ht="13.5" customHeight="1">
      <c r="A169" s="115"/>
      <c r="B169" s="113"/>
      <c r="C169" s="101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</row>
    <row r="170" spans="1:55" s="105" customFormat="1" ht="13.5" customHeight="1">
      <c r="A170" s="115"/>
      <c r="B170" s="113"/>
      <c r="C170" s="101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  <c r="AV170" s="103"/>
      <c r="AW170" s="103"/>
      <c r="AX170" s="103"/>
      <c r="AY170" s="103"/>
      <c r="AZ170" s="103"/>
      <c r="BA170" s="103"/>
      <c r="BB170" s="103"/>
      <c r="BC170" s="103"/>
    </row>
    <row r="171" spans="1:55" s="105" customFormat="1" ht="13.5" customHeight="1">
      <c r="A171" s="115"/>
      <c r="B171" s="113"/>
      <c r="C171" s="101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</row>
    <row r="172" spans="1:55" s="105" customFormat="1" ht="13.5" customHeight="1">
      <c r="A172" s="115"/>
      <c r="B172" s="113"/>
      <c r="C172" s="101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  <c r="AV172" s="103"/>
      <c r="AW172" s="103"/>
      <c r="AX172" s="103"/>
      <c r="AY172" s="103"/>
      <c r="AZ172" s="103"/>
      <c r="BA172" s="103"/>
      <c r="BB172" s="103"/>
      <c r="BC172" s="103"/>
    </row>
    <row r="173" spans="1:55" s="105" customFormat="1" ht="13.5" customHeight="1">
      <c r="A173" s="115"/>
      <c r="B173" s="113"/>
      <c r="C173" s="101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  <c r="AV173" s="103"/>
      <c r="AW173" s="103"/>
      <c r="AX173" s="103"/>
      <c r="AY173" s="103"/>
      <c r="AZ173" s="103"/>
      <c r="BA173" s="103"/>
      <c r="BB173" s="103"/>
      <c r="BC173" s="103"/>
    </row>
    <row r="174" spans="1:55" s="105" customFormat="1" ht="13.5" customHeight="1">
      <c r="A174" s="115"/>
      <c r="B174" s="113"/>
      <c r="C174" s="101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  <c r="AV174" s="103"/>
      <c r="AW174" s="103"/>
      <c r="AX174" s="103"/>
      <c r="AY174" s="103"/>
      <c r="AZ174" s="103"/>
      <c r="BA174" s="103"/>
      <c r="BB174" s="103"/>
      <c r="BC174" s="103"/>
    </row>
    <row r="175" spans="1:55" s="105" customFormat="1" ht="13.5" customHeight="1">
      <c r="A175" s="115"/>
      <c r="B175" s="113"/>
      <c r="C175" s="101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AX175" s="103"/>
      <c r="AY175" s="103"/>
      <c r="AZ175" s="103"/>
      <c r="BA175" s="103"/>
      <c r="BB175" s="103"/>
      <c r="BC175" s="103"/>
    </row>
    <row r="176" spans="1:55" s="105" customFormat="1" ht="13.5" customHeight="1">
      <c r="A176" s="115"/>
      <c r="B176" s="113"/>
      <c r="C176" s="101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  <c r="AV176" s="103"/>
      <c r="AW176" s="103"/>
      <c r="AX176" s="103"/>
      <c r="AY176" s="103"/>
      <c r="AZ176" s="103"/>
      <c r="BA176" s="103"/>
      <c r="BB176" s="103"/>
      <c r="BC176" s="103"/>
    </row>
    <row r="177" spans="1:55" s="105" customFormat="1" ht="13.5" customHeight="1">
      <c r="A177" s="115"/>
      <c r="B177" s="113"/>
      <c r="C177" s="101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</row>
    <row r="178" spans="1:55" s="105" customFormat="1" ht="13.5" customHeight="1">
      <c r="A178" s="115"/>
      <c r="B178" s="113"/>
      <c r="C178" s="101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  <c r="AV178" s="103"/>
      <c r="AW178" s="103"/>
      <c r="AX178" s="103"/>
      <c r="AY178" s="103"/>
      <c r="AZ178" s="103"/>
      <c r="BA178" s="103"/>
      <c r="BB178" s="103"/>
      <c r="BC178" s="103"/>
    </row>
    <row r="179" spans="1:55" s="105" customFormat="1" ht="13.5" customHeight="1">
      <c r="A179" s="115"/>
      <c r="B179" s="113"/>
      <c r="C179" s="101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/>
      <c r="AZ179" s="103"/>
      <c r="BA179" s="103"/>
      <c r="BB179" s="103"/>
      <c r="BC179" s="103"/>
    </row>
    <row r="180" spans="1:55" s="105" customFormat="1" ht="13.5" customHeight="1">
      <c r="A180" s="115"/>
      <c r="B180" s="113"/>
      <c r="C180" s="101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  <c r="AV180" s="103"/>
      <c r="AW180" s="103"/>
      <c r="AX180" s="103"/>
      <c r="AY180" s="103"/>
      <c r="AZ180" s="103"/>
      <c r="BA180" s="103"/>
      <c r="BB180" s="103"/>
      <c r="BC180" s="103"/>
    </row>
    <row r="181" spans="1:55" s="105" customFormat="1" ht="13.5" customHeight="1">
      <c r="A181" s="115"/>
      <c r="B181" s="113"/>
      <c r="C181" s="101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  <c r="AV181" s="103"/>
      <c r="AW181" s="103"/>
      <c r="AX181" s="103"/>
      <c r="AY181" s="103"/>
      <c r="AZ181" s="103"/>
      <c r="BA181" s="103"/>
      <c r="BB181" s="103"/>
      <c r="BC181" s="103"/>
    </row>
    <row r="182" spans="1:55" s="105" customFormat="1" ht="13.5" customHeight="1">
      <c r="A182" s="115"/>
      <c r="B182" s="113"/>
      <c r="C182" s="101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03"/>
      <c r="BA182" s="103"/>
      <c r="BB182" s="103"/>
      <c r="BC182" s="103"/>
    </row>
    <row r="183" spans="1:55" s="105" customFormat="1" ht="13.5" customHeight="1">
      <c r="A183" s="115"/>
      <c r="B183" s="113"/>
      <c r="C183" s="101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  <c r="AV183" s="103"/>
      <c r="AW183" s="103"/>
      <c r="AX183" s="103"/>
      <c r="AY183" s="103"/>
      <c r="AZ183" s="103"/>
      <c r="BA183" s="103"/>
      <c r="BB183" s="103"/>
      <c r="BC183" s="103"/>
    </row>
    <row r="184" spans="1:55" s="105" customFormat="1" ht="13.5" customHeight="1">
      <c r="A184" s="115"/>
      <c r="B184" s="113"/>
      <c r="C184" s="101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  <c r="AV184" s="103"/>
      <c r="AW184" s="103"/>
      <c r="AX184" s="103"/>
      <c r="AY184" s="103"/>
      <c r="AZ184" s="103"/>
      <c r="BA184" s="103"/>
      <c r="BB184" s="103"/>
      <c r="BC184" s="103"/>
    </row>
    <row r="185" spans="1:55" s="105" customFormat="1" ht="13.5" customHeight="1">
      <c r="A185" s="115"/>
      <c r="B185" s="113"/>
      <c r="C185" s="101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  <c r="AV185" s="103"/>
      <c r="AW185" s="103"/>
      <c r="AX185" s="103"/>
      <c r="AY185" s="103"/>
      <c r="AZ185" s="103"/>
      <c r="BA185" s="103"/>
      <c r="BB185" s="103"/>
      <c r="BC185" s="103"/>
    </row>
    <row r="186" spans="1:55" s="105" customFormat="1" ht="13.5" customHeight="1">
      <c r="A186" s="115"/>
      <c r="B186" s="113"/>
      <c r="C186" s="101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  <c r="AV186" s="103"/>
      <c r="AW186" s="103"/>
      <c r="AX186" s="103"/>
      <c r="AY186" s="103"/>
      <c r="AZ186" s="103"/>
      <c r="BA186" s="103"/>
      <c r="BB186" s="103"/>
      <c r="BC186" s="103"/>
    </row>
    <row r="187" spans="1:55" s="105" customFormat="1" ht="13.5" customHeight="1">
      <c r="A187" s="115"/>
      <c r="B187" s="113"/>
      <c r="C187" s="101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103"/>
      <c r="AZ187" s="103"/>
      <c r="BA187" s="103"/>
      <c r="BB187" s="103"/>
      <c r="BC187" s="103"/>
    </row>
    <row r="188" spans="1:55" s="105" customFormat="1" ht="13.5" customHeight="1">
      <c r="A188" s="115"/>
      <c r="B188" s="113"/>
      <c r="C188" s="101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103"/>
      <c r="AY188" s="103"/>
      <c r="AZ188" s="103"/>
      <c r="BA188" s="103"/>
      <c r="BB188" s="103"/>
      <c r="BC188" s="103"/>
    </row>
    <row r="189" spans="1:55" s="105" customFormat="1" ht="13.5" customHeight="1">
      <c r="A189" s="115"/>
      <c r="B189" s="113"/>
      <c r="C189" s="101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  <c r="AW189" s="103"/>
      <c r="AX189" s="103"/>
      <c r="AY189" s="103"/>
      <c r="AZ189" s="103"/>
      <c r="BA189" s="103"/>
      <c r="BB189" s="103"/>
      <c r="BC189" s="103"/>
    </row>
    <row r="190" spans="1:55" s="105" customFormat="1" ht="13.5" customHeight="1">
      <c r="A190" s="115"/>
      <c r="B190" s="113"/>
      <c r="C190" s="101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103"/>
      <c r="AY190" s="103"/>
      <c r="AZ190" s="103"/>
      <c r="BA190" s="103"/>
      <c r="BB190" s="103"/>
      <c r="BC190" s="103"/>
    </row>
    <row r="191" spans="1:55" s="105" customFormat="1" ht="13.5" customHeight="1">
      <c r="A191" s="115"/>
      <c r="B191" s="113"/>
      <c r="C191" s="101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  <c r="AV191" s="103"/>
      <c r="AW191" s="103"/>
      <c r="AX191" s="103"/>
      <c r="AY191" s="103"/>
      <c r="AZ191" s="103"/>
      <c r="BA191" s="103"/>
      <c r="BB191" s="103"/>
      <c r="BC191" s="103"/>
    </row>
    <row r="192" spans="1:55" s="105" customFormat="1" ht="13.5" customHeight="1">
      <c r="A192" s="115"/>
      <c r="B192" s="113"/>
      <c r="C192" s="101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103"/>
      <c r="BB192" s="103"/>
      <c r="BC192" s="103"/>
    </row>
    <row r="193" spans="1:55" s="105" customFormat="1" ht="13.5" customHeight="1">
      <c r="A193" s="115"/>
      <c r="B193" s="113"/>
      <c r="C193" s="101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AX193" s="103"/>
      <c r="AY193" s="103"/>
      <c r="AZ193" s="103"/>
      <c r="BA193" s="103"/>
      <c r="BB193" s="103"/>
      <c r="BC193" s="103"/>
    </row>
    <row r="194" spans="1:55" s="105" customFormat="1" ht="13.5" customHeight="1">
      <c r="A194" s="115"/>
      <c r="B194" s="113"/>
      <c r="C194" s="101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  <c r="AV194" s="103"/>
      <c r="AW194" s="103"/>
      <c r="AX194" s="103"/>
      <c r="AY194" s="103"/>
      <c r="AZ194" s="103"/>
      <c r="BA194" s="103"/>
      <c r="BB194" s="103"/>
      <c r="BC194" s="103"/>
    </row>
    <row r="195" spans="1:55" s="105" customFormat="1" ht="13.5" customHeight="1">
      <c r="A195" s="115"/>
      <c r="B195" s="113"/>
      <c r="C195" s="101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</row>
    <row r="196" spans="1:55" s="105" customFormat="1" ht="13.5" customHeight="1">
      <c r="A196" s="115"/>
      <c r="B196" s="113"/>
      <c r="C196" s="101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  <c r="AV196" s="103"/>
      <c r="AW196" s="103"/>
      <c r="AX196" s="103"/>
      <c r="AY196" s="103"/>
      <c r="AZ196" s="103"/>
      <c r="BA196" s="103"/>
      <c r="BB196" s="103"/>
      <c r="BC196" s="103"/>
    </row>
    <row r="197" spans="1:55" s="105" customFormat="1" ht="13.5" customHeight="1">
      <c r="A197" s="115"/>
      <c r="B197" s="113"/>
      <c r="C197" s="101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103"/>
      <c r="AZ197" s="103"/>
      <c r="BA197" s="103"/>
      <c r="BB197" s="103"/>
      <c r="BC197" s="103"/>
    </row>
    <row r="198" spans="1:55" s="105" customFormat="1" ht="13.5" customHeight="1">
      <c r="A198" s="115"/>
      <c r="B198" s="113"/>
      <c r="C198" s="101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  <c r="AV198" s="103"/>
      <c r="AW198" s="103"/>
      <c r="AX198" s="103"/>
      <c r="AY198" s="103"/>
      <c r="AZ198" s="103"/>
      <c r="BA198" s="103"/>
      <c r="BB198" s="103"/>
      <c r="BC198" s="103"/>
    </row>
    <row r="199" spans="1:55" s="105" customFormat="1" ht="13.5" customHeight="1">
      <c r="A199" s="115"/>
      <c r="B199" s="113"/>
      <c r="C199" s="101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  <c r="AV199" s="103"/>
      <c r="AW199" s="103"/>
      <c r="AX199" s="103"/>
      <c r="AY199" s="103"/>
      <c r="AZ199" s="103"/>
      <c r="BA199" s="103"/>
      <c r="BB199" s="103"/>
      <c r="BC199" s="103"/>
    </row>
    <row r="200" spans="1:55" s="105" customFormat="1" ht="13.5" customHeight="1">
      <c r="A200" s="115"/>
      <c r="B200" s="113"/>
      <c r="C200" s="101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  <c r="AV200" s="103"/>
      <c r="AW200" s="103"/>
      <c r="AX200" s="103"/>
      <c r="AY200" s="103"/>
      <c r="AZ200" s="103"/>
      <c r="BA200" s="103"/>
      <c r="BB200" s="103"/>
      <c r="BC200" s="103"/>
    </row>
    <row r="201" spans="1:55" s="105" customFormat="1" ht="13.5" customHeight="1">
      <c r="A201" s="115"/>
      <c r="B201" s="113"/>
      <c r="C201" s="101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  <c r="AV201" s="103"/>
      <c r="AW201" s="103"/>
      <c r="AX201" s="103"/>
      <c r="AY201" s="103"/>
      <c r="AZ201" s="103"/>
      <c r="BA201" s="103"/>
      <c r="BB201" s="103"/>
      <c r="BC201" s="103"/>
    </row>
    <row r="202" spans="1:55" s="105" customFormat="1" ht="13.5" customHeight="1">
      <c r="A202" s="115"/>
      <c r="B202" s="113"/>
      <c r="C202" s="101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  <c r="AV202" s="103"/>
      <c r="AW202" s="103"/>
      <c r="AX202" s="103"/>
      <c r="AY202" s="103"/>
      <c r="AZ202" s="103"/>
      <c r="BA202" s="103"/>
      <c r="BB202" s="103"/>
      <c r="BC202" s="103"/>
    </row>
    <row r="203" spans="1:55" s="105" customFormat="1" ht="13.5" customHeight="1">
      <c r="A203" s="115"/>
      <c r="B203" s="113"/>
      <c r="C203" s="101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  <c r="AV203" s="103"/>
      <c r="AW203" s="103"/>
      <c r="AX203" s="103"/>
      <c r="AY203" s="103"/>
      <c r="AZ203" s="103"/>
      <c r="BA203" s="103"/>
      <c r="BB203" s="103"/>
      <c r="BC203" s="103"/>
    </row>
    <row r="204" spans="1:55" s="105" customFormat="1" ht="13.5" customHeight="1">
      <c r="A204" s="115"/>
      <c r="B204" s="113"/>
      <c r="C204" s="101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  <c r="AV204" s="103"/>
      <c r="AW204" s="103"/>
      <c r="AX204" s="103"/>
      <c r="AY204" s="103"/>
      <c r="AZ204" s="103"/>
      <c r="BA204" s="103"/>
      <c r="BB204" s="103"/>
      <c r="BC204" s="103"/>
    </row>
    <row r="205" spans="1:55" s="105" customFormat="1" ht="13.5" customHeight="1">
      <c r="A205" s="115"/>
      <c r="B205" s="113"/>
      <c r="C205" s="101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  <c r="AV205" s="103"/>
      <c r="AW205" s="103"/>
      <c r="AX205" s="103"/>
      <c r="AY205" s="103"/>
      <c r="AZ205" s="103"/>
      <c r="BA205" s="103"/>
      <c r="BB205" s="103"/>
      <c r="BC205" s="103"/>
    </row>
    <row r="206" spans="1:55" s="105" customFormat="1" ht="13.5" customHeight="1">
      <c r="A206" s="115"/>
      <c r="B206" s="113"/>
      <c r="C206" s="101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  <c r="AV206" s="103"/>
      <c r="AW206" s="103"/>
      <c r="AX206" s="103"/>
      <c r="AY206" s="103"/>
      <c r="AZ206" s="103"/>
      <c r="BA206" s="103"/>
      <c r="BB206" s="103"/>
      <c r="BC206" s="103"/>
    </row>
    <row r="207" spans="1:55" s="105" customFormat="1" ht="13.5" customHeight="1">
      <c r="A207" s="115"/>
      <c r="B207" s="113"/>
      <c r="C207" s="101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  <c r="AV207" s="103"/>
      <c r="AW207" s="103"/>
      <c r="AX207" s="103"/>
      <c r="AY207" s="103"/>
      <c r="AZ207" s="103"/>
      <c r="BA207" s="103"/>
      <c r="BB207" s="103"/>
      <c r="BC207" s="103"/>
    </row>
  </sheetData>
  <sortState ref="A8:BC27">
    <sortCondition ref="A8:A27"/>
    <sortCondition ref="B8:B27"/>
    <sortCondition ref="C8:C27"/>
  </sortState>
  <mergeCells count="56"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&amp;Lし尿処理の状況（令和1年度実績）</oddHeader>
  </headerFooter>
  <colBreaks count="3" manualBreakCount="3">
    <brk id="13" min="1" max="26" man="1"/>
    <brk id="31" min="1" max="26" man="1"/>
    <brk id="45" min="1" max="2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50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3.37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customWidth="1"/>
    <col min="28" max="28" width="14.5" style="48" customWidth="1"/>
    <col min="29" max="29" width="3" style="48" customWidth="1"/>
    <col min="30" max="30" width="10.875" style="48" customWidth="1"/>
    <col min="31" max="31" width="8.875" style="48" customWidth="1"/>
    <col min="32" max="32" width="8.875" style="11" customWidth="1"/>
    <col min="33" max="33" width="5" style="11" customWidth="1"/>
    <col min="34" max="34" width="8.875" style="3" customWidth="1"/>
    <col min="35" max="35" width="4" style="3" customWidth="1"/>
    <col min="36" max="36" width="10" style="3" customWidth="1"/>
    <col min="37" max="16384" width="8.875" style="3" hidden="1"/>
  </cols>
  <sheetData>
    <row r="1" spans="1:36" ht="14.25" thickBot="1"/>
    <row r="2" spans="1:36" ht="14.25" thickBot="1">
      <c r="A2" s="51"/>
      <c r="B2" s="12" t="s">
        <v>63</v>
      </c>
      <c r="C2" s="47"/>
      <c r="D2" s="13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IF(L2&lt;&gt;"",VLOOKUP(L2,$AI$6:$AJ$250,2,FALSE),"-")</f>
        <v>-</v>
      </c>
      <c r="AA2" s="1">
        <f>IF(VALUE(C2)=0,0,1)</f>
        <v>0</v>
      </c>
      <c r="AB2" s="59" t="str">
        <f>IF(AA2=0,"",VLOOKUP(C2,水洗化人口等!B7:C207,2,FALSE))</f>
        <v/>
      </c>
      <c r="AC2" s="11"/>
      <c r="AD2" s="49">
        <f>IF(AA2=0,1,IF(ISERROR(AB2),1,0))</f>
        <v>1</v>
      </c>
      <c r="AF2" s="58" t="s">
        <v>250</v>
      </c>
      <c r="AG2" s="59">
        <f>IF(AA2=0,0,VLOOKUP(C2,AF5:AG250,2,FALSE))</f>
        <v>0</v>
      </c>
    </row>
    <row r="3" spans="1:36">
      <c r="AD3" s="49"/>
    </row>
    <row r="4" spans="1:36">
      <c r="B4" s="14"/>
      <c r="C4" s="15"/>
      <c r="AA4" s="46"/>
      <c r="AB4" s="50"/>
      <c r="AC4" s="50"/>
      <c r="AD4" s="50"/>
    </row>
    <row r="5" spans="1:36" ht="14.25" thickBot="1">
      <c r="J5" s="16"/>
      <c r="AF5" s="11">
        <f>+水洗化人口等!B5</f>
        <v>0</v>
      </c>
      <c r="AG5" s="11">
        <v>5</v>
      </c>
    </row>
    <row r="6" spans="1:36" ht="27.75" thickBot="1">
      <c r="F6" s="174" t="s">
        <v>65</v>
      </c>
      <c r="G6" s="175"/>
      <c r="H6" s="40" t="s">
        <v>66</v>
      </c>
      <c r="I6" s="40" t="s">
        <v>67</v>
      </c>
      <c r="J6" s="40" t="s">
        <v>68</v>
      </c>
      <c r="K6" s="4" t="s">
        <v>69</v>
      </c>
      <c r="L6" s="17" t="s">
        <v>70</v>
      </c>
      <c r="M6" s="41" t="s">
        <v>71</v>
      </c>
      <c r="AF6" s="11">
        <f>+水洗化人口等!B6</f>
        <v>0</v>
      </c>
      <c r="AG6" s="11">
        <v>6</v>
      </c>
      <c r="AI6" s="45" t="s">
        <v>72</v>
      </c>
      <c r="AJ6" s="2" t="s">
        <v>53</v>
      </c>
    </row>
    <row r="7" spans="1:36" ht="16.5" customHeight="1">
      <c r="B7" s="176" t="s">
        <v>73</v>
      </c>
      <c r="C7" s="5" t="s">
        <v>74</v>
      </c>
      <c r="D7" s="18">
        <f ca="1">AD7</f>
        <v>0</v>
      </c>
      <c r="F7" s="182" t="s">
        <v>75</v>
      </c>
      <c r="G7" s="6" t="s">
        <v>57</v>
      </c>
      <c r="H7" s="19">
        <f t="shared" ref="H7:H12" ca="1" si="0">AD14</f>
        <v>0</v>
      </c>
      <c r="I7" s="19">
        <f t="shared" ref="I7:I12" ca="1" si="1">AD24</f>
        <v>0</v>
      </c>
      <c r="J7" s="19">
        <f t="shared" ref="J7:J12" ca="1" si="2">SUM(H7:I7)</f>
        <v>0</v>
      </c>
      <c r="K7" s="20">
        <f t="shared" ref="K7:K12" ca="1" si="3">IF(J$13&gt;0,J7/J$13,0)</f>
        <v>0</v>
      </c>
      <c r="L7" s="21">
        <f ca="1">AD34</f>
        <v>0</v>
      </c>
      <c r="M7" s="22">
        <f ca="1">AD37</f>
        <v>0</v>
      </c>
      <c r="AA7" s="3" t="s">
        <v>74</v>
      </c>
      <c r="AB7" s="48" t="s">
        <v>76</v>
      </c>
      <c r="AC7" s="48" t="s">
        <v>77</v>
      </c>
      <c r="AD7" s="11">
        <f t="shared" ref="AD7:AD53" ca="1" si="4">IF(AD$2=0,INDIRECT(AB7&amp;"!"&amp;AC7&amp;$AG$2),0)</f>
        <v>0</v>
      </c>
      <c r="AF7" s="11" t="str">
        <f>+水洗化人口等!B7</f>
        <v>41000</v>
      </c>
      <c r="AG7" s="11">
        <v>7</v>
      </c>
      <c r="AI7" s="45" t="s">
        <v>78</v>
      </c>
      <c r="AJ7" s="2" t="s">
        <v>52</v>
      </c>
    </row>
    <row r="8" spans="1:36" ht="16.5" customHeight="1">
      <c r="B8" s="177"/>
      <c r="C8" s="6" t="s">
        <v>56</v>
      </c>
      <c r="D8" s="23">
        <f ca="1">AD8</f>
        <v>0</v>
      </c>
      <c r="F8" s="183"/>
      <c r="G8" s="6" t="s">
        <v>58</v>
      </c>
      <c r="H8" s="19">
        <f t="shared" ca="1" si="0"/>
        <v>0</v>
      </c>
      <c r="I8" s="19">
        <f t="shared" ca="1" si="1"/>
        <v>0</v>
      </c>
      <c r="J8" s="19">
        <f t="shared" ca="1" si="2"/>
        <v>0</v>
      </c>
      <c r="K8" s="20">
        <f t="shared" ca="1" si="3"/>
        <v>0</v>
      </c>
      <c r="L8" s="21">
        <f ca="1">AD35</f>
        <v>0</v>
      </c>
      <c r="M8" s="22">
        <f ca="1">AD38</f>
        <v>0</v>
      </c>
      <c r="AA8" s="3" t="s">
        <v>56</v>
      </c>
      <c r="AB8" s="48" t="s">
        <v>76</v>
      </c>
      <c r="AC8" s="48" t="s">
        <v>79</v>
      </c>
      <c r="AD8" s="11">
        <f t="shared" ca="1" si="4"/>
        <v>0</v>
      </c>
      <c r="AF8" s="11" t="str">
        <f>+水洗化人口等!B8</f>
        <v>41201</v>
      </c>
      <c r="AG8" s="11">
        <v>8</v>
      </c>
      <c r="AI8" s="45" t="s">
        <v>80</v>
      </c>
      <c r="AJ8" s="2" t="s">
        <v>51</v>
      </c>
    </row>
    <row r="9" spans="1:36" ht="16.5" customHeight="1">
      <c r="B9" s="178"/>
      <c r="C9" s="7" t="s">
        <v>81</v>
      </c>
      <c r="D9" s="24">
        <f ca="1">SUM(D7:D8)</f>
        <v>0</v>
      </c>
      <c r="F9" s="183"/>
      <c r="G9" s="6" t="s">
        <v>1</v>
      </c>
      <c r="H9" s="19">
        <f t="shared" ca="1" si="0"/>
        <v>0</v>
      </c>
      <c r="I9" s="19">
        <f t="shared" ca="1" si="1"/>
        <v>0</v>
      </c>
      <c r="J9" s="19">
        <f t="shared" ca="1" si="2"/>
        <v>0</v>
      </c>
      <c r="K9" s="20">
        <f t="shared" ca="1" si="3"/>
        <v>0</v>
      </c>
      <c r="L9" s="21">
        <f ca="1">AD36</f>
        <v>0</v>
      </c>
      <c r="M9" s="22">
        <f ca="1">AD39</f>
        <v>0</v>
      </c>
      <c r="AA9" s="3" t="s">
        <v>82</v>
      </c>
      <c r="AB9" s="48" t="s">
        <v>76</v>
      </c>
      <c r="AC9" s="48" t="s">
        <v>83</v>
      </c>
      <c r="AD9" s="11">
        <f t="shared" ca="1" si="4"/>
        <v>0</v>
      </c>
      <c r="AF9" s="11" t="str">
        <f>+水洗化人口等!B9</f>
        <v>41202</v>
      </c>
      <c r="AG9" s="11">
        <v>9</v>
      </c>
      <c r="AI9" s="45" t="s">
        <v>84</v>
      </c>
      <c r="AJ9" s="2" t="s">
        <v>50</v>
      </c>
    </row>
    <row r="10" spans="1:36" ht="16.5" customHeight="1">
      <c r="B10" s="179" t="s">
        <v>85</v>
      </c>
      <c r="C10" s="8" t="s">
        <v>82</v>
      </c>
      <c r="D10" s="23">
        <f ca="1">AD9</f>
        <v>0</v>
      </c>
      <c r="F10" s="183"/>
      <c r="G10" s="6" t="s">
        <v>60</v>
      </c>
      <c r="H10" s="19">
        <f t="shared" ca="1" si="0"/>
        <v>0</v>
      </c>
      <c r="I10" s="19">
        <f t="shared" ca="1" si="1"/>
        <v>0</v>
      </c>
      <c r="J10" s="19">
        <f t="shared" ca="1" si="2"/>
        <v>0</v>
      </c>
      <c r="K10" s="20">
        <f t="shared" ca="1" si="3"/>
        <v>0</v>
      </c>
      <c r="L10" s="25" t="s">
        <v>86</v>
      </c>
      <c r="M10" s="26" t="s">
        <v>86</v>
      </c>
      <c r="AA10" s="3" t="s">
        <v>87</v>
      </c>
      <c r="AB10" s="48" t="s">
        <v>76</v>
      </c>
      <c r="AC10" s="48" t="s">
        <v>88</v>
      </c>
      <c r="AD10" s="11">
        <f t="shared" ca="1" si="4"/>
        <v>0</v>
      </c>
      <c r="AF10" s="11" t="str">
        <f>+水洗化人口等!B10</f>
        <v>41203</v>
      </c>
      <c r="AG10" s="11">
        <v>10</v>
      </c>
      <c r="AI10" s="45" t="s">
        <v>89</v>
      </c>
      <c r="AJ10" s="2" t="s">
        <v>49</v>
      </c>
    </row>
    <row r="11" spans="1:36" ht="16.5" customHeight="1">
      <c r="B11" s="180"/>
      <c r="C11" s="6" t="s">
        <v>87</v>
      </c>
      <c r="D11" s="23">
        <f ca="1">AD10</f>
        <v>0</v>
      </c>
      <c r="F11" s="183"/>
      <c r="G11" s="6" t="s">
        <v>61</v>
      </c>
      <c r="H11" s="19">
        <f t="shared" ca="1" si="0"/>
        <v>0</v>
      </c>
      <c r="I11" s="19">
        <f t="shared" ca="1" si="1"/>
        <v>0</v>
      </c>
      <c r="J11" s="19">
        <f t="shared" ca="1" si="2"/>
        <v>0</v>
      </c>
      <c r="K11" s="20">
        <f t="shared" ca="1" si="3"/>
        <v>0</v>
      </c>
      <c r="L11" s="25" t="s">
        <v>86</v>
      </c>
      <c r="M11" s="26" t="s">
        <v>86</v>
      </c>
      <c r="AA11" s="3" t="s">
        <v>90</v>
      </c>
      <c r="AB11" s="48" t="s">
        <v>76</v>
      </c>
      <c r="AC11" s="48" t="s">
        <v>91</v>
      </c>
      <c r="AD11" s="11">
        <f t="shared" ca="1" si="4"/>
        <v>0</v>
      </c>
      <c r="AF11" s="11" t="str">
        <f>+水洗化人口等!B11</f>
        <v>41204</v>
      </c>
      <c r="AG11" s="11">
        <v>11</v>
      </c>
      <c r="AI11" s="45" t="s">
        <v>92</v>
      </c>
      <c r="AJ11" s="2" t="s">
        <v>48</v>
      </c>
    </row>
    <row r="12" spans="1:36" ht="16.5" customHeight="1">
      <c r="B12" s="180"/>
      <c r="C12" s="6" t="s">
        <v>90</v>
      </c>
      <c r="D12" s="23">
        <f ca="1">AD11</f>
        <v>0</v>
      </c>
      <c r="F12" s="183"/>
      <c r="G12" s="6" t="s">
        <v>62</v>
      </c>
      <c r="H12" s="19">
        <f t="shared" ca="1" si="0"/>
        <v>0</v>
      </c>
      <c r="I12" s="19">
        <f t="shared" ca="1" si="1"/>
        <v>0</v>
      </c>
      <c r="J12" s="19">
        <f t="shared" ca="1" si="2"/>
        <v>0</v>
      </c>
      <c r="K12" s="20">
        <f t="shared" ca="1" si="3"/>
        <v>0</v>
      </c>
      <c r="L12" s="25" t="s">
        <v>86</v>
      </c>
      <c r="M12" s="26" t="s">
        <v>86</v>
      </c>
      <c r="AA12" s="3" t="s">
        <v>93</v>
      </c>
      <c r="AB12" s="48" t="s">
        <v>76</v>
      </c>
      <c r="AC12" s="48" t="s">
        <v>94</v>
      </c>
      <c r="AD12" s="11">
        <f t="shared" ca="1" si="4"/>
        <v>0</v>
      </c>
      <c r="AF12" s="11" t="str">
        <f>+水洗化人口等!B12</f>
        <v>41205</v>
      </c>
      <c r="AG12" s="11">
        <v>12</v>
      </c>
      <c r="AI12" s="45" t="s">
        <v>95</v>
      </c>
      <c r="AJ12" s="2" t="s">
        <v>47</v>
      </c>
    </row>
    <row r="13" spans="1:36" ht="16.5" customHeight="1">
      <c r="B13" s="181"/>
      <c r="C13" s="7" t="s">
        <v>81</v>
      </c>
      <c r="D13" s="24">
        <f ca="1">SUM(D10:D12)</f>
        <v>0</v>
      </c>
      <c r="F13" s="184"/>
      <c r="G13" s="6" t="s">
        <v>81</v>
      </c>
      <c r="H13" s="19">
        <f ca="1">SUM(H7:H12)</f>
        <v>0</v>
      </c>
      <c r="I13" s="19">
        <f ca="1">SUM(I7:I12)</f>
        <v>0</v>
      </c>
      <c r="J13" s="19">
        <f ca="1">SUM(J7:J12)</f>
        <v>0</v>
      </c>
      <c r="K13" s="20">
        <v>1</v>
      </c>
      <c r="L13" s="25" t="s">
        <v>86</v>
      </c>
      <c r="M13" s="26" t="s">
        <v>86</v>
      </c>
      <c r="AA13" s="3" t="s">
        <v>55</v>
      </c>
      <c r="AB13" s="48" t="s">
        <v>76</v>
      </c>
      <c r="AC13" s="48" t="s">
        <v>96</v>
      </c>
      <c r="AD13" s="11">
        <f t="shared" ca="1" si="4"/>
        <v>0</v>
      </c>
      <c r="AF13" s="11" t="str">
        <f>+水洗化人口等!B13</f>
        <v>41206</v>
      </c>
      <c r="AG13" s="11">
        <v>13</v>
      </c>
      <c r="AI13" s="45" t="s">
        <v>97</v>
      </c>
      <c r="AJ13" s="2" t="s">
        <v>46</v>
      </c>
    </row>
    <row r="14" spans="1:36" ht="16.5" customHeight="1" thickBot="1">
      <c r="B14" s="161" t="s">
        <v>98</v>
      </c>
      <c r="C14" s="162"/>
      <c r="D14" s="27">
        <f ca="1">SUM(D9,D13)</f>
        <v>0</v>
      </c>
      <c r="F14" s="159" t="s">
        <v>99</v>
      </c>
      <c r="G14" s="160"/>
      <c r="H14" s="19">
        <f ca="1">AD20</f>
        <v>0</v>
      </c>
      <c r="I14" s="19">
        <f ca="1">AD30</f>
        <v>0</v>
      </c>
      <c r="J14" s="19">
        <f ca="1">SUM(H14:I14)</f>
        <v>0</v>
      </c>
      <c r="K14" s="28" t="s">
        <v>86</v>
      </c>
      <c r="L14" s="25" t="s">
        <v>86</v>
      </c>
      <c r="M14" s="26" t="s">
        <v>86</v>
      </c>
      <c r="AA14" s="3" t="s">
        <v>57</v>
      </c>
      <c r="AB14" s="48" t="s">
        <v>100</v>
      </c>
      <c r="AC14" s="48" t="s">
        <v>94</v>
      </c>
      <c r="AD14" s="11">
        <f t="shared" ca="1" si="4"/>
        <v>0</v>
      </c>
      <c r="AF14" s="11" t="str">
        <f>+水洗化人口等!B14</f>
        <v>41207</v>
      </c>
      <c r="AG14" s="11">
        <v>14</v>
      </c>
      <c r="AI14" s="45" t="s">
        <v>101</v>
      </c>
      <c r="AJ14" s="2" t="s">
        <v>45</v>
      </c>
    </row>
    <row r="15" spans="1:36" ht="16.5" customHeight="1" thickBot="1">
      <c r="B15" s="161" t="s">
        <v>55</v>
      </c>
      <c r="C15" s="162"/>
      <c r="D15" s="27">
        <f ca="1">AD13</f>
        <v>0</v>
      </c>
      <c r="F15" s="161" t="s">
        <v>54</v>
      </c>
      <c r="G15" s="162"/>
      <c r="H15" s="29">
        <f ca="1">SUM(H13:H14)</f>
        <v>0</v>
      </c>
      <c r="I15" s="29">
        <f ca="1">SUM(I13:I14)</f>
        <v>0</v>
      </c>
      <c r="J15" s="29">
        <f ca="1">SUM(J13:J14)</f>
        <v>0</v>
      </c>
      <c r="K15" s="30" t="s">
        <v>86</v>
      </c>
      <c r="L15" s="31">
        <f ca="1">SUM(L7:L9)</f>
        <v>0</v>
      </c>
      <c r="M15" s="32">
        <f ca="1">SUM(M7:M9)</f>
        <v>0</v>
      </c>
      <c r="AA15" s="3" t="s">
        <v>58</v>
      </c>
      <c r="AB15" s="48" t="s">
        <v>100</v>
      </c>
      <c r="AC15" s="48" t="s">
        <v>102</v>
      </c>
      <c r="AD15" s="11">
        <f t="shared" ca="1" si="4"/>
        <v>0</v>
      </c>
      <c r="AF15" s="11" t="str">
        <f>+水洗化人口等!B15</f>
        <v>41208</v>
      </c>
      <c r="AG15" s="11">
        <v>15</v>
      </c>
      <c r="AI15" s="45" t="s">
        <v>103</v>
      </c>
      <c r="AJ15" s="2" t="s">
        <v>44</v>
      </c>
    </row>
    <row r="16" spans="1:36" ht="16.5" customHeight="1" thickBot="1">
      <c r="B16" s="9" t="s">
        <v>104</v>
      </c>
      <c r="AA16" s="3" t="s">
        <v>1</v>
      </c>
      <c r="AB16" s="48" t="s">
        <v>100</v>
      </c>
      <c r="AC16" s="48" t="s">
        <v>96</v>
      </c>
      <c r="AD16" s="11">
        <f t="shared" ca="1" si="4"/>
        <v>0</v>
      </c>
      <c r="AF16" s="11" t="str">
        <f>+水洗化人口等!B16</f>
        <v>41209</v>
      </c>
      <c r="AG16" s="11">
        <v>16</v>
      </c>
      <c r="AI16" s="45" t="s">
        <v>105</v>
      </c>
      <c r="AJ16" s="2" t="s">
        <v>43</v>
      </c>
    </row>
    <row r="17" spans="3:36" ht="16.5" customHeight="1" thickBot="1">
      <c r="C17" s="33">
        <f ca="1">AD12</f>
        <v>0</v>
      </c>
      <c r="D17" s="3" t="s">
        <v>106</v>
      </c>
      <c r="J17" s="16"/>
      <c r="AA17" s="3" t="s">
        <v>60</v>
      </c>
      <c r="AB17" s="48" t="s">
        <v>100</v>
      </c>
      <c r="AC17" s="48" t="s">
        <v>107</v>
      </c>
      <c r="AD17" s="11">
        <f t="shared" ca="1" si="4"/>
        <v>0</v>
      </c>
      <c r="AF17" s="11" t="str">
        <f>+水洗化人口等!B17</f>
        <v>41210</v>
      </c>
      <c r="AG17" s="11">
        <v>17</v>
      </c>
      <c r="AI17" s="45" t="s">
        <v>108</v>
      </c>
      <c r="AJ17" s="2" t="s">
        <v>42</v>
      </c>
    </row>
    <row r="18" spans="3:36" ht="30" customHeight="1">
      <c r="F18" s="174" t="s">
        <v>109</v>
      </c>
      <c r="G18" s="175"/>
      <c r="H18" s="40" t="s">
        <v>66</v>
      </c>
      <c r="I18" s="40" t="s">
        <v>67</v>
      </c>
      <c r="J18" s="44" t="s">
        <v>68</v>
      </c>
      <c r="AA18" s="3" t="s">
        <v>61</v>
      </c>
      <c r="AB18" s="48" t="s">
        <v>100</v>
      </c>
      <c r="AC18" s="48" t="s">
        <v>110</v>
      </c>
      <c r="AD18" s="11">
        <f t="shared" ca="1" si="4"/>
        <v>0</v>
      </c>
      <c r="AF18" s="11" t="str">
        <f>+水洗化人口等!B18</f>
        <v>41327</v>
      </c>
      <c r="AG18" s="11">
        <v>18</v>
      </c>
      <c r="AI18" s="45" t="s">
        <v>111</v>
      </c>
      <c r="AJ18" s="2" t="s">
        <v>41</v>
      </c>
    </row>
    <row r="19" spans="3:36" ht="16.5" customHeight="1">
      <c r="C19" s="42" t="s">
        <v>112</v>
      </c>
      <c r="D19" s="10">
        <f ca="1">IF(D$14&gt;0,D13/D$14,0)</f>
        <v>0</v>
      </c>
      <c r="F19" s="159" t="s">
        <v>113</v>
      </c>
      <c r="G19" s="160"/>
      <c r="H19" s="19">
        <f ca="1">AD21</f>
        <v>0</v>
      </c>
      <c r="I19" s="19">
        <f ca="1">AD31</f>
        <v>0</v>
      </c>
      <c r="J19" s="23">
        <f ca="1">SUM(H19:I19)</f>
        <v>0</v>
      </c>
      <c r="AA19" s="3" t="s">
        <v>62</v>
      </c>
      <c r="AB19" s="48" t="s">
        <v>100</v>
      </c>
      <c r="AC19" s="48" t="s">
        <v>114</v>
      </c>
      <c r="AD19" s="11">
        <f t="shared" ca="1" si="4"/>
        <v>0</v>
      </c>
      <c r="AF19" s="11" t="str">
        <f>+水洗化人口等!B19</f>
        <v>41341</v>
      </c>
      <c r="AG19" s="11">
        <v>19</v>
      </c>
      <c r="AI19" s="45" t="s">
        <v>115</v>
      </c>
      <c r="AJ19" s="2" t="s">
        <v>40</v>
      </c>
    </row>
    <row r="20" spans="3:36" ht="16.5" customHeight="1">
      <c r="C20" s="42" t="s">
        <v>116</v>
      </c>
      <c r="D20" s="10">
        <f ca="1">IF(D$14&gt;0,D9/D$14,0)</f>
        <v>0</v>
      </c>
      <c r="F20" s="159" t="s">
        <v>117</v>
      </c>
      <c r="G20" s="160"/>
      <c r="H20" s="19">
        <f ca="1">AD22</f>
        <v>0</v>
      </c>
      <c r="I20" s="19">
        <f ca="1">AD32</f>
        <v>0</v>
      </c>
      <c r="J20" s="23">
        <f ca="1">SUM(H20:I20)</f>
        <v>0</v>
      </c>
      <c r="AA20" s="3" t="s">
        <v>99</v>
      </c>
      <c r="AB20" s="48" t="s">
        <v>100</v>
      </c>
      <c r="AC20" s="48" t="s">
        <v>118</v>
      </c>
      <c r="AD20" s="11">
        <f t="shared" ca="1" si="4"/>
        <v>0</v>
      </c>
      <c r="AF20" s="11" t="str">
        <f>+水洗化人口等!B20</f>
        <v>41345</v>
      </c>
      <c r="AG20" s="11">
        <v>20</v>
      </c>
      <c r="AI20" s="45" t="s">
        <v>119</v>
      </c>
      <c r="AJ20" s="2" t="s">
        <v>39</v>
      </c>
    </row>
    <row r="21" spans="3:36" ht="16.5" customHeight="1">
      <c r="C21" s="43" t="s">
        <v>120</v>
      </c>
      <c r="D21" s="10">
        <f ca="1">IF(D$14&gt;0,D10/D$14,0)</f>
        <v>0</v>
      </c>
      <c r="F21" s="159" t="s">
        <v>121</v>
      </c>
      <c r="G21" s="160"/>
      <c r="H21" s="19">
        <f ca="1">AD23</f>
        <v>0</v>
      </c>
      <c r="I21" s="19">
        <f ca="1">AD33</f>
        <v>0</v>
      </c>
      <c r="J21" s="23">
        <f ca="1">SUM(H21:I21)</f>
        <v>0</v>
      </c>
      <c r="AA21" s="3" t="s">
        <v>113</v>
      </c>
      <c r="AB21" s="48" t="s">
        <v>100</v>
      </c>
      <c r="AC21" s="48" t="s">
        <v>122</v>
      </c>
      <c r="AD21" s="11">
        <f t="shared" ca="1" si="4"/>
        <v>0</v>
      </c>
      <c r="AF21" s="11" t="str">
        <f>+水洗化人口等!B21</f>
        <v>41346</v>
      </c>
      <c r="AG21" s="11">
        <v>21</v>
      </c>
      <c r="AI21" s="45" t="s">
        <v>123</v>
      </c>
      <c r="AJ21" s="2" t="s">
        <v>38</v>
      </c>
    </row>
    <row r="22" spans="3:36" ht="16.5" customHeight="1" thickBot="1">
      <c r="C22" s="42" t="s">
        <v>124</v>
      </c>
      <c r="D22" s="10">
        <f ca="1">IF(D$14&gt;0,D12/D$14,0)</f>
        <v>0</v>
      </c>
      <c r="F22" s="161" t="s">
        <v>54</v>
      </c>
      <c r="G22" s="162"/>
      <c r="H22" s="29">
        <f ca="1">SUM(H19:H21)</f>
        <v>0</v>
      </c>
      <c r="I22" s="29">
        <f ca="1">SUM(I19:I21)</f>
        <v>0</v>
      </c>
      <c r="J22" s="34">
        <f ca="1">SUM(J19:J21)</f>
        <v>0</v>
      </c>
      <c r="AA22" s="3" t="s">
        <v>117</v>
      </c>
      <c r="AB22" s="48" t="s">
        <v>100</v>
      </c>
      <c r="AC22" s="48" t="s">
        <v>125</v>
      </c>
      <c r="AD22" s="11">
        <f t="shared" ca="1" si="4"/>
        <v>0</v>
      </c>
      <c r="AF22" s="11" t="str">
        <f>+水洗化人口等!B22</f>
        <v>41387</v>
      </c>
      <c r="AG22" s="11">
        <v>22</v>
      </c>
      <c r="AI22" s="45" t="s">
        <v>126</v>
      </c>
      <c r="AJ22" s="2" t="s">
        <v>37</v>
      </c>
    </row>
    <row r="23" spans="3:36" ht="16.5" customHeight="1">
      <c r="C23" s="42" t="s">
        <v>127</v>
      </c>
      <c r="D23" s="10">
        <f ca="1">IF(D$14&gt;0,C17/D$14,0)</f>
        <v>0</v>
      </c>
      <c r="F23" s="9"/>
      <c r="J23" s="35"/>
      <c r="AA23" s="3" t="s">
        <v>121</v>
      </c>
      <c r="AB23" s="48" t="s">
        <v>100</v>
      </c>
      <c r="AC23" s="48" t="s">
        <v>128</v>
      </c>
      <c r="AD23" s="11">
        <f t="shared" ca="1" si="4"/>
        <v>0</v>
      </c>
      <c r="AF23" s="11" t="str">
        <f>+水洗化人口等!B23</f>
        <v>41401</v>
      </c>
      <c r="AG23" s="11">
        <v>23</v>
      </c>
      <c r="AI23" s="45" t="s">
        <v>129</v>
      </c>
      <c r="AJ23" s="2" t="s">
        <v>36</v>
      </c>
    </row>
    <row r="24" spans="3:36" ht="16.5" customHeight="1" thickBot="1">
      <c r="C24" s="42" t="s">
        <v>130</v>
      </c>
      <c r="D24" s="10">
        <f ca="1">IF(D$9&gt;0,D7/D$9,0)</f>
        <v>0</v>
      </c>
      <c r="J24" s="36" t="s">
        <v>131</v>
      </c>
      <c r="AA24" s="3" t="s">
        <v>57</v>
      </c>
      <c r="AB24" s="48" t="s">
        <v>100</v>
      </c>
      <c r="AC24" s="48" t="s">
        <v>132</v>
      </c>
      <c r="AD24" s="11">
        <f t="shared" ca="1" si="4"/>
        <v>0</v>
      </c>
      <c r="AF24" s="11" t="str">
        <f>+水洗化人口等!B24</f>
        <v>41423</v>
      </c>
      <c r="AG24" s="11">
        <v>24</v>
      </c>
      <c r="AI24" s="45" t="s">
        <v>133</v>
      </c>
      <c r="AJ24" s="2" t="s">
        <v>35</v>
      </c>
    </row>
    <row r="25" spans="3:36" ht="16.5" customHeight="1">
      <c r="C25" s="42" t="s">
        <v>134</v>
      </c>
      <c r="D25" s="10">
        <f ca="1">IF(D$9&gt;0,D8/D$9,0)</f>
        <v>0</v>
      </c>
      <c r="F25" s="170" t="s">
        <v>6</v>
      </c>
      <c r="G25" s="171"/>
      <c r="H25" s="171"/>
      <c r="I25" s="163" t="s">
        <v>135</v>
      </c>
      <c r="J25" s="165" t="s">
        <v>136</v>
      </c>
      <c r="AA25" s="3" t="s">
        <v>58</v>
      </c>
      <c r="AB25" s="48" t="s">
        <v>100</v>
      </c>
      <c r="AC25" s="48" t="s">
        <v>137</v>
      </c>
      <c r="AD25" s="11">
        <f t="shared" ca="1" si="4"/>
        <v>0</v>
      </c>
      <c r="AF25" s="11" t="str">
        <f>+水洗化人口等!B25</f>
        <v>41424</v>
      </c>
      <c r="AG25" s="11">
        <v>25</v>
      </c>
      <c r="AI25" s="45" t="s">
        <v>138</v>
      </c>
      <c r="AJ25" s="2" t="s">
        <v>34</v>
      </c>
    </row>
    <row r="26" spans="3:36" ht="16.5" customHeight="1">
      <c r="F26" s="172"/>
      <c r="G26" s="173"/>
      <c r="H26" s="173"/>
      <c r="I26" s="164"/>
      <c r="J26" s="166"/>
      <c r="AA26" s="3" t="s">
        <v>1</v>
      </c>
      <c r="AB26" s="48" t="s">
        <v>100</v>
      </c>
      <c r="AC26" s="48" t="s">
        <v>139</v>
      </c>
      <c r="AD26" s="11">
        <f t="shared" ca="1" si="4"/>
        <v>0</v>
      </c>
      <c r="AF26" s="11" t="str">
        <f>+水洗化人口等!B26</f>
        <v>41425</v>
      </c>
      <c r="AG26" s="11">
        <v>26</v>
      </c>
      <c r="AI26" s="45" t="s">
        <v>140</v>
      </c>
      <c r="AJ26" s="2" t="s">
        <v>33</v>
      </c>
    </row>
    <row r="27" spans="3:36" ht="16.5" customHeight="1">
      <c r="F27" s="156" t="s">
        <v>59</v>
      </c>
      <c r="G27" s="157"/>
      <c r="H27" s="158"/>
      <c r="I27" s="21">
        <f t="shared" ref="I27:I35" ca="1" si="5">AD40</f>
        <v>0</v>
      </c>
      <c r="J27" s="37">
        <f ca="1">AD49</f>
        <v>0</v>
      </c>
      <c r="AA27" s="3" t="s">
        <v>60</v>
      </c>
      <c r="AB27" s="48" t="s">
        <v>100</v>
      </c>
      <c r="AC27" s="48" t="s">
        <v>141</v>
      </c>
      <c r="AD27" s="11">
        <f t="shared" ca="1" si="4"/>
        <v>0</v>
      </c>
      <c r="AF27" s="11" t="str">
        <f>+水洗化人口等!B27</f>
        <v>41441</v>
      </c>
      <c r="AG27" s="11">
        <v>27</v>
      </c>
      <c r="AI27" s="45" t="s">
        <v>142</v>
      </c>
      <c r="AJ27" s="2" t="s">
        <v>32</v>
      </c>
    </row>
    <row r="28" spans="3:36" ht="16.5" customHeight="1">
      <c r="F28" s="167" t="s">
        <v>143</v>
      </c>
      <c r="G28" s="168"/>
      <c r="H28" s="169"/>
      <c r="I28" s="21">
        <f t="shared" ca="1" si="5"/>
        <v>0</v>
      </c>
      <c r="J28" s="37">
        <f ca="1">AD50</f>
        <v>0</v>
      </c>
      <c r="AA28" s="3" t="s">
        <v>61</v>
      </c>
      <c r="AB28" s="48" t="s">
        <v>100</v>
      </c>
      <c r="AC28" s="48" t="s">
        <v>144</v>
      </c>
      <c r="AD28" s="11">
        <f t="shared" ca="1" si="4"/>
        <v>0</v>
      </c>
      <c r="AF28" s="11">
        <f>+水洗化人口等!B28</f>
        <v>0</v>
      </c>
      <c r="AG28" s="11">
        <v>28</v>
      </c>
      <c r="AI28" s="45" t="s">
        <v>145</v>
      </c>
      <c r="AJ28" s="2" t="s">
        <v>31</v>
      </c>
    </row>
    <row r="29" spans="3:36" ht="16.5" customHeight="1">
      <c r="F29" s="156" t="s">
        <v>0</v>
      </c>
      <c r="G29" s="157"/>
      <c r="H29" s="158"/>
      <c r="I29" s="21">
        <f t="shared" ca="1" si="5"/>
        <v>0</v>
      </c>
      <c r="J29" s="37">
        <f ca="1">AD51</f>
        <v>0</v>
      </c>
      <c r="AA29" s="3" t="s">
        <v>62</v>
      </c>
      <c r="AB29" s="48" t="s">
        <v>100</v>
      </c>
      <c r="AC29" s="48" t="s">
        <v>146</v>
      </c>
      <c r="AD29" s="11">
        <f t="shared" ca="1" si="4"/>
        <v>0</v>
      </c>
      <c r="AF29" s="11">
        <f>+水洗化人口等!B29</f>
        <v>0</v>
      </c>
      <c r="AG29" s="11">
        <v>29</v>
      </c>
      <c r="AI29" s="45" t="s">
        <v>147</v>
      </c>
      <c r="AJ29" s="2" t="s">
        <v>30</v>
      </c>
    </row>
    <row r="30" spans="3:36" ht="16.5" customHeight="1">
      <c r="F30" s="156" t="s">
        <v>58</v>
      </c>
      <c r="G30" s="157"/>
      <c r="H30" s="158"/>
      <c r="I30" s="21">
        <f t="shared" ca="1" si="5"/>
        <v>0</v>
      </c>
      <c r="J30" s="37">
        <f ca="1">AD52</f>
        <v>0</v>
      </c>
      <c r="AA30" s="3" t="s">
        <v>99</v>
      </c>
      <c r="AB30" s="48" t="s">
        <v>100</v>
      </c>
      <c r="AC30" s="48" t="s">
        <v>148</v>
      </c>
      <c r="AD30" s="11">
        <f t="shared" ca="1" si="4"/>
        <v>0</v>
      </c>
      <c r="AF30" s="11">
        <f>+水洗化人口等!B30</f>
        <v>0</v>
      </c>
      <c r="AG30" s="11">
        <v>30</v>
      </c>
      <c r="AI30" s="45" t="s">
        <v>149</v>
      </c>
      <c r="AJ30" s="2" t="s">
        <v>29</v>
      </c>
    </row>
    <row r="31" spans="3:36" ht="16.5" customHeight="1">
      <c r="F31" s="156" t="s">
        <v>1</v>
      </c>
      <c r="G31" s="157"/>
      <c r="H31" s="158"/>
      <c r="I31" s="21">
        <f t="shared" ca="1" si="5"/>
        <v>0</v>
      </c>
      <c r="J31" s="37">
        <f ca="1">AD53</f>
        <v>0</v>
      </c>
      <c r="AA31" s="3" t="s">
        <v>113</v>
      </c>
      <c r="AB31" s="48" t="s">
        <v>100</v>
      </c>
      <c r="AC31" s="48" t="s">
        <v>77</v>
      </c>
      <c r="AD31" s="11">
        <f t="shared" ca="1" si="4"/>
        <v>0</v>
      </c>
      <c r="AF31" s="11">
        <f>+水洗化人口等!B31</f>
        <v>0</v>
      </c>
      <c r="AG31" s="11">
        <v>31</v>
      </c>
      <c r="AI31" s="45" t="s">
        <v>150</v>
      </c>
      <c r="AJ31" s="2" t="s">
        <v>28</v>
      </c>
    </row>
    <row r="32" spans="3:36" ht="16.5" customHeight="1">
      <c r="F32" s="156" t="s">
        <v>2</v>
      </c>
      <c r="G32" s="157"/>
      <c r="H32" s="158"/>
      <c r="I32" s="21">
        <f t="shared" ca="1" si="5"/>
        <v>0</v>
      </c>
      <c r="J32" s="26" t="s">
        <v>86</v>
      </c>
      <c r="AA32" s="3" t="s">
        <v>117</v>
      </c>
      <c r="AB32" s="48" t="s">
        <v>100</v>
      </c>
      <c r="AC32" s="48" t="s">
        <v>151</v>
      </c>
      <c r="AD32" s="11">
        <f t="shared" ca="1" si="4"/>
        <v>0</v>
      </c>
      <c r="AF32" s="11">
        <f>+水洗化人口等!B32</f>
        <v>0</v>
      </c>
      <c r="AG32" s="11">
        <v>32</v>
      </c>
      <c r="AI32" s="45" t="s">
        <v>152</v>
      </c>
      <c r="AJ32" s="2" t="s">
        <v>27</v>
      </c>
    </row>
    <row r="33" spans="6:36" ht="16.5" customHeight="1">
      <c r="F33" s="156" t="s">
        <v>3</v>
      </c>
      <c r="G33" s="157"/>
      <c r="H33" s="158"/>
      <c r="I33" s="21">
        <f t="shared" ca="1" si="5"/>
        <v>0</v>
      </c>
      <c r="J33" s="26" t="s">
        <v>86</v>
      </c>
      <c r="AA33" s="3" t="s">
        <v>121</v>
      </c>
      <c r="AB33" s="48" t="s">
        <v>100</v>
      </c>
      <c r="AC33" s="48" t="s">
        <v>88</v>
      </c>
      <c r="AD33" s="11">
        <f t="shared" ca="1" si="4"/>
        <v>0</v>
      </c>
      <c r="AF33" s="11">
        <f>+水洗化人口等!B33</f>
        <v>0</v>
      </c>
      <c r="AG33" s="11">
        <v>33</v>
      </c>
      <c r="AI33" s="45" t="s">
        <v>153</v>
      </c>
      <c r="AJ33" s="2" t="s">
        <v>26</v>
      </c>
    </row>
    <row r="34" spans="6:36" ht="16.5" customHeight="1">
      <c r="F34" s="156" t="s">
        <v>4</v>
      </c>
      <c r="G34" s="157"/>
      <c r="H34" s="158"/>
      <c r="I34" s="21">
        <f t="shared" ca="1" si="5"/>
        <v>0</v>
      </c>
      <c r="J34" s="26" t="s">
        <v>86</v>
      </c>
      <c r="AA34" s="3" t="s">
        <v>57</v>
      </c>
      <c r="AB34" s="48" t="s">
        <v>100</v>
      </c>
      <c r="AC34" s="48" t="s">
        <v>154</v>
      </c>
      <c r="AD34" s="48">
        <f t="shared" ca="1" si="4"/>
        <v>0</v>
      </c>
      <c r="AF34" s="11">
        <f>+水洗化人口等!B34</f>
        <v>0</v>
      </c>
      <c r="AG34" s="11">
        <v>34</v>
      </c>
      <c r="AI34" s="45" t="s">
        <v>155</v>
      </c>
      <c r="AJ34" s="2" t="s">
        <v>25</v>
      </c>
    </row>
    <row r="35" spans="6:36" ht="16.5" customHeight="1">
      <c r="F35" s="156" t="s">
        <v>5</v>
      </c>
      <c r="G35" s="157"/>
      <c r="H35" s="158"/>
      <c r="I35" s="21">
        <f t="shared" ca="1" si="5"/>
        <v>0</v>
      </c>
      <c r="J35" s="26" t="s">
        <v>86</v>
      </c>
      <c r="AA35" s="3" t="s">
        <v>58</v>
      </c>
      <c r="AB35" s="48" t="s">
        <v>100</v>
      </c>
      <c r="AC35" s="48" t="s">
        <v>156</v>
      </c>
      <c r="AD35" s="48">
        <f t="shared" ca="1" si="4"/>
        <v>0</v>
      </c>
      <c r="AF35" s="11">
        <f>+水洗化人口等!B35</f>
        <v>0</v>
      </c>
      <c r="AG35" s="11">
        <v>35</v>
      </c>
      <c r="AI35" s="45" t="s">
        <v>157</v>
      </c>
      <c r="AJ35" s="2" t="s">
        <v>24</v>
      </c>
    </row>
    <row r="36" spans="6:36" ht="16.5" customHeight="1" thickBot="1">
      <c r="F36" s="153" t="s">
        <v>54</v>
      </c>
      <c r="G36" s="154"/>
      <c r="H36" s="155"/>
      <c r="I36" s="38">
        <f ca="1">SUM(I27:I35)</f>
        <v>0</v>
      </c>
      <c r="J36" s="39">
        <f ca="1">SUM(J27:J31)</f>
        <v>0</v>
      </c>
      <c r="AA36" s="3" t="s">
        <v>1</v>
      </c>
      <c r="AB36" s="48" t="s">
        <v>100</v>
      </c>
      <c r="AC36" s="48" t="s">
        <v>158</v>
      </c>
      <c r="AD36" s="48">
        <f t="shared" ca="1" si="4"/>
        <v>0</v>
      </c>
      <c r="AF36" s="11">
        <f>+水洗化人口等!B36</f>
        <v>0</v>
      </c>
      <c r="AG36" s="11">
        <v>36</v>
      </c>
      <c r="AI36" s="45" t="s">
        <v>159</v>
      </c>
      <c r="AJ36" s="2" t="s">
        <v>23</v>
      </c>
    </row>
    <row r="37" spans="6:36">
      <c r="AA37" s="3" t="s">
        <v>57</v>
      </c>
      <c r="AB37" s="48" t="s">
        <v>100</v>
      </c>
      <c r="AC37" s="48" t="s">
        <v>160</v>
      </c>
      <c r="AD37" s="48">
        <f t="shared" ca="1" si="4"/>
        <v>0</v>
      </c>
      <c r="AF37" s="11">
        <f>+水洗化人口等!B37</f>
        <v>0</v>
      </c>
      <c r="AG37" s="11">
        <v>37</v>
      </c>
      <c r="AI37" s="45" t="s">
        <v>161</v>
      </c>
      <c r="AJ37" s="2" t="s">
        <v>22</v>
      </c>
    </row>
    <row r="38" spans="6:36">
      <c r="AA38" s="3" t="s">
        <v>58</v>
      </c>
      <c r="AB38" s="48" t="s">
        <v>100</v>
      </c>
      <c r="AC38" s="48" t="s">
        <v>162</v>
      </c>
      <c r="AD38" s="48">
        <f t="shared" ca="1" si="4"/>
        <v>0</v>
      </c>
      <c r="AF38" s="11">
        <f>+水洗化人口等!B38</f>
        <v>0</v>
      </c>
      <c r="AG38" s="11">
        <v>38</v>
      </c>
      <c r="AI38" s="45" t="s">
        <v>163</v>
      </c>
      <c r="AJ38" s="2" t="s">
        <v>21</v>
      </c>
    </row>
    <row r="39" spans="6:36">
      <c r="AA39" s="3" t="s">
        <v>1</v>
      </c>
      <c r="AB39" s="48" t="s">
        <v>100</v>
      </c>
      <c r="AC39" s="48" t="s">
        <v>164</v>
      </c>
      <c r="AD39" s="48">
        <f t="shared" ca="1" si="4"/>
        <v>0</v>
      </c>
      <c r="AF39" s="11">
        <f>+水洗化人口等!B39</f>
        <v>0</v>
      </c>
      <c r="AG39" s="11">
        <v>39</v>
      </c>
      <c r="AI39" s="45" t="s">
        <v>165</v>
      </c>
      <c r="AJ39" s="2" t="s">
        <v>20</v>
      </c>
    </row>
    <row r="40" spans="6:36">
      <c r="AA40" s="3" t="s">
        <v>59</v>
      </c>
      <c r="AB40" s="48" t="s">
        <v>100</v>
      </c>
      <c r="AC40" s="48" t="s">
        <v>166</v>
      </c>
      <c r="AD40" s="48">
        <f t="shared" ca="1" si="4"/>
        <v>0</v>
      </c>
      <c r="AF40" s="11">
        <f>+水洗化人口等!B40</f>
        <v>0</v>
      </c>
      <c r="AG40" s="11">
        <v>40</v>
      </c>
      <c r="AI40" s="45" t="s">
        <v>167</v>
      </c>
      <c r="AJ40" s="2" t="s">
        <v>19</v>
      </c>
    </row>
    <row r="41" spans="6:36">
      <c r="AA41" s="3" t="s">
        <v>143</v>
      </c>
      <c r="AB41" s="48" t="s">
        <v>100</v>
      </c>
      <c r="AC41" s="48" t="s">
        <v>168</v>
      </c>
      <c r="AD41" s="48">
        <f t="shared" ca="1" si="4"/>
        <v>0</v>
      </c>
      <c r="AF41" s="11">
        <f>+水洗化人口等!B41</f>
        <v>0</v>
      </c>
      <c r="AG41" s="11">
        <v>41</v>
      </c>
      <c r="AI41" s="45" t="s">
        <v>169</v>
      </c>
      <c r="AJ41" s="2" t="s">
        <v>18</v>
      </c>
    </row>
    <row r="42" spans="6:36">
      <c r="AA42" s="3" t="s">
        <v>0</v>
      </c>
      <c r="AB42" s="48" t="s">
        <v>100</v>
      </c>
      <c r="AC42" s="48" t="s">
        <v>170</v>
      </c>
      <c r="AD42" s="48">
        <f t="shared" ca="1" si="4"/>
        <v>0</v>
      </c>
      <c r="AF42" s="11">
        <f>+水洗化人口等!B42</f>
        <v>0</v>
      </c>
      <c r="AG42" s="11">
        <v>42</v>
      </c>
      <c r="AI42" s="45" t="s">
        <v>171</v>
      </c>
      <c r="AJ42" s="2" t="s">
        <v>17</v>
      </c>
    </row>
    <row r="43" spans="6:36">
      <c r="AA43" s="3" t="s">
        <v>58</v>
      </c>
      <c r="AB43" s="48" t="s">
        <v>100</v>
      </c>
      <c r="AC43" s="48" t="s">
        <v>172</v>
      </c>
      <c r="AD43" s="48">
        <f t="shared" ca="1" si="4"/>
        <v>0</v>
      </c>
      <c r="AF43" s="11">
        <f>+水洗化人口等!B43</f>
        <v>0</v>
      </c>
      <c r="AG43" s="11">
        <v>43</v>
      </c>
      <c r="AI43" s="45" t="s">
        <v>173</v>
      </c>
      <c r="AJ43" s="2" t="s">
        <v>16</v>
      </c>
    </row>
    <row r="44" spans="6:36">
      <c r="AA44" s="3" t="s">
        <v>1</v>
      </c>
      <c r="AB44" s="48" t="s">
        <v>100</v>
      </c>
      <c r="AC44" s="48" t="s">
        <v>174</v>
      </c>
      <c r="AD44" s="48">
        <f t="shared" ca="1" si="4"/>
        <v>0</v>
      </c>
      <c r="AF44" s="11">
        <f>+水洗化人口等!B44</f>
        <v>0</v>
      </c>
      <c r="AG44" s="11">
        <v>44</v>
      </c>
      <c r="AI44" s="45" t="s">
        <v>175</v>
      </c>
      <c r="AJ44" s="2" t="s">
        <v>15</v>
      </c>
    </row>
    <row r="45" spans="6:36">
      <c r="AA45" s="3" t="s">
        <v>2</v>
      </c>
      <c r="AB45" s="48" t="s">
        <v>100</v>
      </c>
      <c r="AC45" s="48" t="s">
        <v>176</v>
      </c>
      <c r="AD45" s="48">
        <f t="shared" ca="1" si="4"/>
        <v>0</v>
      </c>
      <c r="AF45" s="11">
        <f>+水洗化人口等!B45</f>
        <v>0</v>
      </c>
      <c r="AG45" s="11">
        <v>45</v>
      </c>
      <c r="AI45" s="45" t="s">
        <v>177</v>
      </c>
      <c r="AJ45" s="2" t="s">
        <v>14</v>
      </c>
    </row>
    <row r="46" spans="6:36">
      <c r="AA46" s="3" t="s">
        <v>3</v>
      </c>
      <c r="AB46" s="48" t="s">
        <v>100</v>
      </c>
      <c r="AC46" s="48" t="s">
        <v>178</v>
      </c>
      <c r="AD46" s="48">
        <f t="shared" ca="1" si="4"/>
        <v>0</v>
      </c>
      <c r="AF46" s="11">
        <f>+水洗化人口等!B46</f>
        <v>0</v>
      </c>
      <c r="AG46" s="11">
        <v>46</v>
      </c>
      <c r="AI46" s="45" t="s">
        <v>179</v>
      </c>
      <c r="AJ46" s="2" t="s">
        <v>13</v>
      </c>
    </row>
    <row r="47" spans="6:36">
      <c r="AA47" s="3" t="s">
        <v>4</v>
      </c>
      <c r="AB47" s="48" t="s">
        <v>100</v>
      </c>
      <c r="AC47" s="48" t="s">
        <v>180</v>
      </c>
      <c r="AD47" s="48">
        <f t="shared" ca="1" si="4"/>
        <v>0</v>
      </c>
      <c r="AF47" s="11">
        <f>+水洗化人口等!B47</f>
        <v>0</v>
      </c>
      <c r="AG47" s="11">
        <v>47</v>
      </c>
      <c r="AI47" s="45" t="s">
        <v>181</v>
      </c>
      <c r="AJ47" s="2" t="s">
        <v>12</v>
      </c>
    </row>
    <row r="48" spans="6:36">
      <c r="AA48" s="3" t="s">
        <v>5</v>
      </c>
      <c r="AB48" s="48" t="s">
        <v>100</v>
      </c>
      <c r="AC48" s="48" t="s">
        <v>182</v>
      </c>
      <c r="AD48" s="48">
        <f t="shared" ca="1" si="4"/>
        <v>0</v>
      </c>
      <c r="AF48" s="11">
        <f>+水洗化人口等!B48</f>
        <v>0</v>
      </c>
      <c r="AG48" s="11">
        <v>48</v>
      </c>
      <c r="AI48" s="45" t="s">
        <v>183</v>
      </c>
      <c r="AJ48" s="2" t="s">
        <v>11</v>
      </c>
    </row>
    <row r="49" spans="27:36">
      <c r="AA49" s="3" t="s">
        <v>59</v>
      </c>
      <c r="AB49" s="48" t="s">
        <v>100</v>
      </c>
      <c r="AC49" s="48" t="s">
        <v>184</v>
      </c>
      <c r="AD49" s="48">
        <f t="shared" ca="1" si="4"/>
        <v>0</v>
      </c>
      <c r="AF49" s="11">
        <f>+水洗化人口等!B49</f>
        <v>0</v>
      </c>
      <c r="AG49" s="11">
        <v>49</v>
      </c>
      <c r="AI49" s="45" t="s">
        <v>185</v>
      </c>
      <c r="AJ49" s="2" t="s">
        <v>10</v>
      </c>
    </row>
    <row r="50" spans="27:36">
      <c r="AA50" s="3" t="s">
        <v>143</v>
      </c>
      <c r="AB50" s="48" t="s">
        <v>100</v>
      </c>
      <c r="AC50" s="48" t="s">
        <v>186</v>
      </c>
      <c r="AD50" s="48">
        <f t="shared" ca="1" si="4"/>
        <v>0</v>
      </c>
      <c r="AF50" s="11">
        <f>+水洗化人口等!B50</f>
        <v>0</v>
      </c>
      <c r="AG50" s="11">
        <v>50</v>
      </c>
      <c r="AI50" s="45" t="s">
        <v>187</v>
      </c>
      <c r="AJ50" s="2" t="s">
        <v>9</v>
      </c>
    </row>
    <row r="51" spans="27:36">
      <c r="AA51" s="3" t="s">
        <v>0</v>
      </c>
      <c r="AB51" s="48" t="s">
        <v>100</v>
      </c>
      <c r="AC51" s="48" t="s">
        <v>188</v>
      </c>
      <c r="AD51" s="48">
        <f t="shared" ca="1" si="4"/>
        <v>0</v>
      </c>
      <c r="AF51" s="11">
        <f>+水洗化人口等!B51</f>
        <v>0</v>
      </c>
      <c r="AG51" s="11">
        <v>51</v>
      </c>
      <c r="AI51" s="45" t="s">
        <v>189</v>
      </c>
      <c r="AJ51" s="2" t="s">
        <v>8</v>
      </c>
    </row>
    <row r="52" spans="27:36">
      <c r="AA52" s="3" t="s">
        <v>58</v>
      </c>
      <c r="AB52" s="48" t="s">
        <v>100</v>
      </c>
      <c r="AC52" s="48" t="s">
        <v>190</v>
      </c>
      <c r="AD52" s="48">
        <f t="shared" ca="1" si="4"/>
        <v>0</v>
      </c>
      <c r="AF52" s="11">
        <f>+水洗化人口等!B52</f>
        <v>0</v>
      </c>
      <c r="AG52" s="11">
        <v>52</v>
      </c>
      <c r="AI52" s="45" t="s">
        <v>191</v>
      </c>
      <c r="AJ52" s="2" t="s">
        <v>7</v>
      </c>
    </row>
    <row r="53" spans="27:36">
      <c r="AA53" s="3" t="s">
        <v>1</v>
      </c>
      <c r="AB53" s="48" t="s">
        <v>100</v>
      </c>
      <c r="AC53" s="48" t="s">
        <v>192</v>
      </c>
      <c r="AD53" s="48">
        <f t="shared" ca="1" si="4"/>
        <v>0</v>
      </c>
      <c r="AF53" s="11">
        <f>+水洗化人口等!B53</f>
        <v>0</v>
      </c>
      <c r="AG53" s="11">
        <v>53</v>
      </c>
    </row>
    <row r="54" spans="27:36">
      <c r="AF54" s="11">
        <f>+水洗化人口等!B54</f>
        <v>0</v>
      </c>
      <c r="AG54" s="11">
        <v>54</v>
      </c>
    </row>
    <row r="55" spans="27:36">
      <c r="AF55" s="11">
        <f>+水洗化人口等!B55</f>
        <v>0</v>
      </c>
      <c r="AG55" s="11">
        <v>55</v>
      </c>
    </row>
    <row r="56" spans="27:36">
      <c r="AF56" s="11">
        <f>+水洗化人口等!B56</f>
        <v>0</v>
      </c>
      <c r="AG56" s="11">
        <v>56</v>
      </c>
    </row>
    <row r="57" spans="27:36">
      <c r="AF57" s="11">
        <f>+水洗化人口等!B57</f>
        <v>0</v>
      </c>
      <c r="AG57" s="11">
        <v>57</v>
      </c>
    </row>
    <row r="58" spans="27:36">
      <c r="AF58" s="11">
        <f>+水洗化人口等!B58</f>
        <v>0</v>
      </c>
      <c r="AG58" s="11">
        <v>58</v>
      </c>
    </row>
    <row r="59" spans="27:36">
      <c r="AF59" s="11">
        <f>+水洗化人口等!B59</f>
        <v>0</v>
      </c>
      <c r="AG59" s="11">
        <v>59</v>
      </c>
    </row>
    <row r="60" spans="27:36">
      <c r="AF60" s="11">
        <f>+水洗化人口等!B60</f>
        <v>0</v>
      </c>
      <c r="AG60" s="11">
        <v>60</v>
      </c>
    </row>
    <row r="61" spans="27:36">
      <c r="AF61" s="11">
        <f>+水洗化人口等!B61</f>
        <v>0</v>
      </c>
      <c r="AG61" s="11">
        <v>61</v>
      </c>
    </row>
    <row r="62" spans="27:36">
      <c r="AF62" s="11">
        <f>+水洗化人口等!B62</f>
        <v>0</v>
      </c>
      <c r="AG62" s="11">
        <v>62</v>
      </c>
    </row>
    <row r="63" spans="27:36">
      <c r="AF63" s="11">
        <f>+水洗化人口等!B63</f>
        <v>0</v>
      </c>
      <c r="AG63" s="11">
        <v>63</v>
      </c>
    </row>
    <row r="64" spans="27:36">
      <c r="AF64" s="11">
        <f>+水洗化人口等!B64</f>
        <v>0</v>
      </c>
      <c r="AG64" s="11">
        <v>64</v>
      </c>
    </row>
    <row r="65" spans="32:33">
      <c r="AF65" s="11">
        <f>+水洗化人口等!B65</f>
        <v>0</v>
      </c>
      <c r="AG65" s="11">
        <v>65</v>
      </c>
    </row>
    <row r="66" spans="32:33">
      <c r="AF66" s="11">
        <f>+水洗化人口等!B66</f>
        <v>0</v>
      </c>
      <c r="AG66" s="11">
        <v>66</v>
      </c>
    </row>
    <row r="67" spans="32:33">
      <c r="AF67" s="11">
        <f>+水洗化人口等!B67</f>
        <v>0</v>
      </c>
      <c r="AG67" s="11">
        <v>67</v>
      </c>
    </row>
    <row r="68" spans="32:33">
      <c r="AF68" s="11">
        <f>+水洗化人口等!B68</f>
        <v>0</v>
      </c>
      <c r="AG68" s="11">
        <v>68</v>
      </c>
    </row>
    <row r="69" spans="32:33">
      <c r="AF69" s="11">
        <f>+水洗化人口等!B69</f>
        <v>0</v>
      </c>
      <c r="AG69" s="11">
        <v>69</v>
      </c>
    </row>
    <row r="70" spans="32:33">
      <c r="AF70" s="11">
        <f>+水洗化人口等!B70</f>
        <v>0</v>
      </c>
      <c r="AG70" s="11">
        <v>70</v>
      </c>
    </row>
    <row r="71" spans="32:33">
      <c r="AF71" s="11">
        <f>+水洗化人口等!B71</f>
        <v>0</v>
      </c>
      <c r="AG71" s="11">
        <v>71</v>
      </c>
    </row>
    <row r="72" spans="32:33">
      <c r="AF72" s="11">
        <f>+水洗化人口等!B72</f>
        <v>0</v>
      </c>
      <c r="AG72" s="11">
        <v>72</v>
      </c>
    </row>
    <row r="73" spans="32:33">
      <c r="AF73" s="11">
        <f>+水洗化人口等!B73</f>
        <v>0</v>
      </c>
      <c r="AG73" s="11">
        <v>73</v>
      </c>
    </row>
    <row r="74" spans="32:33">
      <c r="AF74" s="11">
        <f>+水洗化人口等!B74</f>
        <v>0</v>
      </c>
      <c r="AG74" s="11">
        <v>74</v>
      </c>
    </row>
    <row r="75" spans="32:33">
      <c r="AF75" s="11">
        <f>+水洗化人口等!B75</f>
        <v>0</v>
      </c>
      <c r="AG75" s="11">
        <v>75</v>
      </c>
    </row>
    <row r="76" spans="32:33">
      <c r="AF76" s="11">
        <f>+水洗化人口等!B76</f>
        <v>0</v>
      </c>
      <c r="AG76" s="11">
        <v>76</v>
      </c>
    </row>
    <row r="77" spans="32:33">
      <c r="AF77" s="11">
        <f>+水洗化人口等!B77</f>
        <v>0</v>
      </c>
      <c r="AG77" s="11">
        <v>77</v>
      </c>
    </row>
    <row r="78" spans="32:33">
      <c r="AF78" s="11">
        <f>+水洗化人口等!B78</f>
        <v>0</v>
      </c>
      <c r="AG78" s="11">
        <v>78</v>
      </c>
    </row>
    <row r="79" spans="32:33">
      <c r="AF79" s="11">
        <f>+水洗化人口等!B79</f>
        <v>0</v>
      </c>
      <c r="AG79" s="11">
        <v>79</v>
      </c>
    </row>
    <row r="80" spans="32:33">
      <c r="AF80" s="11">
        <f>+水洗化人口等!B80</f>
        <v>0</v>
      </c>
      <c r="AG80" s="11">
        <v>80</v>
      </c>
    </row>
    <row r="81" spans="32:33">
      <c r="AF81" s="11">
        <f>+水洗化人口等!B81</f>
        <v>0</v>
      </c>
      <c r="AG81" s="11">
        <v>81</v>
      </c>
    </row>
    <row r="82" spans="32:33">
      <c r="AF82" s="11">
        <f>+水洗化人口等!B82</f>
        <v>0</v>
      </c>
      <c r="AG82" s="11">
        <v>82</v>
      </c>
    </row>
    <row r="83" spans="32:33">
      <c r="AF83" s="11">
        <f>+水洗化人口等!B83</f>
        <v>0</v>
      </c>
      <c r="AG83" s="11">
        <v>83</v>
      </c>
    </row>
    <row r="84" spans="32:33">
      <c r="AF84" s="11">
        <f>+水洗化人口等!B84</f>
        <v>0</v>
      </c>
      <c r="AG84" s="11">
        <v>84</v>
      </c>
    </row>
    <row r="85" spans="32:33">
      <c r="AF85" s="11">
        <f>+水洗化人口等!B85</f>
        <v>0</v>
      </c>
      <c r="AG85" s="11">
        <v>85</v>
      </c>
    </row>
    <row r="86" spans="32:33">
      <c r="AF86" s="11">
        <f>+水洗化人口等!B86</f>
        <v>0</v>
      </c>
      <c r="AG86" s="11">
        <v>86</v>
      </c>
    </row>
    <row r="87" spans="32:33">
      <c r="AF87" s="11">
        <f>+水洗化人口等!B87</f>
        <v>0</v>
      </c>
      <c r="AG87" s="11">
        <v>87</v>
      </c>
    </row>
    <row r="88" spans="32:33">
      <c r="AF88" s="11">
        <f>+水洗化人口等!B88</f>
        <v>0</v>
      </c>
      <c r="AG88" s="11">
        <v>88</v>
      </c>
    </row>
    <row r="89" spans="32:33">
      <c r="AF89" s="11">
        <f>+水洗化人口等!B89</f>
        <v>0</v>
      </c>
      <c r="AG89" s="11">
        <v>89</v>
      </c>
    </row>
    <row r="90" spans="32:33">
      <c r="AF90" s="11">
        <f>+水洗化人口等!B90</f>
        <v>0</v>
      </c>
      <c r="AG90" s="11">
        <v>90</v>
      </c>
    </row>
    <row r="91" spans="32:33">
      <c r="AF91" s="11">
        <f>+水洗化人口等!B91</f>
        <v>0</v>
      </c>
      <c r="AG91" s="11">
        <v>91</v>
      </c>
    </row>
    <row r="92" spans="32:33">
      <c r="AF92" s="11">
        <f>+水洗化人口等!B92</f>
        <v>0</v>
      </c>
      <c r="AG92" s="11">
        <v>92</v>
      </c>
    </row>
    <row r="93" spans="32:33">
      <c r="AF93" s="11">
        <f>+水洗化人口等!B93</f>
        <v>0</v>
      </c>
      <c r="AG93" s="11">
        <v>93</v>
      </c>
    </row>
    <row r="94" spans="32:33">
      <c r="AF94" s="11">
        <f>+水洗化人口等!B94</f>
        <v>0</v>
      </c>
      <c r="AG94" s="11">
        <v>94</v>
      </c>
    </row>
    <row r="95" spans="32:33">
      <c r="AF95" s="11">
        <f>+水洗化人口等!B95</f>
        <v>0</v>
      </c>
      <c r="AG95" s="11">
        <v>95</v>
      </c>
    </row>
    <row r="96" spans="32:33">
      <c r="AF96" s="11">
        <f>+水洗化人口等!B96</f>
        <v>0</v>
      </c>
      <c r="AG96" s="11">
        <v>96</v>
      </c>
    </row>
    <row r="97" spans="32:33">
      <c r="AF97" s="11">
        <f>+水洗化人口等!B97</f>
        <v>0</v>
      </c>
      <c r="AG97" s="11">
        <v>97</v>
      </c>
    </row>
    <row r="98" spans="32:33">
      <c r="AF98" s="11">
        <f>+水洗化人口等!B98</f>
        <v>0</v>
      </c>
      <c r="AG98" s="11">
        <v>98</v>
      </c>
    </row>
    <row r="99" spans="32:33">
      <c r="AF99" s="11">
        <f>+水洗化人口等!B99</f>
        <v>0</v>
      </c>
      <c r="AG99" s="11">
        <v>99</v>
      </c>
    </row>
    <row r="100" spans="32:33">
      <c r="AF100" s="11">
        <f>+水洗化人口等!B100</f>
        <v>0</v>
      </c>
      <c r="AG100" s="11">
        <v>100</v>
      </c>
    </row>
    <row r="101" spans="32:33">
      <c r="AF101" s="11">
        <f>+水洗化人口等!B101</f>
        <v>0</v>
      </c>
      <c r="AG101" s="11">
        <v>101</v>
      </c>
    </row>
    <row r="102" spans="32:33">
      <c r="AF102" s="11">
        <f>+水洗化人口等!B102</f>
        <v>0</v>
      </c>
      <c r="AG102" s="11">
        <v>102</v>
      </c>
    </row>
    <row r="103" spans="32:33">
      <c r="AF103" s="11">
        <f>+水洗化人口等!B103</f>
        <v>0</v>
      </c>
      <c r="AG103" s="11">
        <v>103</v>
      </c>
    </row>
    <row r="104" spans="32:33">
      <c r="AF104" s="11">
        <f>+水洗化人口等!B104</f>
        <v>0</v>
      </c>
      <c r="AG104" s="11">
        <v>104</v>
      </c>
    </row>
    <row r="105" spans="32:33">
      <c r="AF105" s="11">
        <f>+水洗化人口等!B105</f>
        <v>0</v>
      </c>
      <c r="AG105" s="11">
        <v>105</v>
      </c>
    </row>
    <row r="106" spans="32:33">
      <c r="AF106" s="11">
        <f>+水洗化人口等!B106</f>
        <v>0</v>
      </c>
      <c r="AG106" s="11">
        <v>106</v>
      </c>
    </row>
    <row r="107" spans="32:33">
      <c r="AF107" s="11">
        <f>+水洗化人口等!B107</f>
        <v>0</v>
      </c>
      <c r="AG107" s="11">
        <v>107</v>
      </c>
    </row>
    <row r="108" spans="32:33">
      <c r="AF108" s="11">
        <f>+水洗化人口等!B108</f>
        <v>0</v>
      </c>
      <c r="AG108" s="11">
        <v>108</v>
      </c>
    </row>
    <row r="109" spans="32:33">
      <c r="AF109" s="11">
        <f>+水洗化人口等!B109</f>
        <v>0</v>
      </c>
      <c r="AG109" s="11">
        <v>109</v>
      </c>
    </row>
    <row r="110" spans="32:33">
      <c r="AF110" s="11">
        <f>+水洗化人口等!B110</f>
        <v>0</v>
      </c>
      <c r="AG110" s="11">
        <v>110</v>
      </c>
    </row>
    <row r="111" spans="32:33">
      <c r="AF111" s="11">
        <f>+水洗化人口等!B111</f>
        <v>0</v>
      </c>
      <c r="AG111" s="11">
        <v>111</v>
      </c>
    </row>
    <row r="112" spans="32:33">
      <c r="AF112" s="11">
        <f>+水洗化人口等!B112</f>
        <v>0</v>
      </c>
      <c r="AG112" s="11">
        <v>112</v>
      </c>
    </row>
    <row r="113" spans="32:33">
      <c r="AF113" s="11">
        <f>+水洗化人口等!B113</f>
        <v>0</v>
      </c>
      <c r="AG113" s="11">
        <v>113</v>
      </c>
    </row>
    <row r="114" spans="32:33">
      <c r="AF114" s="11">
        <f>+水洗化人口等!B114</f>
        <v>0</v>
      </c>
      <c r="AG114" s="11">
        <v>114</v>
      </c>
    </row>
    <row r="115" spans="32:33">
      <c r="AF115" s="11">
        <f>+水洗化人口等!B115</f>
        <v>0</v>
      </c>
      <c r="AG115" s="11">
        <v>115</v>
      </c>
    </row>
    <row r="116" spans="32:33">
      <c r="AF116" s="11">
        <f>+水洗化人口等!B116</f>
        <v>0</v>
      </c>
      <c r="AG116" s="11">
        <v>116</v>
      </c>
    </row>
    <row r="117" spans="32:33">
      <c r="AF117" s="11">
        <f>+水洗化人口等!B117</f>
        <v>0</v>
      </c>
      <c r="AG117" s="11">
        <v>117</v>
      </c>
    </row>
    <row r="118" spans="32:33">
      <c r="AF118" s="11">
        <f>+水洗化人口等!B118</f>
        <v>0</v>
      </c>
      <c r="AG118" s="11">
        <v>118</v>
      </c>
    </row>
    <row r="119" spans="32:33">
      <c r="AF119" s="11">
        <f>+水洗化人口等!B119</f>
        <v>0</v>
      </c>
      <c r="AG119" s="11">
        <v>119</v>
      </c>
    </row>
    <row r="120" spans="32:33">
      <c r="AF120" s="11">
        <f>+水洗化人口等!B120</f>
        <v>0</v>
      </c>
      <c r="AG120" s="11">
        <v>120</v>
      </c>
    </row>
    <row r="121" spans="32:33">
      <c r="AF121" s="11">
        <f>+水洗化人口等!B121</f>
        <v>0</v>
      </c>
      <c r="AG121" s="11">
        <v>121</v>
      </c>
    </row>
    <row r="122" spans="32:33">
      <c r="AF122" s="11">
        <f>+水洗化人口等!B122</f>
        <v>0</v>
      </c>
      <c r="AG122" s="11">
        <v>122</v>
      </c>
    </row>
    <row r="123" spans="32:33">
      <c r="AF123" s="11">
        <f>+水洗化人口等!B123</f>
        <v>0</v>
      </c>
      <c r="AG123" s="11">
        <v>123</v>
      </c>
    </row>
    <row r="124" spans="32:33">
      <c r="AF124" s="11">
        <f>+水洗化人口等!B124</f>
        <v>0</v>
      </c>
      <c r="AG124" s="11">
        <v>124</v>
      </c>
    </row>
    <row r="125" spans="32:33">
      <c r="AF125" s="11">
        <f>+水洗化人口等!B125</f>
        <v>0</v>
      </c>
      <c r="AG125" s="11">
        <v>125</v>
      </c>
    </row>
    <row r="126" spans="32:33">
      <c r="AF126" s="11">
        <f>+水洗化人口等!B126</f>
        <v>0</v>
      </c>
      <c r="AG126" s="11">
        <v>126</v>
      </c>
    </row>
    <row r="127" spans="32:33">
      <c r="AF127" s="11">
        <f>+水洗化人口等!B127</f>
        <v>0</v>
      </c>
      <c r="AG127" s="11">
        <v>127</v>
      </c>
    </row>
    <row r="128" spans="32:33">
      <c r="AF128" s="11">
        <f>+水洗化人口等!B128</f>
        <v>0</v>
      </c>
      <c r="AG128" s="11">
        <v>128</v>
      </c>
    </row>
    <row r="129" spans="32:33">
      <c r="AF129" s="11">
        <f>+水洗化人口等!B129</f>
        <v>0</v>
      </c>
      <c r="AG129" s="11">
        <v>129</v>
      </c>
    </row>
    <row r="130" spans="32:33">
      <c r="AF130" s="11">
        <f>+水洗化人口等!B130</f>
        <v>0</v>
      </c>
      <c r="AG130" s="11">
        <v>130</v>
      </c>
    </row>
    <row r="131" spans="32:33">
      <c r="AF131" s="11">
        <f>+水洗化人口等!B131</f>
        <v>0</v>
      </c>
      <c r="AG131" s="11">
        <v>131</v>
      </c>
    </row>
    <row r="132" spans="32:33">
      <c r="AF132" s="11">
        <f>+水洗化人口等!B132</f>
        <v>0</v>
      </c>
      <c r="AG132" s="11">
        <v>132</v>
      </c>
    </row>
    <row r="133" spans="32:33">
      <c r="AF133" s="11">
        <f>+水洗化人口等!B133</f>
        <v>0</v>
      </c>
      <c r="AG133" s="11">
        <v>133</v>
      </c>
    </row>
    <row r="134" spans="32:33">
      <c r="AF134" s="11">
        <f>+水洗化人口等!B134</f>
        <v>0</v>
      </c>
      <c r="AG134" s="11">
        <v>134</v>
      </c>
    </row>
    <row r="135" spans="32:33">
      <c r="AF135" s="11">
        <f>+水洗化人口等!B135</f>
        <v>0</v>
      </c>
      <c r="AG135" s="11">
        <v>135</v>
      </c>
    </row>
    <row r="136" spans="32:33">
      <c r="AF136" s="11">
        <f>+水洗化人口等!B136</f>
        <v>0</v>
      </c>
      <c r="AG136" s="11">
        <v>136</v>
      </c>
    </row>
    <row r="137" spans="32:33">
      <c r="AF137" s="11">
        <f>+水洗化人口等!B137</f>
        <v>0</v>
      </c>
      <c r="AG137" s="11">
        <v>137</v>
      </c>
    </row>
    <row r="138" spans="32:33">
      <c r="AF138" s="11">
        <f>+水洗化人口等!B138</f>
        <v>0</v>
      </c>
      <c r="AG138" s="11">
        <v>138</v>
      </c>
    </row>
    <row r="139" spans="32:33">
      <c r="AF139" s="11">
        <f>+水洗化人口等!B139</f>
        <v>0</v>
      </c>
      <c r="AG139" s="11">
        <v>139</v>
      </c>
    </row>
    <row r="140" spans="32:33">
      <c r="AF140" s="11">
        <f>+水洗化人口等!B140</f>
        <v>0</v>
      </c>
      <c r="AG140" s="11">
        <v>140</v>
      </c>
    </row>
    <row r="141" spans="32:33">
      <c r="AF141" s="11">
        <f>+水洗化人口等!B141</f>
        <v>0</v>
      </c>
      <c r="AG141" s="11">
        <v>141</v>
      </c>
    </row>
    <row r="142" spans="32:33">
      <c r="AF142" s="11">
        <f>+水洗化人口等!B142</f>
        <v>0</v>
      </c>
      <c r="AG142" s="11">
        <v>142</v>
      </c>
    </row>
    <row r="143" spans="32:33">
      <c r="AF143" s="11">
        <f>+水洗化人口等!B143</f>
        <v>0</v>
      </c>
      <c r="AG143" s="11">
        <v>143</v>
      </c>
    </row>
    <row r="144" spans="32:33">
      <c r="AF144" s="11">
        <f>+水洗化人口等!B144</f>
        <v>0</v>
      </c>
      <c r="AG144" s="11">
        <v>144</v>
      </c>
    </row>
    <row r="145" spans="32:33">
      <c r="AF145" s="11">
        <f>+水洗化人口等!B145</f>
        <v>0</v>
      </c>
      <c r="AG145" s="11">
        <v>145</v>
      </c>
    </row>
    <row r="146" spans="32:33">
      <c r="AF146" s="11">
        <f>+水洗化人口等!B146</f>
        <v>0</v>
      </c>
      <c r="AG146" s="11">
        <v>146</v>
      </c>
    </row>
    <row r="147" spans="32:33">
      <c r="AF147" s="11">
        <f>+水洗化人口等!B147</f>
        <v>0</v>
      </c>
      <c r="AG147" s="11">
        <v>147</v>
      </c>
    </row>
    <row r="148" spans="32:33">
      <c r="AF148" s="11">
        <f>+水洗化人口等!B148</f>
        <v>0</v>
      </c>
      <c r="AG148" s="11">
        <v>148</v>
      </c>
    </row>
    <row r="149" spans="32:33">
      <c r="AF149" s="11">
        <f>+水洗化人口等!B149</f>
        <v>0</v>
      </c>
      <c r="AG149" s="11">
        <v>149</v>
      </c>
    </row>
    <row r="150" spans="32:33">
      <c r="AF150" s="11">
        <f>+水洗化人口等!B150</f>
        <v>0</v>
      </c>
      <c r="AG150" s="11">
        <v>150</v>
      </c>
    </row>
    <row r="151" spans="32:33">
      <c r="AF151" s="11">
        <f>+水洗化人口等!B151</f>
        <v>0</v>
      </c>
      <c r="AG151" s="11">
        <v>151</v>
      </c>
    </row>
    <row r="152" spans="32:33">
      <c r="AF152" s="11">
        <f>+水洗化人口等!B152</f>
        <v>0</v>
      </c>
      <c r="AG152" s="11">
        <v>152</v>
      </c>
    </row>
    <row r="153" spans="32:33">
      <c r="AF153" s="11">
        <f>+水洗化人口等!B153</f>
        <v>0</v>
      </c>
      <c r="AG153" s="11">
        <v>153</v>
      </c>
    </row>
    <row r="154" spans="32:33">
      <c r="AF154" s="11">
        <f>+水洗化人口等!B154</f>
        <v>0</v>
      </c>
      <c r="AG154" s="11">
        <v>154</v>
      </c>
    </row>
    <row r="155" spans="32:33">
      <c r="AF155" s="11">
        <f>+水洗化人口等!B155</f>
        <v>0</v>
      </c>
      <c r="AG155" s="11">
        <v>155</v>
      </c>
    </row>
    <row r="156" spans="32:33">
      <c r="AF156" s="11">
        <f>+水洗化人口等!B156</f>
        <v>0</v>
      </c>
      <c r="AG156" s="11">
        <v>156</v>
      </c>
    </row>
    <row r="157" spans="32:33">
      <c r="AF157" s="11">
        <f>+水洗化人口等!B157</f>
        <v>0</v>
      </c>
      <c r="AG157" s="11">
        <v>157</v>
      </c>
    </row>
    <row r="158" spans="32:33">
      <c r="AF158" s="11">
        <f>+水洗化人口等!B158</f>
        <v>0</v>
      </c>
      <c r="AG158" s="11">
        <v>158</v>
      </c>
    </row>
    <row r="159" spans="32:33">
      <c r="AF159" s="11">
        <f>+水洗化人口等!B159</f>
        <v>0</v>
      </c>
      <c r="AG159" s="11">
        <v>159</v>
      </c>
    </row>
    <row r="160" spans="32:33">
      <c r="AF160" s="11">
        <f>+水洗化人口等!B160</f>
        <v>0</v>
      </c>
      <c r="AG160" s="11">
        <v>160</v>
      </c>
    </row>
    <row r="161" spans="32:33">
      <c r="AF161" s="11">
        <f>+水洗化人口等!B161</f>
        <v>0</v>
      </c>
      <c r="AG161" s="11">
        <v>161</v>
      </c>
    </row>
    <row r="162" spans="32:33">
      <c r="AF162" s="11">
        <f>+水洗化人口等!B162</f>
        <v>0</v>
      </c>
      <c r="AG162" s="11">
        <v>162</v>
      </c>
    </row>
    <row r="163" spans="32:33">
      <c r="AF163" s="11">
        <f>+水洗化人口等!B163</f>
        <v>0</v>
      </c>
      <c r="AG163" s="11">
        <v>163</v>
      </c>
    </row>
    <row r="164" spans="32:33">
      <c r="AF164" s="11">
        <f>+水洗化人口等!B164</f>
        <v>0</v>
      </c>
      <c r="AG164" s="11">
        <v>164</v>
      </c>
    </row>
    <row r="165" spans="32:33">
      <c r="AF165" s="11">
        <f>+水洗化人口等!B165</f>
        <v>0</v>
      </c>
      <c r="AG165" s="11">
        <v>165</v>
      </c>
    </row>
    <row r="166" spans="32:33">
      <c r="AF166" s="11">
        <f>+水洗化人口等!B166</f>
        <v>0</v>
      </c>
      <c r="AG166" s="11">
        <v>166</v>
      </c>
    </row>
    <row r="167" spans="32:33">
      <c r="AF167" s="11">
        <f>+水洗化人口等!B167</f>
        <v>0</v>
      </c>
      <c r="AG167" s="11">
        <v>167</v>
      </c>
    </row>
    <row r="168" spans="32:33">
      <c r="AF168" s="11">
        <f>+水洗化人口等!B168</f>
        <v>0</v>
      </c>
      <c r="AG168" s="11">
        <v>168</v>
      </c>
    </row>
    <row r="169" spans="32:33">
      <c r="AF169" s="11">
        <f>+水洗化人口等!B169</f>
        <v>0</v>
      </c>
      <c r="AG169" s="11">
        <v>169</v>
      </c>
    </row>
    <row r="170" spans="32:33">
      <c r="AF170" s="11">
        <f>+水洗化人口等!B170</f>
        <v>0</v>
      </c>
      <c r="AG170" s="11">
        <v>170</v>
      </c>
    </row>
    <row r="171" spans="32:33">
      <c r="AF171" s="11">
        <f>+水洗化人口等!B171</f>
        <v>0</v>
      </c>
      <c r="AG171" s="11">
        <v>171</v>
      </c>
    </row>
    <row r="172" spans="32:33">
      <c r="AF172" s="11">
        <f>+水洗化人口等!B172</f>
        <v>0</v>
      </c>
      <c r="AG172" s="11">
        <v>172</v>
      </c>
    </row>
    <row r="173" spans="32:33">
      <c r="AF173" s="11">
        <f>+水洗化人口等!B173</f>
        <v>0</v>
      </c>
      <c r="AG173" s="11">
        <v>173</v>
      </c>
    </row>
    <row r="174" spans="32:33">
      <c r="AF174" s="11">
        <f>+水洗化人口等!B174</f>
        <v>0</v>
      </c>
      <c r="AG174" s="11">
        <v>174</v>
      </c>
    </row>
    <row r="175" spans="32:33">
      <c r="AF175" s="11">
        <f>+水洗化人口等!B175</f>
        <v>0</v>
      </c>
      <c r="AG175" s="11">
        <v>175</v>
      </c>
    </row>
    <row r="176" spans="32:33">
      <c r="AF176" s="11">
        <f>+水洗化人口等!B176</f>
        <v>0</v>
      </c>
      <c r="AG176" s="11">
        <v>176</v>
      </c>
    </row>
    <row r="177" spans="32:33">
      <c r="AF177" s="11">
        <f>+水洗化人口等!B177</f>
        <v>0</v>
      </c>
      <c r="AG177" s="11">
        <v>177</v>
      </c>
    </row>
    <row r="178" spans="32:33">
      <c r="AF178" s="11">
        <f>+水洗化人口等!B178</f>
        <v>0</v>
      </c>
      <c r="AG178" s="11">
        <v>178</v>
      </c>
    </row>
    <row r="179" spans="32:33">
      <c r="AF179" s="11">
        <f>+水洗化人口等!B179</f>
        <v>0</v>
      </c>
      <c r="AG179" s="11">
        <v>179</v>
      </c>
    </row>
    <row r="180" spans="32:33">
      <c r="AF180" s="11">
        <f>+水洗化人口等!B180</f>
        <v>0</v>
      </c>
      <c r="AG180" s="11">
        <v>180</v>
      </c>
    </row>
    <row r="181" spans="32:33">
      <c r="AF181" s="11">
        <f>+水洗化人口等!B181</f>
        <v>0</v>
      </c>
      <c r="AG181" s="11">
        <v>181</v>
      </c>
    </row>
    <row r="182" spans="32:33">
      <c r="AF182" s="11">
        <f>+水洗化人口等!B182</f>
        <v>0</v>
      </c>
      <c r="AG182" s="11">
        <v>182</v>
      </c>
    </row>
    <row r="183" spans="32:33">
      <c r="AF183" s="11">
        <f>+水洗化人口等!B183</f>
        <v>0</v>
      </c>
      <c r="AG183" s="11">
        <v>183</v>
      </c>
    </row>
    <row r="184" spans="32:33">
      <c r="AF184" s="11">
        <f>+水洗化人口等!B184</f>
        <v>0</v>
      </c>
      <c r="AG184" s="11">
        <v>184</v>
      </c>
    </row>
    <row r="185" spans="32:33">
      <c r="AF185" s="11">
        <f>+水洗化人口等!B185</f>
        <v>0</v>
      </c>
      <c r="AG185" s="11">
        <v>185</v>
      </c>
    </row>
    <row r="186" spans="32:33">
      <c r="AF186" s="11">
        <f>+水洗化人口等!B186</f>
        <v>0</v>
      </c>
      <c r="AG186" s="11">
        <v>186</v>
      </c>
    </row>
    <row r="187" spans="32:33">
      <c r="AF187" s="11">
        <f>+水洗化人口等!B187</f>
        <v>0</v>
      </c>
      <c r="AG187" s="11">
        <v>187</v>
      </c>
    </row>
    <row r="188" spans="32:33">
      <c r="AF188" s="11">
        <f>+水洗化人口等!B188</f>
        <v>0</v>
      </c>
      <c r="AG188" s="11">
        <v>188</v>
      </c>
    </row>
    <row r="189" spans="32:33">
      <c r="AF189" s="11">
        <f>+水洗化人口等!B189</f>
        <v>0</v>
      </c>
      <c r="AG189" s="11">
        <v>189</v>
      </c>
    </row>
    <row r="190" spans="32:33">
      <c r="AF190" s="11">
        <f>+水洗化人口等!B190</f>
        <v>0</v>
      </c>
      <c r="AG190" s="11">
        <v>190</v>
      </c>
    </row>
    <row r="191" spans="32:33">
      <c r="AF191" s="11">
        <f>+水洗化人口等!B191</f>
        <v>0</v>
      </c>
      <c r="AG191" s="11">
        <v>191</v>
      </c>
    </row>
    <row r="192" spans="32:33">
      <c r="AF192" s="11">
        <f>+水洗化人口等!B192</f>
        <v>0</v>
      </c>
      <c r="AG192" s="11">
        <v>192</v>
      </c>
    </row>
    <row r="193" spans="32:33">
      <c r="AF193" s="11">
        <f>+水洗化人口等!B193</f>
        <v>0</v>
      </c>
      <c r="AG193" s="11">
        <v>193</v>
      </c>
    </row>
    <row r="194" spans="32:33">
      <c r="AF194" s="11">
        <f>+水洗化人口等!B194</f>
        <v>0</v>
      </c>
      <c r="AG194" s="11">
        <v>194</v>
      </c>
    </row>
    <row r="195" spans="32:33">
      <c r="AF195" s="11">
        <f>+水洗化人口等!B195</f>
        <v>0</v>
      </c>
      <c r="AG195" s="11">
        <v>195</v>
      </c>
    </row>
    <row r="196" spans="32:33">
      <c r="AF196" s="11">
        <f>+水洗化人口等!B196</f>
        <v>0</v>
      </c>
      <c r="AG196" s="11">
        <v>196</v>
      </c>
    </row>
    <row r="197" spans="32:33">
      <c r="AF197" s="11">
        <f>+水洗化人口等!B197</f>
        <v>0</v>
      </c>
      <c r="AG197" s="11">
        <v>197</v>
      </c>
    </row>
    <row r="198" spans="32:33">
      <c r="AF198" s="11">
        <f>+水洗化人口等!B198</f>
        <v>0</v>
      </c>
      <c r="AG198" s="11">
        <v>198</v>
      </c>
    </row>
    <row r="199" spans="32:33">
      <c r="AF199" s="11">
        <f>+水洗化人口等!B199</f>
        <v>0</v>
      </c>
      <c r="AG199" s="11">
        <v>199</v>
      </c>
    </row>
    <row r="200" spans="32:33">
      <c r="AF200" s="11">
        <f>+水洗化人口等!B200</f>
        <v>0</v>
      </c>
      <c r="AG200" s="11">
        <v>200</v>
      </c>
    </row>
    <row r="201" spans="32:33">
      <c r="AF201" s="11">
        <f>+水洗化人口等!B201</f>
        <v>0</v>
      </c>
      <c r="AG201" s="11">
        <v>201</v>
      </c>
    </row>
    <row r="202" spans="32:33">
      <c r="AF202" s="11">
        <f>+水洗化人口等!B202</f>
        <v>0</v>
      </c>
      <c r="AG202" s="11">
        <v>202</v>
      </c>
    </row>
    <row r="203" spans="32:33">
      <c r="AF203" s="11">
        <f>+水洗化人口等!B203</f>
        <v>0</v>
      </c>
      <c r="AG203" s="11">
        <v>203</v>
      </c>
    </row>
    <row r="204" spans="32:33">
      <c r="AF204" s="11">
        <f>+水洗化人口等!B204</f>
        <v>0</v>
      </c>
      <c r="AG204" s="11">
        <v>204</v>
      </c>
    </row>
    <row r="205" spans="32:33">
      <c r="AF205" s="11">
        <f>+水洗化人口等!B205</f>
        <v>0</v>
      </c>
      <c r="AG205" s="11">
        <v>205</v>
      </c>
    </row>
    <row r="206" spans="32:33">
      <c r="AF206" s="11">
        <f>+水洗化人口等!B206</f>
        <v>0</v>
      </c>
      <c r="AG206" s="11">
        <v>206</v>
      </c>
    </row>
    <row r="207" spans="32:33">
      <c r="AF207" s="11">
        <f>+水洗化人口等!B207</f>
        <v>0</v>
      </c>
      <c r="AG207" s="11">
        <v>207</v>
      </c>
    </row>
    <row r="208" spans="32:33">
      <c r="AF208" s="11" t="e">
        <f>+水洗化人口等!#REF!</f>
        <v>#REF!</v>
      </c>
      <c r="AG208" s="11">
        <v>208</v>
      </c>
    </row>
    <row r="209" spans="32:33">
      <c r="AF209" s="11" t="e">
        <f>+水洗化人口等!#REF!</f>
        <v>#REF!</v>
      </c>
      <c r="AG209" s="11">
        <v>209</v>
      </c>
    </row>
    <row r="210" spans="32:33">
      <c r="AF210" s="11" t="e">
        <f>+水洗化人口等!#REF!</f>
        <v>#REF!</v>
      </c>
      <c r="AG210" s="11">
        <v>210</v>
      </c>
    </row>
    <row r="211" spans="32:33">
      <c r="AF211" s="11" t="e">
        <f>+水洗化人口等!#REF!</f>
        <v>#REF!</v>
      </c>
      <c r="AG211" s="11">
        <v>211</v>
      </c>
    </row>
    <row r="212" spans="32:33">
      <c r="AF212" s="11" t="e">
        <f>+水洗化人口等!#REF!</f>
        <v>#REF!</v>
      </c>
      <c r="AG212" s="11">
        <v>212</v>
      </c>
    </row>
    <row r="213" spans="32:33">
      <c r="AF213" s="11" t="e">
        <f>+水洗化人口等!#REF!</f>
        <v>#REF!</v>
      </c>
      <c r="AG213" s="11">
        <v>213</v>
      </c>
    </row>
    <row r="214" spans="32:33">
      <c r="AF214" s="11" t="e">
        <f>+水洗化人口等!#REF!</f>
        <v>#REF!</v>
      </c>
      <c r="AG214" s="11">
        <v>214</v>
      </c>
    </row>
    <row r="215" spans="32:33">
      <c r="AF215" s="11" t="e">
        <f>+水洗化人口等!#REF!</f>
        <v>#REF!</v>
      </c>
      <c r="AG215" s="11">
        <v>215</v>
      </c>
    </row>
    <row r="216" spans="32:33">
      <c r="AF216" s="11" t="e">
        <f>+水洗化人口等!#REF!</f>
        <v>#REF!</v>
      </c>
      <c r="AG216" s="11">
        <v>216</v>
      </c>
    </row>
    <row r="217" spans="32:33">
      <c r="AF217" s="11" t="e">
        <f>+水洗化人口等!#REF!</f>
        <v>#REF!</v>
      </c>
      <c r="AG217" s="11">
        <v>217</v>
      </c>
    </row>
    <row r="218" spans="32:33">
      <c r="AF218" s="11" t="e">
        <f>+水洗化人口等!#REF!</f>
        <v>#REF!</v>
      </c>
      <c r="AG218" s="11">
        <v>218</v>
      </c>
    </row>
    <row r="219" spans="32:33">
      <c r="AF219" s="11" t="e">
        <f>+水洗化人口等!#REF!</f>
        <v>#REF!</v>
      </c>
      <c r="AG219" s="11">
        <v>219</v>
      </c>
    </row>
    <row r="220" spans="32:33">
      <c r="AF220" s="11" t="e">
        <f>+水洗化人口等!#REF!</f>
        <v>#REF!</v>
      </c>
      <c r="AG220" s="11">
        <v>220</v>
      </c>
    </row>
    <row r="221" spans="32:33">
      <c r="AF221" s="11" t="e">
        <f>+水洗化人口等!#REF!</f>
        <v>#REF!</v>
      </c>
      <c r="AG221" s="11">
        <v>221</v>
      </c>
    </row>
    <row r="222" spans="32:33">
      <c r="AF222" s="11" t="e">
        <f>+水洗化人口等!#REF!</f>
        <v>#REF!</v>
      </c>
      <c r="AG222" s="11">
        <v>222</v>
      </c>
    </row>
    <row r="223" spans="32:33">
      <c r="AF223" s="11" t="e">
        <f>+水洗化人口等!#REF!</f>
        <v>#REF!</v>
      </c>
      <c r="AG223" s="11">
        <v>223</v>
      </c>
    </row>
    <row r="224" spans="32:33">
      <c r="AF224" s="11" t="e">
        <f>+水洗化人口等!#REF!</f>
        <v>#REF!</v>
      </c>
      <c r="AG224" s="11">
        <v>224</v>
      </c>
    </row>
    <row r="225" spans="32:33">
      <c r="AF225" s="11" t="e">
        <f>+水洗化人口等!#REF!</f>
        <v>#REF!</v>
      </c>
      <c r="AG225" s="11">
        <v>225</v>
      </c>
    </row>
    <row r="226" spans="32:33">
      <c r="AF226" s="11" t="e">
        <f>+水洗化人口等!#REF!</f>
        <v>#REF!</v>
      </c>
      <c r="AG226" s="11">
        <v>226</v>
      </c>
    </row>
    <row r="227" spans="32:33">
      <c r="AF227" s="11" t="e">
        <f>+水洗化人口等!#REF!</f>
        <v>#REF!</v>
      </c>
      <c r="AG227" s="11">
        <v>227</v>
      </c>
    </row>
    <row r="228" spans="32:33">
      <c r="AF228" s="11" t="e">
        <f>+水洗化人口等!#REF!</f>
        <v>#REF!</v>
      </c>
      <c r="AG228" s="11">
        <v>228</v>
      </c>
    </row>
    <row r="229" spans="32:33">
      <c r="AF229" s="11" t="e">
        <f>+水洗化人口等!#REF!</f>
        <v>#REF!</v>
      </c>
      <c r="AG229" s="11">
        <v>229</v>
      </c>
    </row>
    <row r="230" spans="32:33">
      <c r="AF230" s="11" t="e">
        <f>+水洗化人口等!#REF!</f>
        <v>#REF!</v>
      </c>
      <c r="AG230" s="11">
        <v>230</v>
      </c>
    </row>
    <row r="231" spans="32:33">
      <c r="AF231" s="11" t="e">
        <f>+水洗化人口等!#REF!</f>
        <v>#REF!</v>
      </c>
      <c r="AG231" s="11">
        <v>231</v>
      </c>
    </row>
    <row r="232" spans="32:33">
      <c r="AF232" s="11" t="e">
        <f>+水洗化人口等!#REF!</f>
        <v>#REF!</v>
      </c>
      <c r="AG232" s="11">
        <v>232</v>
      </c>
    </row>
    <row r="233" spans="32:33">
      <c r="AF233" s="11" t="e">
        <f>+水洗化人口等!#REF!</f>
        <v>#REF!</v>
      </c>
      <c r="AG233" s="11">
        <v>233</v>
      </c>
    </row>
    <row r="234" spans="32:33">
      <c r="AF234" s="11" t="e">
        <f>+水洗化人口等!#REF!</f>
        <v>#REF!</v>
      </c>
      <c r="AG234" s="11">
        <v>234</v>
      </c>
    </row>
    <row r="235" spans="32:33">
      <c r="AF235" s="11" t="e">
        <f>+水洗化人口等!#REF!</f>
        <v>#REF!</v>
      </c>
      <c r="AG235" s="11">
        <v>235</v>
      </c>
    </row>
    <row r="236" spans="32:33">
      <c r="AF236" s="11" t="e">
        <f>+水洗化人口等!#REF!</f>
        <v>#REF!</v>
      </c>
      <c r="AG236" s="11">
        <v>236</v>
      </c>
    </row>
    <row r="237" spans="32:33">
      <c r="AF237" s="11" t="e">
        <f>+水洗化人口等!#REF!</f>
        <v>#REF!</v>
      </c>
      <c r="AG237" s="11">
        <v>237</v>
      </c>
    </row>
    <row r="238" spans="32:33">
      <c r="AF238" s="11" t="e">
        <f>+水洗化人口等!#REF!</f>
        <v>#REF!</v>
      </c>
      <c r="AG238" s="11">
        <v>238</v>
      </c>
    </row>
    <row r="239" spans="32:33">
      <c r="AF239" s="11" t="e">
        <f>+水洗化人口等!#REF!</f>
        <v>#REF!</v>
      </c>
      <c r="AG239" s="11">
        <v>239</v>
      </c>
    </row>
    <row r="240" spans="32:33">
      <c r="AF240" s="11" t="e">
        <f>+水洗化人口等!#REF!</f>
        <v>#REF!</v>
      </c>
      <c r="AG240" s="11">
        <v>240</v>
      </c>
    </row>
    <row r="241" spans="32:33">
      <c r="AF241" s="11" t="e">
        <f>+水洗化人口等!#REF!</f>
        <v>#REF!</v>
      </c>
      <c r="AG241" s="11">
        <v>241</v>
      </c>
    </row>
    <row r="242" spans="32:33">
      <c r="AF242" s="11" t="e">
        <f>+水洗化人口等!#REF!</f>
        <v>#REF!</v>
      </c>
      <c r="AG242" s="11">
        <v>242</v>
      </c>
    </row>
    <row r="243" spans="32:33">
      <c r="AF243" s="11" t="e">
        <f>+水洗化人口等!#REF!</f>
        <v>#REF!</v>
      </c>
      <c r="AG243" s="11">
        <v>243</v>
      </c>
    </row>
    <row r="244" spans="32:33">
      <c r="AF244" s="11" t="e">
        <f>+水洗化人口等!#REF!</f>
        <v>#REF!</v>
      </c>
      <c r="AG244" s="11">
        <v>244</v>
      </c>
    </row>
    <row r="245" spans="32:33">
      <c r="AF245" s="11" t="e">
        <f>+水洗化人口等!#REF!</f>
        <v>#REF!</v>
      </c>
      <c r="AG245" s="11">
        <v>245</v>
      </c>
    </row>
    <row r="246" spans="32:33">
      <c r="AF246" s="11" t="e">
        <f>+水洗化人口等!#REF!</f>
        <v>#REF!</v>
      </c>
      <c r="AG246" s="11">
        <v>246</v>
      </c>
    </row>
    <row r="247" spans="32:33">
      <c r="AF247" s="11" t="e">
        <f>+水洗化人口等!#REF!</f>
        <v>#REF!</v>
      </c>
      <c r="AG247" s="11">
        <v>247</v>
      </c>
    </row>
    <row r="248" spans="32:33">
      <c r="AF248" s="11" t="e">
        <f>+水洗化人口等!#REF!</f>
        <v>#REF!</v>
      </c>
      <c r="AG248" s="11">
        <v>248</v>
      </c>
    </row>
    <row r="249" spans="32:33">
      <c r="AF249" s="11" t="e">
        <f>+水洗化人口等!#REF!</f>
        <v>#REF!</v>
      </c>
      <c r="AG249" s="11">
        <v>249</v>
      </c>
    </row>
    <row r="250" spans="32:33">
      <c r="AF250" s="11" t="e">
        <f>+水洗化人口等!#REF!</f>
        <v>#REF!</v>
      </c>
      <c r="AG250" s="11">
        <v>250</v>
      </c>
    </row>
  </sheetData>
  <mergeCells count="26">
    <mergeCell ref="F6:G6"/>
    <mergeCell ref="B7:B9"/>
    <mergeCell ref="B10:B13"/>
    <mergeCell ref="B14:C14"/>
    <mergeCell ref="F18:G18"/>
    <mergeCell ref="B15:C15"/>
    <mergeCell ref="F7:F13"/>
    <mergeCell ref="F14:G14"/>
    <mergeCell ref="F15:G15"/>
    <mergeCell ref="I25:I26"/>
    <mergeCell ref="J25:J26"/>
    <mergeCell ref="F27:H27"/>
    <mergeCell ref="F30:H30"/>
    <mergeCell ref="F28:H28"/>
    <mergeCell ref="F29:H29"/>
    <mergeCell ref="F25:H26"/>
    <mergeCell ref="F36:H36"/>
    <mergeCell ref="F33:H33"/>
    <mergeCell ref="F34:H34"/>
    <mergeCell ref="F35:H35"/>
    <mergeCell ref="F19:G19"/>
    <mergeCell ref="F31:H31"/>
    <mergeCell ref="F32:H32"/>
    <mergeCell ref="F21:G21"/>
    <mergeCell ref="F22:G22"/>
    <mergeCell ref="F20:G20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 博子</dc:creator>
  <cp:lastModifiedBy>エントリー スタッフ２</cp:lastModifiedBy>
  <cp:lastPrinted>2016-10-24T05:42:31Z</cp:lastPrinted>
  <dcterms:created xsi:type="dcterms:W3CDTF">2008-01-06T09:25:24Z</dcterms:created>
  <dcterms:modified xsi:type="dcterms:W3CDTF">2021-01-21T09:08:44Z</dcterms:modified>
</cp:coreProperties>
</file>