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'災害廃棄物事業経費（歳出）'!$2:$17</definedName>
    <definedName name="_xlnm.Print_Area" localSheetId="2">'災害廃棄物事業経費（歳入）'!$2:$17</definedName>
    <definedName name="_xlnm.Print_Area" localSheetId="0">'災害廃棄物事業経費（市町村）'!$2:$14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G17" i="4"/>
  <c r="CE17" i="4"/>
  <c r="BZ17" i="4"/>
  <c r="BY17" i="4"/>
  <c r="BT17" i="4"/>
  <c r="BS17" i="4"/>
  <c r="BM17" i="4"/>
  <c r="BL17" i="4"/>
  <c r="CH17" i="4"/>
  <c r="CB17" i="4"/>
  <c r="BU17" i="4"/>
  <c r="BN17" i="4"/>
  <c r="CD17" i="4"/>
  <c r="CC17" i="4"/>
  <c r="BX17" i="4"/>
  <c r="BV17" i="4"/>
  <c r="BR17" i="4"/>
  <c r="BK17" i="4"/>
  <c r="DH10" i="2"/>
  <c r="DF10" i="2"/>
  <c r="DA10" i="2"/>
  <c r="CZ10" i="2"/>
  <c r="CU10" i="2"/>
  <c r="CT10" i="2"/>
  <c r="CN10" i="2"/>
  <c r="CM10" i="2"/>
  <c r="DI10" i="2"/>
  <c r="DE10" i="2"/>
  <c r="DD10" i="2"/>
  <c r="DC10" i="2"/>
  <c r="BZ10" i="2"/>
  <c r="CY10" i="2"/>
  <c r="CX10" i="2"/>
  <c r="BU10" i="2"/>
  <c r="CV10" i="2"/>
  <c r="CS10" i="2"/>
  <c r="CO10" i="2"/>
  <c r="CL10" i="2"/>
  <c r="CK10" i="2"/>
  <c r="BH10" i="2"/>
  <c r="BG10" i="2" s="1"/>
  <c r="AX10" i="2"/>
  <c r="AS10" i="2"/>
  <c r="AN10" i="2"/>
  <c r="AF10" i="2"/>
  <c r="AE10" i="2" s="1"/>
  <c r="N10" i="2"/>
  <c r="E9" i="6"/>
  <c r="S16" i="3" s="1"/>
  <c r="D9" i="6"/>
  <c r="J9" i="2" s="1"/>
  <c r="CG16" i="4"/>
  <c r="CE16" i="4"/>
  <c r="BZ16" i="4"/>
  <c r="BY16" i="4"/>
  <c r="BT16" i="4"/>
  <c r="BS16" i="4"/>
  <c r="BM16" i="4"/>
  <c r="BL16" i="4"/>
  <c r="CH16" i="4"/>
  <c r="CB16" i="4"/>
  <c r="BU16" i="4"/>
  <c r="BN16" i="4"/>
  <c r="CD16" i="4"/>
  <c r="CC16" i="4"/>
  <c r="BX16" i="4"/>
  <c r="BV16" i="4"/>
  <c r="BR16" i="4"/>
  <c r="BK16" i="4"/>
  <c r="M16" i="3"/>
  <c r="D16" i="3"/>
  <c r="DH9" i="2"/>
  <c r="DF9" i="2"/>
  <c r="DA9" i="2"/>
  <c r="CZ9" i="2"/>
  <c r="CU9" i="2"/>
  <c r="CT9" i="2"/>
  <c r="CN9" i="2"/>
  <c r="CM9" i="2"/>
  <c r="DI9" i="2"/>
  <c r="DE9" i="2"/>
  <c r="DD9" i="2"/>
  <c r="DC9" i="2"/>
  <c r="BZ9" i="2"/>
  <c r="CY9" i="2"/>
  <c r="BU9" i="2"/>
  <c r="CV9" i="2"/>
  <c r="CS9" i="2"/>
  <c r="CO9" i="2"/>
  <c r="CL9" i="2"/>
  <c r="BH9" i="2"/>
  <c r="AX9" i="2"/>
  <c r="AS9" i="2"/>
  <c r="AN9" i="2"/>
  <c r="AF9" i="2"/>
  <c r="AE9" i="2" s="1"/>
  <c r="N9" i="2"/>
  <c r="E9" i="2"/>
  <c r="E8" i="6"/>
  <c r="D8" i="6"/>
  <c r="CE15" i="4"/>
  <c r="CD15" i="4"/>
  <c r="BY15" i="4"/>
  <c r="BX15" i="4"/>
  <c r="BS15" i="4"/>
  <c r="BR15" i="4"/>
  <c r="BL15" i="4"/>
  <c r="BK15" i="4"/>
  <c r="CH15" i="4"/>
  <c r="CG15" i="4"/>
  <c r="BZ15" i="4"/>
  <c r="BU15" i="4"/>
  <c r="BN15" i="4"/>
  <c r="BM15" i="4"/>
  <c r="CC15" i="4"/>
  <c r="BW15" i="4"/>
  <c r="BV15" i="4"/>
  <c r="BJ15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BE14" i="5"/>
  <c r="BB14" i="5"/>
  <c r="AW14" i="5"/>
  <c r="AT14" i="5"/>
  <c r="AO14" i="5"/>
  <c r="AL14" i="5"/>
  <c r="AG14" i="5"/>
  <c r="H14" i="5"/>
  <c r="Q14" i="5"/>
  <c r="E14" i="5"/>
  <c r="D14" i="5"/>
  <c r="G14" i="5"/>
  <c r="CG14" i="4"/>
  <c r="BZ14" i="4"/>
  <c r="BU14" i="4"/>
  <c r="BT14" i="4"/>
  <c r="BN14" i="4"/>
  <c r="CH14" i="4"/>
  <c r="CE14" i="4"/>
  <c r="CD14" i="4"/>
  <c r="CC14" i="4"/>
  <c r="CA14" i="4"/>
  <c r="BY14" i="4"/>
  <c r="BX14" i="4"/>
  <c r="BW14" i="4"/>
  <c r="BV14" i="4"/>
  <c r="BS14" i="4"/>
  <c r="BR14" i="4"/>
  <c r="BM14" i="4"/>
  <c r="BL14" i="4"/>
  <c r="BK14" i="4"/>
  <c r="DI14" i="1"/>
  <c r="DH14" i="1"/>
  <c r="DC14" i="1"/>
  <c r="CV14" i="1"/>
  <c r="CK14" i="1"/>
  <c r="DF14" i="1"/>
  <c r="DE14" i="1"/>
  <c r="DD14" i="1"/>
  <c r="BZ14" i="1"/>
  <c r="DA14" i="1"/>
  <c r="CZ14" i="1"/>
  <c r="CY14" i="1"/>
  <c r="CX14" i="1"/>
  <c r="CU14" i="1"/>
  <c r="CT14" i="1"/>
  <c r="CS14" i="1"/>
  <c r="CO14" i="1"/>
  <c r="CN14" i="1"/>
  <c r="CM14" i="1"/>
  <c r="CL14" i="1"/>
  <c r="BH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BN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Q13" i="4"/>
  <c r="BM13" i="4"/>
  <c r="BL13" i="4"/>
  <c r="BK13" i="4"/>
  <c r="M13" i="3"/>
  <c r="DH13" i="1"/>
  <c r="DA13" i="1"/>
  <c r="CV13" i="1"/>
  <c r="CU13" i="1"/>
  <c r="CO13" i="1"/>
  <c r="DF13" i="1"/>
  <c r="DE13" i="1"/>
  <c r="CZ13" i="1"/>
  <c r="CY13" i="1"/>
  <c r="BU13" i="1"/>
  <c r="CW13" i="1" s="1"/>
  <c r="CT13" i="1"/>
  <c r="BP13" i="1"/>
  <c r="CN13" i="1"/>
  <c r="BH13" i="1"/>
  <c r="DI13" i="1"/>
  <c r="DD13" i="1"/>
  <c r="AX13" i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M11" i="4"/>
  <c r="BL11" i="4"/>
  <c r="BK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AL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DB8" i="2" l="1"/>
  <c r="S10" i="2"/>
  <c r="S17" i="3"/>
  <c r="J17" i="3"/>
  <c r="J10" i="2"/>
  <c r="AB10" i="2" s="1"/>
  <c r="BI17" i="4"/>
  <c r="CA17" i="4"/>
  <c r="BJ17" i="4"/>
  <c r="BQ17" i="4"/>
  <c r="BW17" i="4"/>
  <c r="M17" i="3"/>
  <c r="D17" i="3"/>
  <c r="DB10" i="2"/>
  <c r="AM10" i="2"/>
  <c r="BF10" i="2" s="1"/>
  <c r="CW10" i="2"/>
  <c r="CI10" i="2"/>
  <c r="CJ10" i="2"/>
  <c r="M10" i="2"/>
  <c r="E10" i="2"/>
  <c r="BP10" i="2"/>
  <c r="S9" i="2"/>
  <c r="AB9" i="2" s="1"/>
  <c r="J16" i="3"/>
  <c r="AB16" i="3" s="1"/>
  <c r="BI16" i="4"/>
  <c r="BP16" i="4"/>
  <c r="CA16" i="4"/>
  <c r="BJ16" i="4"/>
  <c r="BQ16" i="4"/>
  <c r="BW16" i="4"/>
  <c r="D9" i="2"/>
  <c r="CJ9" i="2"/>
  <c r="BG9" i="2"/>
  <c r="CI9" i="2" s="1"/>
  <c r="DB9" i="2"/>
  <c r="M9" i="2"/>
  <c r="AM9" i="2"/>
  <c r="BF9" i="2" s="1"/>
  <c r="CW9" i="2"/>
  <c r="CK9" i="2"/>
  <c r="CX9" i="2"/>
  <c r="BP9" i="2"/>
  <c r="J8" i="2"/>
  <c r="J15" i="3"/>
  <c r="J7" i="3" s="1"/>
  <c r="S8" i="2"/>
  <c r="S7" i="2" s="1"/>
  <c r="S15" i="3"/>
  <c r="BH15" i="4"/>
  <c r="BQ15" i="4"/>
  <c r="CA15" i="4"/>
  <c r="BP15" i="4"/>
  <c r="BT15" i="4"/>
  <c r="BI15" i="4"/>
  <c r="CB15" i="4"/>
  <c r="D15" i="3"/>
  <c r="M15" i="3"/>
  <c r="CW8" i="2"/>
  <c r="M8" i="2"/>
  <c r="AM8" i="2"/>
  <c r="BF8" i="2" s="1"/>
  <c r="CI8" i="2"/>
  <c r="CJ8" i="2"/>
  <c r="E8" i="2"/>
  <c r="BP8" i="2"/>
  <c r="I14" i="5"/>
  <c r="AM14" i="4"/>
  <c r="BD14" i="4"/>
  <c r="CE14" i="1"/>
  <c r="DG14" i="1" s="1"/>
  <c r="F14" i="5"/>
  <c r="K14" i="4"/>
  <c r="AL14" i="1"/>
  <c r="AB14" i="4"/>
  <c r="BC14" i="1"/>
  <c r="BN14" i="1"/>
  <c r="N14" i="5"/>
  <c r="BI14" i="4"/>
  <c r="BQ14" i="4"/>
  <c r="BP14" i="4"/>
  <c r="BJ14" i="4"/>
  <c r="CB14" i="4"/>
  <c r="D14" i="3"/>
  <c r="M14" i="3"/>
  <c r="DB14" i="1"/>
  <c r="M14" i="1"/>
  <c r="D14" i="1"/>
  <c r="BG14" i="1"/>
  <c r="CI14" i="1" s="1"/>
  <c r="CJ14" i="1"/>
  <c r="AM14" i="1"/>
  <c r="BF14" i="1" s="1"/>
  <c r="BU14" i="1"/>
  <c r="CW14" i="1" s="1"/>
  <c r="BP14" i="1"/>
  <c r="AM13" i="4"/>
  <c r="BC13" i="1"/>
  <c r="AB13" i="4"/>
  <c r="BD13" i="4"/>
  <c r="CE13" i="1"/>
  <c r="K13" i="4"/>
  <c r="F13" i="5"/>
  <c r="AL13" i="1"/>
  <c r="CP13" i="1" s="1"/>
  <c r="N13" i="5"/>
  <c r="I13" i="5"/>
  <c r="CA13" i="4"/>
  <c r="BP13" i="4"/>
  <c r="BV13" i="4"/>
  <c r="BI13" i="4"/>
  <c r="BJ13" i="4"/>
  <c r="CB13" i="4"/>
  <c r="AM13" i="1"/>
  <c r="BF13" i="1" s="1"/>
  <c r="CR13" i="1"/>
  <c r="D13" i="1"/>
  <c r="BG13" i="1"/>
  <c r="CI13" i="1" s="1"/>
  <c r="CJ13" i="1"/>
  <c r="CK13" i="1"/>
  <c r="BZ13" i="1"/>
  <c r="DB13" i="1" s="1"/>
  <c r="CM13" i="1"/>
  <c r="CS13" i="1"/>
  <c r="DC13" i="1"/>
  <c r="I12" i="5"/>
  <c r="AM12" i="4"/>
  <c r="BN12" i="1"/>
  <c r="AL12" i="1"/>
  <c r="CP12" i="1" s="1"/>
  <c r="K12" i="4"/>
  <c r="F12" i="5"/>
  <c r="AB12" i="4"/>
  <c r="BC12" i="1"/>
  <c r="BD12" i="4"/>
  <c r="CE12" i="1"/>
  <c r="N12" i="5"/>
  <c r="BI12" i="4"/>
  <c r="BQ12" i="4"/>
  <c r="CA12" i="4"/>
  <c r="BP12" i="4"/>
  <c r="BJ12" i="4"/>
  <c r="CB12" i="4"/>
  <c r="D12" i="3"/>
  <c r="M12" i="3"/>
  <c r="AM12" i="1"/>
  <c r="BF12" i="1"/>
  <c r="D12" i="1"/>
  <c r="CR12" i="1"/>
  <c r="N12" i="1"/>
  <c r="M12" i="1" s="1"/>
  <c r="CK12" i="1"/>
  <c r="DC12" i="1"/>
  <c r="BH12" i="1"/>
  <c r="BZ12" i="1"/>
  <c r="DB12" i="1" s="1"/>
  <c r="BU12" i="1"/>
  <c r="CW12" i="1" s="1"/>
  <c r="CS12" i="1"/>
  <c r="AB11" i="4"/>
  <c r="K11" i="4"/>
  <c r="AL11" i="1"/>
  <c r="F11" i="5"/>
  <c r="BD11" i="4"/>
  <c r="CE11" i="1"/>
  <c r="DG11" i="1" s="1"/>
  <c r="G11" i="5"/>
  <c r="CA11" i="4"/>
  <c r="BV11" i="4"/>
  <c r="BI11" i="4"/>
  <c r="BQ11" i="4"/>
  <c r="BJ11" i="4"/>
  <c r="CB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AM10" i="4"/>
  <c r="BN10" i="1"/>
  <c r="AL10" i="1"/>
  <c r="K10" i="4"/>
  <c r="BO10" i="4" s="1"/>
  <c r="F10" i="5"/>
  <c r="AB10" i="4"/>
  <c r="BC10" i="1"/>
  <c r="BD10" i="4"/>
  <c r="CE10" i="1"/>
  <c r="N10" i="5"/>
  <c r="BQ10" i="4"/>
  <c r="BI10" i="4"/>
  <c r="CA10" i="4"/>
  <c r="BP10" i="4"/>
  <c r="BJ10" i="4"/>
  <c r="CB10" i="4"/>
  <c r="D10" i="3"/>
  <c r="M10" i="3"/>
  <c r="AM10" i="1"/>
  <c r="BF10" i="1" s="1"/>
  <c r="BG10" i="1"/>
  <c r="CI10" i="1" s="1"/>
  <c r="CJ10" i="1"/>
  <c r="D10" i="1"/>
  <c r="CR10" i="1"/>
  <c r="N10" i="1"/>
  <c r="M10" i="1" s="1"/>
  <c r="BZ10" i="1"/>
  <c r="DB10" i="1" s="1"/>
  <c r="BU10" i="1"/>
  <c r="CW10" i="1" s="1"/>
  <c r="CM10" i="1"/>
  <c r="CS10" i="1"/>
  <c r="CK10" i="1"/>
  <c r="DC10" i="1"/>
  <c r="BD9" i="4"/>
  <c r="CF9" i="4" s="1"/>
  <c r="CE9" i="1"/>
  <c r="F9" i="5"/>
  <c r="AL9" i="1"/>
  <c r="AL7" i="1" s="1"/>
  <c r="K9" i="4"/>
  <c r="BC9" i="1"/>
  <c r="BC7" i="1" s="1"/>
  <c r="G9" i="5"/>
  <c r="BH9" i="4"/>
  <c r="BI9" i="4"/>
  <c r="M9" i="3"/>
  <c r="AM9" i="1"/>
  <c r="BF9" i="1" s="1"/>
  <c r="CR9" i="1"/>
  <c r="D9" i="1"/>
  <c r="N9" i="1"/>
  <c r="M9" i="1" s="1"/>
  <c r="CK9" i="1"/>
  <c r="DC9" i="1"/>
  <c r="BH9" i="1"/>
  <c r="BZ9" i="1"/>
  <c r="DB9" i="1" s="1"/>
  <c r="BU9" i="1"/>
  <c r="CW9" i="1" s="1"/>
  <c r="CS9" i="1"/>
  <c r="AB8" i="4"/>
  <c r="BD8" i="4"/>
  <c r="CE8" i="1"/>
  <c r="Q8" i="5"/>
  <c r="F8" i="5"/>
  <c r="K8" i="4"/>
  <c r="K7" i="4" s="1"/>
  <c r="G8" i="5"/>
  <c r="CA8" i="4"/>
  <c r="BP8" i="4"/>
  <c r="BI8" i="4"/>
  <c r="BQ8" i="4"/>
  <c r="BJ8" i="4"/>
  <c r="CB8" i="4"/>
  <c r="D8" i="3"/>
  <c r="M8" i="3"/>
  <c r="AM8" i="1"/>
  <c r="D8" i="1"/>
  <c r="BF8" i="1"/>
  <c r="CR8" i="1"/>
  <c r="CK8" i="1"/>
  <c r="DC8" i="1"/>
  <c r="BH8" i="1"/>
  <c r="BZ8" i="1"/>
  <c r="DB8" i="1" s="1"/>
  <c r="BU8" i="1"/>
  <c r="CW8" i="1" s="1"/>
  <c r="CS8" i="1"/>
  <c r="S7" i="3" l="1"/>
  <c r="J7" i="2"/>
  <c r="DG8" i="1"/>
  <c r="CE7" i="1"/>
  <c r="BD7" i="4"/>
  <c r="CF8" i="4"/>
  <c r="CF7" i="4" s="1"/>
  <c r="AB7" i="4"/>
  <c r="BO13" i="4"/>
  <c r="CF11" i="4"/>
  <c r="BO12" i="4"/>
  <c r="AB17" i="3"/>
  <c r="BP17" i="4"/>
  <c r="BH17" i="4"/>
  <c r="CI17" i="4"/>
  <c r="BO10" i="2"/>
  <c r="CR10" i="2"/>
  <c r="D10" i="2"/>
  <c r="CI16" i="4"/>
  <c r="BH16" i="4"/>
  <c r="BO9" i="2"/>
  <c r="CR9" i="2"/>
  <c r="AB15" i="3"/>
  <c r="AB8" i="2"/>
  <c r="AB7" i="2" s="1"/>
  <c r="CI15" i="4"/>
  <c r="D8" i="2"/>
  <c r="BO8" i="2"/>
  <c r="CR8" i="2"/>
  <c r="CP14" i="1"/>
  <c r="BO14" i="4"/>
  <c r="CF14" i="4"/>
  <c r="BH14" i="4"/>
  <c r="CI14" i="4"/>
  <c r="CR14" i="1"/>
  <c r="BO14" i="1"/>
  <c r="CF13" i="4"/>
  <c r="DG13" i="1"/>
  <c r="CI13" i="4"/>
  <c r="BH13" i="4"/>
  <c r="D13" i="3"/>
  <c r="BO13" i="1"/>
  <c r="CF12" i="4"/>
  <c r="DG12" i="1"/>
  <c r="BH12" i="4"/>
  <c r="CI12" i="4"/>
  <c r="BO12" i="1"/>
  <c r="CQ12" i="1" s="1"/>
  <c r="BG12" i="1"/>
  <c r="CI12" i="1" s="1"/>
  <c r="CJ12" i="1"/>
  <c r="I11" i="5"/>
  <c r="AM11" i="4"/>
  <c r="BO11" i="4" s="1"/>
  <c r="BN11" i="1"/>
  <c r="CP11" i="1" s="1"/>
  <c r="CI11" i="4"/>
  <c r="BH11" i="4"/>
  <c r="BP11" i="4"/>
  <c r="BO11" i="1"/>
  <c r="BG11" i="1"/>
  <c r="CI11" i="1" s="1"/>
  <c r="CJ11" i="1"/>
  <c r="CR11" i="1"/>
  <c r="CF10" i="4"/>
  <c r="CP10" i="1"/>
  <c r="DG10" i="1"/>
  <c r="BH10" i="4"/>
  <c r="CI10" i="4"/>
  <c r="BO10" i="1"/>
  <c r="DG9" i="1"/>
  <c r="BN9" i="1"/>
  <c r="CP9" i="1" s="1"/>
  <c r="I9" i="5"/>
  <c r="AM9" i="4"/>
  <c r="BO9" i="4" s="1"/>
  <c r="BQ9" i="4"/>
  <c r="BG9" i="1"/>
  <c r="CI9" i="1" s="1"/>
  <c r="CJ9" i="1"/>
  <c r="BO9" i="1"/>
  <c r="I8" i="5"/>
  <c r="AM8" i="4"/>
  <c r="BN8" i="1"/>
  <c r="CI8" i="4"/>
  <c r="BH8" i="4"/>
  <c r="BO8" i="1"/>
  <c r="BG8" i="1"/>
  <c r="CI8" i="1" s="1"/>
  <c r="CJ8" i="1"/>
  <c r="AB7" i="3" l="1"/>
  <c r="DG7" i="1"/>
  <c r="CP8" i="1"/>
  <c r="CP7" i="1" s="1"/>
  <c r="BN7" i="1"/>
  <c r="BO8" i="4"/>
  <c r="BO7" i="4" s="1"/>
  <c r="AM7" i="4"/>
  <c r="CQ10" i="2"/>
  <c r="CH10" i="2"/>
  <c r="DJ10" i="2" s="1"/>
  <c r="CQ9" i="2"/>
  <c r="CH9" i="2"/>
  <c r="DJ9" i="2" s="1"/>
  <c r="CQ8" i="2"/>
  <c r="CH8" i="2"/>
  <c r="DJ8" i="2" s="1"/>
  <c r="CQ14" i="1"/>
  <c r="CH14" i="1"/>
  <c r="DJ14" i="1" s="1"/>
  <c r="CH13" i="1"/>
  <c r="DJ13" i="1" s="1"/>
  <c r="CQ13" i="1"/>
  <c r="CH12" i="1"/>
  <c r="DJ12" i="1" s="1"/>
  <c r="CQ11" i="1"/>
  <c r="CH11" i="1"/>
  <c r="DJ11" i="1" s="1"/>
  <c r="CH10" i="1"/>
  <c r="DJ10" i="1" s="1"/>
  <c r="CQ10" i="1"/>
  <c r="BP9" i="4"/>
  <c r="CI9" i="4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<sst xmlns="http://schemas.openxmlformats.org/spreadsheetml/2006/main" count="1550" uniqueCount="262">
  <si>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</si>
  <si>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</si>
  <si>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</si>
  <si>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</si>
  <si>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</si>
  <si>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</si>
  <si>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</si>
  <si>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</si>
  <si>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</si>
  <si>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</si>
  <si>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</si>
  <si>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</si>
  <si>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</si>
  <si>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</si>
  <si>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</si>
  <si>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</si>
  <si>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</si>
  <si>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</si>
  <si>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</si>
  <si>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</si>
  <si>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</si>
  <si>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</si>
  <si>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</si>
  <si>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</si>
  <si>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</si>
  <si>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</si>
  <si>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</si>
  <si>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</si>
  <si>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</si>
  <si>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</si>
  <si>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</si>
  <si>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</si>
  <si>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</si>
  <si>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</si>
  <si>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</si>
  <si>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</si>
  <si>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</si>
  <si>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</si>
  <si>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</si>
  <si>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</si>
  <si>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</si>
  <si>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</si>
  <si>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</si>
  <si>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</si>
  <si>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</si>
  <si>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</si>
  <si>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</si>
  <si>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</si>
  <si>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</si>
  <si>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</si>
  <si>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</si>
  <si>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</si>
  <si>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</si>
  <si>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</si>
  <si>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</si>
  <si>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</si>
  <si>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</si>
  <si>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</si>
  <si>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</si>
  <si>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</si>
  <si>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</si>
  <si>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</si>
  <si>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</si>
  <si>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</si>
  <si>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</si>
  <si>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</si>
  <si>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</si>
  <si>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</si>
  <si>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</si>
  <si>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</si>
  <si>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</si>
  <si>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</si>
  <si>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</si>
  <si>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</si>
  <si>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</si>
  <si>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</si>
  <si>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</si>
  <si>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</si>
  <si>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</si>
  <si>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</si>
  <si>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</si>
  <si>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</si>
  <si>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</si>
  <si>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</si>
  <si>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</si>
  <si>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</si>
  <si>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</si>
  <si>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</si>
  <si>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</si>
  <si>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</si>
  <si>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</si>
  <si>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</si>
  <si>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</si>
  <si>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</si>
  <si>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</si>
  <si>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</si>
  <si>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</si>
  <si>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</si>
  <si>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</si>
  <si>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</si>
  <si>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</si>
  <si>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</si>
  <si>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</si>
  <si>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</si>
  <si>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</si>
  <si>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</si>
  <si>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</si>
  <si>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</si>
  <si>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</si>
  <si>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</si>
  <si>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</si>
  <si>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</si>
  <si>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</si>
  <si>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</si>
  <si>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</si>
  <si>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</si>
  <si>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</si>
  <si>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</si>
  <si>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</si>
  <si>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</si>
  <si>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</si>
  <si>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</si>
  <si>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</si>
  <si>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</si>
  <si>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</si>
  <si>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</si>
  <si>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</si>
  <si>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</si>
  <si>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</si>
  <si>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</si>
  <si>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</si>
  <si>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</si>
  <si>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</si>
  <si>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</si>
  <si>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</si>
  <si>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</si>
  <si>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</si>
  <si>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</si>
  <si>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</si>
  <si>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</si>
  <si>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</si>
  <si>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</si>
  <si>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</si>
  <si>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</si>
  <si>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</si>
  <si>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</si>
  <si>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</si>
  <si>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</si>
  <si>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</si>
  <si>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</si>
  <si>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</si>
  <si>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</si>
  <si>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</si>
  <si>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</si>
  <si>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</si>
  <si>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</si>
  <si>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</si>
  <si>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</si>
  <si>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</si>
  <si>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</si>
  <si>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</si>
  <si>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</si>
  <si>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</si>
  <si>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</si>
  <si>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</si>
  <si>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</si>
  <si>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</si>
  <si>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</si>
  <si>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</si>
  <si>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</si>
  <si>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</si>
  <si>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</si>
  <si>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</si>
  <si>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</si>
  <si>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</si>
  <si>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</si>
  <si>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</si>
  <si>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</si>
  <si>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</si>
  <si>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</si>
  <si>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</si>
  <si>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</si>
  <si>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</si>
  <si>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</si>
  <si>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</si>
  <si>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</si>
  <si>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</si>
  <si>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</si>
  <si>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</si>
  <si>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</si>
  <si>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</si>
  <si>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</si>
  <si>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</si>
  <si>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</si>
  <si>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</si>
  <si>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</si>
  <si>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</si>
  <si>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</si>
  <si>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</si>
  <si>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</si>
  <si>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愛媛県</t>
    <phoneticPr fontId="3"/>
  </si>
  <si>
    <t>38201</t>
    <phoneticPr fontId="3"/>
  </si>
  <si>
    <t>松山市</t>
    <phoneticPr fontId="3"/>
  </si>
  <si>
    <t/>
  </si>
  <si>
    <t>愛媛県</t>
    <phoneticPr fontId="3"/>
  </si>
  <si>
    <t>38201</t>
    <phoneticPr fontId="3"/>
  </si>
  <si>
    <t>松山市</t>
    <phoneticPr fontId="3"/>
  </si>
  <si>
    <t>38201</t>
    <phoneticPr fontId="3"/>
  </si>
  <si>
    <t>愛媛県</t>
    <phoneticPr fontId="3"/>
  </si>
  <si>
    <t>38201</t>
    <phoneticPr fontId="3"/>
  </si>
  <si>
    <t>松山市</t>
    <phoneticPr fontId="3"/>
  </si>
  <si>
    <t>38202</t>
    <phoneticPr fontId="3"/>
  </si>
  <si>
    <t>今治市</t>
    <phoneticPr fontId="3"/>
  </si>
  <si>
    <t>38202</t>
    <phoneticPr fontId="3"/>
  </si>
  <si>
    <t>今治市</t>
    <phoneticPr fontId="3"/>
  </si>
  <si>
    <t>愛媛県</t>
    <phoneticPr fontId="3"/>
  </si>
  <si>
    <t>38203</t>
    <phoneticPr fontId="3"/>
  </si>
  <si>
    <t>宇和島市</t>
    <phoneticPr fontId="3"/>
  </si>
  <si>
    <t>38203</t>
    <phoneticPr fontId="3"/>
  </si>
  <si>
    <t>宇和島市</t>
    <phoneticPr fontId="3"/>
  </si>
  <si>
    <t>38203</t>
    <phoneticPr fontId="3"/>
  </si>
  <si>
    <t>宇和島市</t>
    <phoneticPr fontId="3"/>
  </si>
  <si>
    <t>愛媛県</t>
    <phoneticPr fontId="3"/>
  </si>
  <si>
    <t>38204</t>
    <phoneticPr fontId="3"/>
  </si>
  <si>
    <t>八幡浜市</t>
    <phoneticPr fontId="3"/>
  </si>
  <si>
    <t>38204</t>
    <phoneticPr fontId="3"/>
  </si>
  <si>
    <t>八幡浜市</t>
    <phoneticPr fontId="3"/>
  </si>
  <si>
    <t>38204</t>
    <phoneticPr fontId="3"/>
  </si>
  <si>
    <t>愛媛県</t>
    <phoneticPr fontId="3"/>
  </si>
  <si>
    <t>38204</t>
    <phoneticPr fontId="3"/>
  </si>
  <si>
    <t>八幡浜市</t>
    <phoneticPr fontId="3"/>
  </si>
  <si>
    <t>38386</t>
    <phoneticPr fontId="3"/>
  </si>
  <si>
    <t>久万高原町</t>
    <phoneticPr fontId="3"/>
  </si>
  <si>
    <t>久万高原町</t>
    <phoneticPr fontId="3"/>
  </si>
  <si>
    <t>38386</t>
    <phoneticPr fontId="3"/>
  </si>
  <si>
    <t>久万高原町</t>
    <phoneticPr fontId="3"/>
  </si>
  <si>
    <t>38401</t>
    <phoneticPr fontId="3"/>
  </si>
  <si>
    <t>松前町</t>
    <phoneticPr fontId="3"/>
  </si>
  <si>
    <t>38401</t>
    <phoneticPr fontId="3"/>
  </si>
  <si>
    <t>松前町</t>
    <phoneticPr fontId="3"/>
  </si>
  <si>
    <t>松前町</t>
    <phoneticPr fontId="3"/>
  </si>
  <si>
    <t>38484</t>
    <phoneticPr fontId="3"/>
  </si>
  <si>
    <t>松野町</t>
    <phoneticPr fontId="3"/>
  </si>
  <si>
    <t>38484</t>
    <phoneticPr fontId="3"/>
  </si>
  <si>
    <t>松野町</t>
    <phoneticPr fontId="3"/>
  </si>
  <si>
    <t>38484</t>
    <phoneticPr fontId="3"/>
  </si>
  <si>
    <t>38840</t>
    <phoneticPr fontId="3"/>
  </si>
  <si>
    <t>伊予市松前町共立衛生組合</t>
    <phoneticPr fontId="3"/>
  </si>
  <si>
    <t>伊予市松前町共立衛生組合</t>
    <phoneticPr fontId="3"/>
  </si>
  <si>
    <t>38840</t>
    <phoneticPr fontId="3"/>
  </si>
  <si>
    <t>38842</t>
    <phoneticPr fontId="3"/>
  </si>
  <si>
    <t>大洲・喜多衛生事務組合</t>
    <phoneticPr fontId="3"/>
  </si>
  <si>
    <t>大洲・喜多衛生事務組合</t>
    <phoneticPr fontId="3"/>
  </si>
  <si>
    <t>38842</t>
    <phoneticPr fontId="3"/>
  </si>
  <si>
    <t>38865</t>
    <phoneticPr fontId="3"/>
  </si>
  <si>
    <t>伊予地区ごみ処理施設管理組合</t>
    <phoneticPr fontId="3"/>
  </si>
  <si>
    <t>38865</t>
    <phoneticPr fontId="3"/>
  </si>
  <si>
    <t>伊予地区ごみ処理施設管理組合</t>
    <phoneticPr fontId="3"/>
  </si>
  <si>
    <t>38000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</si>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</sst>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258</v>
      </c>
      <c r="C7" s="78" t="s">
        <v>259</v>
      </c>
      <c r="D7" s="79">
        <f>SUM($D$8:$D$14)</f>
        <v>2281978.7209999999</v>
      </c>
      <c r="E7" s="79">
        <f>SUM($E$8:$E$14)</f>
        <v>2174385.068</v>
      </c>
      <c r="F7" s="79">
        <f>SUM($F$8:$F$14)</f>
        <v>1132674</v>
      </c>
      <c r="G7" s="79">
        <f>SUM($G$8:$G$14)</f>
        <v>0</v>
      </c>
      <c r="H7" s="79">
        <f>SUM($H$8:$H$14)</f>
        <v>1040900</v>
      </c>
      <c r="I7" s="79">
        <f>SUM($I$8:$I$14)</f>
        <v>100</v>
      </c>
      <c r="J7" s="93" t="s">
        <v>260</v>
      </c>
      <c r="K7" s="79">
        <f>SUM($K$8:$K$14)</f>
        <v>711.06799999999998</v>
      </c>
      <c r="L7" s="79">
        <f>SUM($L$8:$L$14)</f>
        <v>107593.65300000001</v>
      </c>
      <c r="M7" s="79">
        <f>SUM($M$8:$M$14)</f>
        <v>20</v>
      </c>
      <c r="N7" s="79">
        <f>SUM($N$8:$N$14)</f>
        <v>10</v>
      </c>
      <c r="O7" s="79">
        <f>SUM($O$8:$O$14)</f>
        <v>10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93" t="s">
        <v>260</v>
      </c>
      <c r="T7" s="79">
        <f>SUM($T$8:$T$14)</f>
        <v>0</v>
      </c>
      <c r="U7" s="79">
        <f>SUM($U$8:$U$14)</f>
        <v>10</v>
      </c>
      <c r="V7" s="79">
        <f>SUM($V$8:$V$14)</f>
        <v>2281998.7209999999</v>
      </c>
      <c r="W7" s="79">
        <f>SUM($W$8:$W$14)</f>
        <v>2174395.068</v>
      </c>
      <c r="X7" s="79">
        <f>SUM($X$8:$X$14)</f>
        <v>1132684</v>
      </c>
      <c r="Y7" s="79">
        <f>SUM($Y$8:$Y$14)</f>
        <v>0</v>
      </c>
      <c r="Z7" s="79">
        <f>SUM($Z$8:$Z$14)</f>
        <v>1040900</v>
      </c>
      <c r="AA7" s="79">
        <f>SUM($AA$8:$AA$14)</f>
        <v>100</v>
      </c>
      <c r="AB7" s="93" t="s">
        <v>261</v>
      </c>
      <c r="AC7" s="79">
        <f>SUM($AC$8:$AC$14)</f>
        <v>711.06799999999998</v>
      </c>
      <c r="AD7" s="79">
        <f>SUM($AD$8:$AD$14)</f>
        <v>107603.65300000001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79">
        <f>SUM($AL$8:$AL$14)</f>
        <v>0</v>
      </c>
      <c r="AM7" s="79">
        <f>SUM($AM$8:$AM$14)</f>
        <v>2281832.7209999999</v>
      </c>
      <c r="AN7" s="79">
        <f>SUM($AN$8:$AN$14)</f>
        <v>1164.0849999999998</v>
      </c>
      <c r="AO7" s="79">
        <f>SUM($AO$8:$AO$14)</f>
        <v>1164.0849999999998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2280668.6359999999</v>
      </c>
      <c r="AY7" s="79">
        <f>SUM($AY$8:$AY$14)</f>
        <v>578332.92500000005</v>
      </c>
      <c r="AZ7" s="79">
        <f>SUM($AZ$8:$AZ$14)</f>
        <v>2467</v>
      </c>
      <c r="BA7" s="79">
        <f>SUM($BA$8:$BA$14)</f>
        <v>1512931.8230000001</v>
      </c>
      <c r="BB7" s="79">
        <f>SUM($BB$8:$BB$14)</f>
        <v>186936.88799999998</v>
      </c>
      <c r="BC7" s="79">
        <f>SUM($BC$8:$BC$14)</f>
        <v>0</v>
      </c>
      <c r="BD7" s="79">
        <f>SUM($BD$8:$BD$14)</f>
        <v>0</v>
      </c>
      <c r="BE7" s="79">
        <f>SUM($BE$8:$BE$14)</f>
        <v>146</v>
      </c>
      <c r="BF7" s="79">
        <f>SUM($BF$8:$BF$14)</f>
        <v>2281978.7209999999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79">
        <f>SUM($BN$8:$BN$14)</f>
        <v>0</v>
      </c>
      <c r="BO7" s="79">
        <f>SUM($BO$8:$BO$14)</f>
        <v>20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20</v>
      </c>
      <c r="CA7" s="79">
        <f>SUM($CA$8:$CA$14)</f>
        <v>20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79">
        <f>SUM($CE$8:$CE$14)</f>
        <v>0</v>
      </c>
      <c r="CF7" s="79">
        <f>SUM($CF$8:$CF$14)</f>
        <v>0</v>
      </c>
      <c r="CG7" s="79">
        <f>SUM($CG$8:$CG$14)</f>
        <v>0</v>
      </c>
      <c r="CH7" s="79">
        <f>SUM($CH$8:$CH$14)</f>
        <v>20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79">
        <f>SUM($CP$8:$CP$14)</f>
        <v>0</v>
      </c>
      <c r="CQ7" s="79">
        <f>SUM($CQ$8:$CQ$14)</f>
        <v>2281852.7209999999</v>
      </c>
      <c r="CR7" s="79">
        <f>SUM($CR$8:$CR$14)</f>
        <v>1164.0849999999998</v>
      </c>
      <c r="CS7" s="79">
        <f>SUM($CS$8:$CS$14)</f>
        <v>1164.0849999999998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2280688.6359999999</v>
      </c>
      <c r="DC7" s="79">
        <f>SUM($DC$8:$DC$14)</f>
        <v>578352.92500000005</v>
      </c>
      <c r="DD7" s="79">
        <f>SUM($DD$8:$DD$14)</f>
        <v>2467</v>
      </c>
      <c r="DE7" s="79">
        <f>SUM($DE$8:$DE$14)</f>
        <v>1512931.8230000001</v>
      </c>
      <c r="DF7" s="79">
        <f>SUM($DF$8:$DF$14)</f>
        <v>186936.88799999998</v>
      </c>
      <c r="DG7" s="79">
        <f>SUM($DG$8:$DG$14)</f>
        <v>0</v>
      </c>
      <c r="DH7" s="79">
        <f>SUM($DH$8:$DH$14)</f>
        <v>0</v>
      </c>
      <c r="DI7" s="79">
        <f>SUM($DI$8:$DI$14)</f>
        <v>146</v>
      </c>
      <c r="DJ7" s="79">
        <f>SUM($DJ$8:$DJ$14)</f>
        <v>2281998.7209999999</v>
      </c>
    </row>
    <row r="8" spans="1:114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118645</v>
      </c>
      <c r="E8" s="84">
        <f>SUM(F8:I8)+K8</f>
        <v>58061</v>
      </c>
      <c r="F8" s="84">
        <v>57961</v>
      </c>
      <c r="G8" s="84">
        <v>0</v>
      </c>
      <c r="H8" s="84">
        <v>0</v>
      </c>
      <c r="I8" s="84">
        <v>100</v>
      </c>
      <c r="J8" s="94" t="s">
        <v>193</v>
      </c>
      <c r="K8" s="84">
        <v>0</v>
      </c>
      <c r="L8" s="84">
        <v>60584</v>
      </c>
      <c r="M8" s="84">
        <f>SUM(N8,+U8)</f>
        <v>20</v>
      </c>
      <c r="N8" s="84">
        <f>SUM(O8:R8)+T8</f>
        <v>10</v>
      </c>
      <c r="O8" s="84">
        <v>10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10</v>
      </c>
      <c r="V8" s="84">
        <v>118665</v>
      </c>
      <c r="W8" s="84">
        <v>58071</v>
      </c>
      <c r="X8" s="84">
        <v>57971</v>
      </c>
      <c r="Y8" s="84">
        <v>0</v>
      </c>
      <c r="Z8" s="84">
        <v>0</v>
      </c>
      <c r="AA8" s="84">
        <v>100</v>
      </c>
      <c r="AB8" s="94" t="s">
        <v>193</v>
      </c>
      <c r="AC8" s="84">
        <v>0</v>
      </c>
      <c r="AD8" s="84">
        <v>60594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118645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118645</v>
      </c>
      <c r="AY8" s="84">
        <v>76320</v>
      </c>
      <c r="AZ8" s="84">
        <v>2467</v>
      </c>
      <c r="BA8" s="84">
        <v>21323</v>
      </c>
      <c r="BB8" s="84">
        <v>18535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118645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20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20</v>
      </c>
      <c r="CA8" s="84">
        <v>20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20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84">
        <f t="shared" ref="CP8:CP14" si="7">SUM(AL8,+BN8)</f>
        <v>0</v>
      </c>
      <c r="CQ8" s="84">
        <f t="shared" ref="CQ8:CQ14" si="8">SUM(AM8,+BO8)</f>
        <v>118665</v>
      </c>
      <c r="CR8" s="84">
        <f t="shared" ref="CR8:CR14" si="9">SUM(AN8,+BP8)</f>
        <v>0</v>
      </c>
      <c r="CS8" s="84">
        <f t="shared" ref="CS8:CS14" si="10">SUM(AO8,+BQ8)</f>
        <v>0</v>
      </c>
      <c r="CT8" s="84">
        <f t="shared" ref="CT8:CT14" si="11">SUM(AP8,+BR8)</f>
        <v>0</v>
      </c>
      <c r="CU8" s="84">
        <f t="shared" ref="CU8:CU14" si="12">SUM(AQ8,+BS8)</f>
        <v>0</v>
      </c>
      <c r="CV8" s="84">
        <f t="shared" ref="CV8:CV14" si="13">SUM(AR8,+BT8)</f>
        <v>0</v>
      </c>
      <c r="CW8" s="84">
        <f t="shared" ref="CW8:CW14" si="14">SUM(AS8,+BU8)</f>
        <v>0</v>
      </c>
      <c r="CX8" s="84">
        <f t="shared" ref="CX8:CX14" si="15">SUM(AT8,+BV8)</f>
        <v>0</v>
      </c>
      <c r="CY8" s="84">
        <f t="shared" ref="CY8:CY14" si="16">SUM(AU8,+BW8)</f>
        <v>0</v>
      </c>
      <c r="CZ8" s="84">
        <f t="shared" ref="CZ8:CZ14" si="17">SUM(AV8,+BX8)</f>
        <v>0</v>
      </c>
      <c r="DA8" s="84">
        <f t="shared" ref="DA8:DA14" si="18">SUM(AW8,+BY8)</f>
        <v>0</v>
      </c>
      <c r="DB8" s="84">
        <f t="shared" ref="DB8:DB14" si="19">SUM(AX8,+BZ8)</f>
        <v>118665</v>
      </c>
      <c r="DC8" s="84">
        <f t="shared" ref="DC8:DC14" si="20">SUM(AY8,+CA8)</f>
        <v>76340</v>
      </c>
      <c r="DD8" s="84">
        <f t="shared" ref="DD8:DD14" si="21">SUM(AZ8,+CB8)</f>
        <v>2467</v>
      </c>
      <c r="DE8" s="84">
        <f t="shared" ref="DE8:DE14" si="22">SUM(BA8,+CC8)</f>
        <v>21323</v>
      </c>
      <c r="DF8" s="84">
        <f t="shared" ref="DF8:DF14" si="23">SUM(BB8,+CD8)</f>
        <v>18535</v>
      </c>
      <c r="DG8" s="84">
        <f t="shared" ref="DG8:DG14" si="24">SUM(BC8,+CE8)</f>
        <v>0</v>
      </c>
      <c r="DH8" s="84">
        <f t="shared" ref="DH8:DH14" si="25">SUM(BD8,+CF8)</f>
        <v>0</v>
      </c>
      <c r="DI8" s="84">
        <f t="shared" ref="DI8:DI14" si="26">SUM(BE8,+CG8)</f>
        <v>0</v>
      </c>
      <c r="DJ8" s="84">
        <f t="shared" ref="DJ8:DJ14" si="27">SUM(BF8,+CH8)</f>
        <v>118665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24255</v>
      </c>
      <c r="E9" s="84">
        <f>SUM(F9:I9)+K9</f>
        <v>11696</v>
      </c>
      <c r="F9" s="84">
        <v>11655</v>
      </c>
      <c r="G9" s="84">
        <v>0</v>
      </c>
      <c r="H9" s="84">
        <v>0</v>
      </c>
      <c r="I9" s="84">
        <v>0</v>
      </c>
      <c r="J9" s="94" t="s">
        <v>193</v>
      </c>
      <c r="K9" s="84">
        <v>41</v>
      </c>
      <c r="L9" s="84">
        <v>12559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24255</v>
      </c>
      <c r="W9" s="84">
        <v>11696</v>
      </c>
      <c r="X9" s="84">
        <v>11655</v>
      </c>
      <c r="Y9" s="84">
        <v>0</v>
      </c>
      <c r="Z9" s="84">
        <v>0</v>
      </c>
      <c r="AA9" s="84">
        <v>0</v>
      </c>
      <c r="AB9" s="94" t="s">
        <v>193</v>
      </c>
      <c r="AC9" s="84">
        <v>41</v>
      </c>
      <c r="AD9" s="84">
        <v>12559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24109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24109</v>
      </c>
      <c r="AY9" s="84">
        <v>0</v>
      </c>
      <c r="AZ9" s="84">
        <v>0</v>
      </c>
      <c r="BA9" s="84">
        <v>0</v>
      </c>
      <c r="BB9" s="84">
        <v>24109</v>
      </c>
      <c r="BC9" s="84">
        <f>組合分担金内訳!E9</f>
        <v>0</v>
      </c>
      <c r="BD9" s="84">
        <v>0</v>
      </c>
      <c r="BE9" s="84">
        <v>146</v>
      </c>
      <c r="BF9" s="84">
        <f>SUM(AE9,+AM9,+BE9)</f>
        <v>24255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24109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24109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24109</v>
      </c>
      <c r="DG9" s="84">
        <f t="shared" si="24"/>
        <v>0</v>
      </c>
      <c r="DH9" s="84">
        <f t="shared" si="25"/>
        <v>0</v>
      </c>
      <c r="DI9" s="84">
        <f t="shared" si="26"/>
        <v>146</v>
      </c>
      <c r="DJ9" s="84">
        <f t="shared" si="27"/>
        <v>24255</v>
      </c>
    </row>
    <row r="10" spans="1:114" s="8" customFormat="1" ht="12" customHeight="1">
      <c r="A10" s="80" t="s">
        <v>215</v>
      </c>
      <c r="B10" s="83" t="s">
        <v>216</v>
      </c>
      <c r="C10" s="80" t="s">
        <v>217</v>
      </c>
      <c r="D10" s="84">
        <f>SUM(E10,+L10)</f>
        <v>2094826.7209999999</v>
      </c>
      <c r="E10" s="84">
        <f>SUM(F10:I10)+K10</f>
        <v>2082502.068</v>
      </c>
      <c r="F10" s="84">
        <v>1040932</v>
      </c>
      <c r="G10" s="84">
        <v>0</v>
      </c>
      <c r="H10" s="84">
        <v>1040900</v>
      </c>
      <c r="I10" s="84">
        <v>0</v>
      </c>
      <c r="J10" s="94" t="s">
        <v>193</v>
      </c>
      <c r="K10" s="84">
        <v>670.06799999999998</v>
      </c>
      <c r="L10" s="84">
        <v>12324.653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2094826.7209999999</v>
      </c>
      <c r="W10" s="84">
        <v>2082502.068</v>
      </c>
      <c r="X10" s="84">
        <v>1040932</v>
      </c>
      <c r="Y10" s="84">
        <v>0</v>
      </c>
      <c r="Z10" s="84">
        <v>1040900</v>
      </c>
      <c r="AA10" s="84">
        <v>0</v>
      </c>
      <c r="AB10" s="94" t="s">
        <v>193</v>
      </c>
      <c r="AC10" s="84">
        <v>670.06799999999998</v>
      </c>
      <c r="AD10" s="84">
        <v>12324.653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2094826.7210000001</v>
      </c>
      <c r="AN10" s="84">
        <f>SUM(AO10:AR10)</f>
        <v>1164.0849999999998</v>
      </c>
      <c r="AO10" s="84">
        <v>1164.0849999999998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2093662.6360000002</v>
      </c>
      <c r="AY10" s="84">
        <v>502012.92499999999</v>
      </c>
      <c r="AZ10" s="84">
        <v>0</v>
      </c>
      <c r="BA10" s="84">
        <v>1491608.8230000001</v>
      </c>
      <c r="BB10" s="84">
        <v>100040.88799999999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2094826.7210000001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2094826.7210000001</v>
      </c>
      <c r="CR10" s="84">
        <f t="shared" si="9"/>
        <v>1164.0849999999998</v>
      </c>
      <c r="CS10" s="84">
        <f t="shared" si="10"/>
        <v>1164.0849999999998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2093662.6360000002</v>
      </c>
      <c r="DC10" s="84">
        <f t="shared" si="20"/>
        <v>502012.92499999999</v>
      </c>
      <c r="DD10" s="84">
        <f t="shared" si="21"/>
        <v>0</v>
      </c>
      <c r="DE10" s="84">
        <f t="shared" si="22"/>
        <v>1491608.8230000001</v>
      </c>
      <c r="DF10" s="84">
        <f t="shared" si="23"/>
        <v>100040.88799999999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2094826.7210000001</v>
      </c>
    </row>
    <row r="11" spans="1:114" s="8" customFormat="1" ht="12" customHeight="1">
      <c r="A11" s="80" t="s">
        <v>222</v>
      </c>
      <c r="B11" s="83" t="s">
        <v>223</v>
      </c>
      <c r="C11" s="80" t="s">
        <v>224</v>
      </c>
      <c r="D11" s="84">
        <f>SUM(E11,+L11)</f>
        <v>44252</v>
      </c>
      <c r="E11" s="84">
        <f>SUM(F11:I11)+K11</f>
        <v>22126</v>
      </c>
      <c r="F11" s="84">
        <v>22126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22126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44252</v>
      </c>
      <c r="W11" s="84">
        <v>22126</v>
      </c>
      <c r="X11" s="84">
        <v>22126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22126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44252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44252</v>
      </c>
      <c r="AY11" s="84">
        <v>0</v>
      </c>
      <c r="AZ11" s="84">
        <v>0</v>
      </c>
      <c r="BA11" s="84">
        <v>0</v>
      </c>
      <c r="BB11" s="84">
        <v>44252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44252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44252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44252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44252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44252</v>
      </c>
    </row>
    <row r="12" spans="1:114" s="8" customFormat="1" ht="12" customHeight="1">
      <c r="A12" s="80" t="s">
        <v>204</v>
      </c>
      <c r="B12" s="83" t="s">
        <v>231</v>
      </c>
      <c r="C12" s="80" t="s">
        <v>232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/>
      <c r="B15" s="83" t="s">
        <v>203</v>
      </c>
      <c r="C15" s="80"/>
      <c r="D15" s="84"/>
      <c r="E15" s="84"/>
      <c r="F15" s="84"/>
      <c r="G15" s="84"/>
      <c r="H15" s="84"/>
      <c r="I15" s="84"/>
      <c r="J15" s="94"/>
      <c r="K15" s="84"/>
      <c r="L15" s="84"/>
      <c r="M15" s="84"/>
      <c r="N15" s="84"/>
      <c r="O15" s="84"/>
      <c r="P15" s="84"/>
      <c r="Q15" s="84"/>
      <c r="R15" s="84"/>
      <c r="S15" s="94"/>
      <c r="T15" s="84"/>
      <c r="U15" s="84"/>
      <c r="V15" s="84"/>
      <c r="W15" s="84"/>
      <c r="X15" s="84"/>
      <c r="Y15" s="84"/>
      <c r="Z15" s="84"/>
      <c r="AA15" s="84"/>
      <c r="AB15" s="9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</row>
    <row r="16" spans="1:114" s="8" customFormat="1" ht="12" customHeight="1">
      <c r="A16" s="80"/>
      <c r="B16" s="83" t="s">
        <v>203</v>
      </c>
      <c r="C16" s="80"/>
      <c r="D16" s="84"/>
      <c r="E16" s="84"/>
      <c r="F16" s="84"/>
      <c r="G16" s="84"/>
      <c r="H16" s="84"/>
      <c r="I16" s="84"/>
      <c r="J16" s="94"/>
      <c r="K16" s="84"/>
      <c r="L16" s="84"/>
      <c r="M16" s="84"/>
      <c r="N16" s="84"/>
      <c r="O16" s="84"/>
      <c r="P16" s="84"/>
      <c r="Q16" s="84"/>
      <c r="R16" s="84"/>
      <c r="S16" s="94"/>
      <c r="T16" s="84"/>
      <c r="U16" s="84"/>
      <c r="V16" s="84"/>
      <c r="W16" s="84"/>
      <c r="X16" s="84"/>
      <c r="Y16" s="84"/>
      <c r="Z16" s="84"/>
      <c r="AA16" s="84"/>
      <c r="AB16" s="9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</row>
    <row r="17" spans="1:114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8:DJ995">
    <cfRule type="expression" dxfId="229" priority="14" stopIfTrue="1">
      <formula>$A18&lt;&gt;""</formula>
    </cfRule>
  </conditionalFormatting>
  <conditionalFormatting sqref="A7:DJ7">
    <cfRule type="expression" dxfId="228" priority="1" stopIfTrue="1">
      <formula>$A7&lt;&gt;""</formula>
    </cfRule>
  </conditionalFormatting>
  <conditionalFormatting sqref="A8:DJ8">
    <cfRule type="expression" dxfId="227" priority="12" stopIfTrue="1">
      <formula>$A8&lt;&gt;""</formula>
    </cfRule>
  </conditionalFormatting>
  <conditionalFormatting sqref="A9:DJ9">
    <cfRule type="expression" dxfId="226" priority="11" stopIfTrue="1">
      <formula>$A9&lt;&gt;""</formula>
    </cfRule>
  </conditionalFormatting>
  <conditionalFormatting sqref="A10:DJ10">
    <cfRule type="expression" dxfId="225" priority="10" stopIfTrue="1">
      <formula>$A10&lt;&gt;""</formula>
    </cfRule>
  </conditionalFormatting>
  <conditionalFormatting sqref="A11:DJ11">
    <cfRule type="expression" dxfId="224" priority="9" stopIfTrue="1">
      <formula>$A11&lt;&gt;""</formula>
    </cfRule>
  </conditionalFormatting>
  <conditionalFormatting sqref="A12:DJ12">
    <cfRule type="expression" dxfId="223" priority="8" stopIfTrue="1">
      <formula>$A12&lt;&gt;""</formula>
    </cfRule>
  </conditionalFormatting>
  <conditionalFormatting sqref="A13:DJ13">
    <cfRule type="expression" dxfId="222" priority="7" stopIfTrue="1">
      <formula>$A13&lt;&gt;""</formula>
    </cfRule>
  </conditionalFormatting>
  <conditionalFormatting sqref="A14:DJ14">
    <cfRule type="expression" dxfId="221" priority="6" stopIfTrue="1">
      <formula>$A14&lt;&gt;""</formula>
    </cfRule>
  </conditionalFormatting>
  <conditionalFormatting sqref="A15:DJ15">
    <cfRule type="expression" dxfId="219" priority="4" stopIfTrue="1">
      <formula>$A15&lt;&gt;""</formula>
    </cfRule>
  </conditionalFormatting>
  <conditionalFormatting sqref="A16:DJ16">
    <cfRule type="expression" dxfId="218" priority="3" stopIfTrue="1">
      <formula>$A16&lt;&gt;""</formula>
    </cfRule>
  </conditionalFormatting>
  <conditionalFormatting sqref="A17:DJ17">
    <cfRule type="expression" dxfId="217" priority="2" stopIfTrue="1">
      <formula>$A17&lt;&gt;""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13" man="1"/>
    <brk id="21" min="1" max="13" man="1"/>
    <brk id="30" min="1" max="13" man="1"/>
    <brk id="38" min="1" max="13" man="1"/>
    <brk id="58" min="1" max="13" man="1"/>
    <brk id="66" min="1" max="13" man="1"/>
    <brk id="86" min="1" max="13" man="1"/>
    <brk id="94" min="1" max="1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258</v>
      </c>
      <c r="C7" s="78" t="s">
        <v>259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260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260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260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260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260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260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204</v>
      </c>
      <c r="B8" s="83" t="s">
        <v>249</v>
      </c>
      <c r="C8" s="80" t="s">
        <v>248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250</v>
      </c>
      <c r="C9" s="80" t="s">
        <v>251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254</v>
      </c>
      <c r="C10" s="80" t="s">
        <v>255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  <row r="988" spans="1:114" s="8" customFormat="1" ht="12" customHeight="1">
      <c r="A988" s="80"/>
      <c r="B988" s="96"/>
      <c r="C988" s="80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9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94"/>
      <c r="BD988" s="84"/>
      <c r="BE988" s="84"/>
      <c r="BF988" s="84"/>
      <c r="BG988" s="84"/>
      <c r="BH988" s="84"/>
      <c r="BI988" s="84"/>
      <c r="BJ988" s="84"/>
      <c r="BK988" s="84"/>
      <c r="BL988" s="84"/>
      <c r="BM988" s="84"/>
      <c r="BN988" s="9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94"/>
      <c r="CF988" s="84"/>
      <c r="CG988" s="84"/>
      <c r="CH988" s="84"/>
      <c r="CI988" s="84"/>
      <c r="CJ988" s="84"/>
      <c r="CK988" s="84"/>
      <c r="CL988" s="84"/>
      <c r="CM988" s="84"/>
      <c r="CN988" s="84"/>
      <c r="CO988" s="84"/>
      <c r="CP988" s="94"/>
      <c r="CQ988" s="84"/>
      <c r="CR988" s="84"/>
      <c r="CS988" s="84"/>
      <c r="CT988" s="84"/>
      <c r="CU988" s="84"/>
      <c r="CV988" s="84"/>
      <c r="CW988" s="84"/>
      <c r="CX988" s="84"/>
      <c r="CY988" s="84"/>
      <c r="CZ988" s="84"/>
      <c r="DA988" s="84"/>
      <c r="DB988" s="84"/>
      <c r="DC988" s="84"/>
      <c r="DD988" s="84"/>
      <c r="DE988" s="84"/>
      <c r="DF988" s="84"/>
      <c r="DG988" s="94"/>
      <c r="DH988" s="84"/>
      <c r="DI988" s="84"/>
      <c r="DJ98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8">
    <cfRule type="expression" dxfId="215" priority="14" stopIfTrue="1">
      <formula>$A11&lt;&gt;""</formula>
    </cfRule>
  </conditionalFormatting>
  <conditionalFormatting sqref="A10:DJ10">
    <cfRule type="expression" dxfId="214" priority="2" stopIfTrue="1">
      <formula>$A10&lt;&gt;""</formula>
    </cfRule>
  </conditionalFormatting>
  <conditionalFormatting sqref="A7:DJ7">
    <cfRule type="expression" dxfId="206" priority="1" stopIfTrue="1">
      <formula>$A7&lt;&gt;""</formula>
    </cfRule>
  </conditionalFormatting>
  <conditionalFormatting sqref="A8:DJ8">
    <cfRule type="expression" dxfId="205" priority="4" stopIfTrue="1">
      <formula>$A8&lt;&gt;""</formula>
    </cfRule>
  </conditionalFormatting>
  <conditionalFormatting sqref="A9:DJ9">
    <cfRule type="expression" dxfId="204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258</v>
      </c>
      <c r="C7" s="78" t="s">
        <v>259</v>
      </c>
      <c r="D7" s="79">
        <f>SUM($D$8:$D$17)</f>
        <v>2281978.7209999999</v>
      </c>
      <c r="E7" s="79">
        <f>SUM($E$8:$E$17)</f>
        <v>2174385.068</v>
      </c>
      <c r="F7" s="79">
        <f>SUM($F$8:$F$17)</f>
        <v>1132674</v>
      </c>
      <c r="G7" s="79">
        <f>SUM($G$8:$G$17)</f>
        <v>0</v>
      </c>
      <c r="H7" s="79">
        <f>SUM($H$8:$H$17)</f>
        <v>1040900</v>
      </c>
      <c r="I7" s="79">
        <f>SUM($I$8:$I$17)</f>
        <v>100</v>
      </c>
      <c r="J7" s="79">
        <f>SUM($J$8:$J$17)</f>
        <v>0</v>
      </c>
      <c r="K7" s="79">
        <f>SUM($K$8:$K$17)</f>
        <v>711.06799999999998</v>
      </c>
      <c r="L7" s="79">
        <f>SUM($L$8:$L$17)</f>
        <v>107593.65300000001</v>
      </c>
      <c r="M7" s="79">
        <f>SUM($M$8:$M$17)</f>
        <v>20</v>
      </c>
      <c r="N7" s="79">
        <f>SUM($N$8:$N$17)</f>
        <v>10</v>
      </c>
      <c r="O7" s="79">
        <f>SUM($O$8:$O$17)</f>
        <v>10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10</v>
      </c>
      <c r="V7" s="79">
        <f>SUM($V$8:$V$17)</f>
        <v>2281998.7209999999</v>
      </c>
      <c r="W7" s="79">
        <f>SUM($W$8:$W$17)</f>
        <v>2174395.068</v>
      </c>
      <c r="X7" s="79">
        <f>SUM($X$8:$X$17)</f>
        <v>1132684</v>
      </c>
      <c r="Y7" s="79">
        <f>SUM($Y$8:$Y$17)</f>
        <v>0</v>
      </c>
      <c r="Z7" s="79">
        <f>SUM($Z$8:$Z$17)</f>
        <v>1040900</v>
      </c>
      <c r="AA7" s="79">
        <f>SUM($AA$8:$AA$17)</f>
        <v>100</v>
      </c>
      <c r="AB7" s="79">
        <f>SUM($AB$8:$AB$17)</f>
        <v>0</v>
      </c>
      <c r="AC7" s="79">
        <f>SUM($AC$8:$AC$17)</f>
        <v>711.06799999999998</v>
      </c>
      <c r="AD7" s="79">
        <f>SUM($AD$8:$AD$17)</f>
        <v>107603.65300000001</v>
      </c>
    </row>
    <row r="8" spans="1:30" s="8" customFormat="1" ht="12" customHeight="1">
      <c r="A8" s="80" t="s">
        <v>204</v>
      </c>
      <c r="B8" s="83" t="s">
        <v>201</v>
      </c>
      <c r="C8" s="80" t="s">
        <v>202</v>
      </c>
      <c r="D8" s="84">
        <f>SUM(E8,+L8)</f>
        <v>118645</v>
      </c>
      <c r="E8" s="84">
        <v>58061</v>
      </c>
      <c r="F8" s="84">
        <v>57961</v>
      </c>
      <c r="G8" s="84">
        <v>0</v>
      </c>
      <c r="H8" s="84">
        <v>0</v>
      </c>
      <c r="I8" s="84">
        <v>100</v>
      </c>
      <c r="J8" s="94">
        <v>0</v>
      </c>
      <c r="K8" s="84">
        <v>0</v>
      </c>
      <c r="L8" s="84">
        <v>60584</v>
      </c>
      <c r="M8" s="84">
        <f>SUM(N8,+U8)</f>
        <v>20</v>
      </c>
      <c r="N8" s="84">
        <v>10</v>
      </c>
      <c r="O8" s="84">
        <v>10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10</v>
      </c>
      <c r="V8" s="84">
        <v>118665</v>
      </c>
      <c r="W8" s="84">
        <v>58071</v>
      </c>
      <c r="X8" s="84">
        <v>57971</v>
      </c>
      <c r="Y8" s="84">
        <v>0</v>
      </c>
      <c r="Z8" s="84">
        <v>0</v>
      </c>
      <c r="AA8" s="84">
        <v>100</v>
      </c>
      <c r="AB8" s="94">
        <v>0</v>
      </c>
      <c r="AC8" s="84">
        <v>0</v>
      </c>
      <c r="AD8" s="84">
        <v>60594</v>
      </c>
    </row>
    <row r="9" spans="1:30" s="8" customFormat="1" ht="12" customHeight="1">
      <c r="A9" s="80" t="s">
        <v>204</v>
      </c>
      <c r="B9" s="83" t="s">
        <v>213</v>
      </c>
      <c r="C9" s="80" t="s">
        <v>214</v>
      </c>
      <c r="D9" s="84">
        <f>SUM(E9,+L9)</f>
        <v>24255</v>
      </c>
      <c r="E9" s="84">
        <v>11696</v>
      </c>
      <c r="F9" s="84">
        <v>11655</v>
      </c>
      <c r="G9" s="84">
        <v>0</v>
      </c>
      <c r="H9" s="84">
        <v>0</v>
      </c>
      <c r="I9" s="84">
        <v>0</v>
      </c>
      <c r="J9" s="94">
        <v>0</v>
      </c>
      <c r="K9" s="84">
        <v>41</v>
      </c>
      <c r="L9" s="84">
        <v>12559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24255</v>
      </c>
      <c r="W9" s="84">
        <v>11696</v>
      </c>
      <c r="X9" s="84">
        <v>11655</v>
      </c>
      <c r="Y9" s="84">
        <v>0</v>
      </c>
      <c r="Z9" s="84">
        <v>0</v>
      </c>
      <c r="AA9" s="84">
        <v>0</v>
      </c>
      <c r="AB9" s="94">
        <v>0</v>
      </c>
      <c r="AC9" s="84">
        <v>41</v>
      </c>
      <c r="AD9" s="84">
        <v>12559</v>
      </c>
    </row>
    <row r="10" spans="1:30" s="8" customFormat="1" ht="12" customHeight="1">
      <c r="A10" s="80" t="s">
        <v>204</v>
      </c>
      <c r="B10" s="83" t="s">
        <v>218</v>
      </c>
      <c r="C10" s="80" t="s">
        <v>219</v>
      </c>
      <c r="D10" s="84">
        <f>SUM(E10,+L10)</f>
        <v>2094826.7209999999</v>
      </c>
      <c r="E10" s="84">
        <v>2082502.068</v>
      </c>
      <c r="F10" s="84">
        <v>1040932</v>
      </c>
      <c r="G10" s="84">
        <v>0</v>
      </c>
      <c r="H10" s="84">
        <v>1040900</v>
      </c>
      <c r="I10" s="84">
        <v>0</v>
      </c>
      <c r="J10" s="94">
        <v>0</v>
      </c>
      <c r="K10" s="84">
        <v>670.06799999999998</v>
      </c>
      <c r="L10" s="84">
        <v>12324.653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2094826.7209999999</v>
      </c>
      <c r="W10" s="84">
        <v>2082502.068</v>
      </c>
      <c r="X10" s="84">
        <v>1040932</v>
      </c>
      <c r="Y10" s="84">
        <v>0</v>
      </c>
      <c r="Z10" s="84">
        <v>1040900</v>
      </c>
      <c r="AA10" s="84">
        <v>0</v>
      </c>
      <c r="AB10" s="94">
        <v>0</v>
      </c>
      <c r="AC10" s="84">
        <v>670.06799999999998</v>
      </c>
      <c r="AD10" s="84">
        <v>12324.653</v>
      </c>
    </row>
    <row r="11" spans="1:30" s="8" customFormat="1" ht="12" customHeight="1">
      <c r="A11" s="80" t="s">
        <v>204</v>
      </c>
      <c r="B11" s="83" t="s">
        <v>225</v>
      </c>
      <c r="C11" s="80" t="s">
        <v>226</v>
      </c>
      <c r="D11" s="84">
        <f>SUM(E11,+L11)</f>
        <v>44252</v>
      </c>
      <c r="E11" s="84">
        <v>22126</v>
      </c>
      <c r="F11" s="84">
        <v>22126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22126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44252</v>
      </c>
      <c r="W11" s="84">
        <v>22126</v>
      </c>
      <c r="X11" s="84">
        <v>22126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22126</v>
      </c>
    </row>
    <row r="12" spans="1:30" s="8" customFormat="1" ht="12" customHeight="1">
      <c r="A12" s="80" t="s">
        <v>204</v>
      </c>
      <c r="B12" s="83" t="s">
        <v>231</v>
      </c>
      <c r="C12" s="80" t="s">
        <v>232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238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243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249</v>
      </c>
      <c r="C15" s="80" t="s">
        <v>247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f>市町村分担金内訳!D8</f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f>市町村分担金内訳!E8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SUM(J15,S15)</f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250</v>
      </c>
      <c r="C16" s="80" t="s">
        <v>252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f>市町村分担金内訳!D9</f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f>市町村分担金内訳!E9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SUM(J16,S16)</f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256</v>
      </c>
      <c r="C17" s="80" t="s">
        <v>257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市町村分担金内訳!D10</f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市町村分担金内訳!E10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0</v>
      </c>
      <c r="AC17" s="84">
        <v>0</v>
      </c>
      <c r="AD17" s="84">
        <v>0</v>
      </c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8:AD995">
    <cfRule type="expression" dxfId="201" priority="14" stopIfTrue="1">
      <formula>$A18&lt;&gt;""</formula>
    </cfRule>
  </conditionalFormatting>
  <conditionalFormatting sqref="A17:AD17">
    <cfRule type="expression" dxfId="200" priority="2" stopIfTrue="1">
      <formula>$A17&lt;&gt;""</formula>
    </cfRule>
  </conditionalFormatting>
  <conditionalFormatting sqref="A8:AD8">
    <cfRule type="expression" dxfId="199" priority="12" stopIfTrue="1">
      <formula>$A8&lt;&gt;""</formula>
    </cfRule>
  </conditionalFormatting>
  <conditionalFormatting sqref="A9:AD9">
    <cfRule type="expression" dxfId="198" priority="11" stopIfTrue="1">
      <formula>$A9&lt;&gt;""</formula>
    </cfRule>
  </conditionalFormatting>
  <conditionalFormatting sqref="A10:AD10">
    <cfRule type="expression" dxfId="197" priority="10" stopIfTrue="1">
      <formula>$A10&lt;&gt;""</formula>
    </cfRule>
  </conditionalFormatting>
  <conditionalFormatting sqref="A11:AD11">
    <cfRule type="expression" dxfId="196" priority="9" stopIfTrue="1">
      <formula>$A11&lt;&gt;""</formula>
    </cfRule>
  </conditionalFormatting>
  <conditionalFormatting sqref="A12:AD12">
    <cfRule type="expression" dxfId="195" priority="8" stopIfTrue="1">
      <formula>$A12&lt;&gt;""</formula>
    </cfRule>
  </conditionalFormatting>
  <conditionalFormatting sqref="A13:AD13">
    <cfRule type="expression" dxfId="194" priority="7" stopIfTrue="1">
      <formula>$A13&lt;&gt;""</formula>
    </cfRule>
  </conditionalFormatting>
  <conditionalFormatting sqref="A14:AD14">
    <cfRule type="expression" dxfId="193" priority="6" stopIfTrue="1">
      <formula>$A14&lt;&gt;""</formula>
    </cfRule>
  </conditionalFormatting>
  <conditionalFormatting sqref="A7:AD7">
    <cfRule type="expression" dxfId="192" priority="1" stopIfTrue="1">
      <formula>$A7&lt;&gt;""</formula>
    </cfRule>
  </conditionalFormatting>
  <conditionalFormatting sqref="A15:AD15">
    <cfRule type="expression" dxfId="191" priority="4" stopIfTrue="1">
      <formula>$A15&lt;&gt;""</formula>
    </cfRule>
  </conditionalFormatting>
  <conditionalFormatting sqref="A16:AD16">
    <cfRule type="expression" dxfId="190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16" man="1"/>
    <brk id="21" min="1" max="1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258</v>
      </c>
      <c r="C7" s="78" t="s">
        <v>259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2281832.7209999999</v>
      </c>
      <c r="M7" s="79">
        <f>SUM($M$8:$M$17)</f>
        <v>1164.0849999999998</v>
      </c>
      <c r="N7" s="79">
        <f>SUM($N$8:$N$17)</f>
        <v>1164.0849999999998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2280668.6359999999</v>
      </c>
      <c r="X7" s="79">
        <f>SUM($X$8:$X$17)</f>
        <v>578332.92500000005</v>
      </c>
      <c r="Y7" s="79">
        <f>SUM($Y$8:$Y$17)</f>
        <v>2467</v>
      </c>
      <c r="Z7" s="79">
        <f>SUM($Z$8:$Z$17)</f>
        <v>1512931.8230000001</v>
      </c>
      <c r="AA7" s="79">
        <f>SUM($AA$8:$AA$17)</f>
        <v>186936.88799999998</v>
      </c>
      <c r="AB7" s="79">
        <f>SUM($AB$8:$AB$17)</f>
        <v>0</v>
      </c>
      <c r="AC7" s="79">
        <f>SUM($AC$8:$AC$17)</f>
        <v>0</v>
      </c>
      <c r="AD7" s="79">
        <f>SUM($AD$8:$AD$17)</f>
        <v>146</v>
      </c>
      <c r="AE7" s="79">
        <f>SUM($AE$8:$AE$17)</f>
        <v>2281978.7209999999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79">
        <f>SUM($AL$8:$AL$17)</f>
        <v>0</v>
      </c>
      <c r="AM7" s="79">
        <f>SUM($AM$8:$AM$17)</f>
        <v>0</v>
      </c>
      <c r="AN7" s="79">
        <f>SUM($AN$8:$AN$17)</f>
        <v>20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20</v>
      </c>
      <c r="AZ7" s="79">
        <f>SUM($AZ$8:$AZ$17)</f>
        <v>20</v>
      </c>
      <c r="BA7" s="79">
        <f>SUM($BA$8:$BA$17)</f>
        <v>0</v>
      </c>
      <c r="BB7" s="79">
        <f>SUM($BB$8:$BB$17)</f>
        <v>0</v>
      </c>
      <c r="BC7" s="79">
        <f>SUM($BC$8:$BC$17)</f>
        <v>0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20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79">
        <f>SUM($BN$8:$BN$17)</f>
        <v>0</v>
      </c>
      <c r="BO7" s="79">
        <f>SUM($BO$8:$BO$17)</f>
        <v>0</v>
      </c>
      <c r="BP7" s="79">
        <f>SUM($BP$8:$BP$17)</f>
        <v>2281852.7209999999</v>
      </c>
      <c r="BQ7" s="79">
        <f>SUM($BQ$8:$BQ$17)</f>
        <v>1164.0849999999998</v>
      </c>
      <c r="BR7" s="79">
        <f>SUM($BR$8:$BR$17)</f>
        <v>1164.0849999999998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2280688.6359999999</v>
      </c>
      <c r="CB7" s="79">
        <f>SUM($CB$8:$CB$17)</f>
        <v>578352.92500000005</v>
      </c>
      <c r="CC7" s="79">
        <f>SUM($CC$8:$CC$17)</f>
        <v>2467</v>
      </c>
      <c r="CD7" s="79">
        <f>SUM($CD$8:$CD$17)</f>
        <v>1512931.8230000001</v>
      </c>
      <c r="CE7" s="79">
        <f>SUM($CE$8:$CE$17)</f>
        <v>186936.88799999998</v>
      </c>
      <c r="CF7" s="79">
        <f>SUM($CF$8:$CF$17)</f>
        <v>0</v>
      </c>
      <c r="CG7" s="79">
        <f>SUM($CG$8:$CG$17)</f>
        <v>0</v>
      </c>
      <c r="CH7" s="79">
        <f>SUM($CH$8:$CH$17)</f>
        <v>146</v>
      </c>
      <c r="CI7" s="79">
        <f>SUM($CI$8:$CI$17)</f>
        <v>2281998.7209999999</v>
      </c>
    </row>
    <row r="8" spans="1:87" s="8" customFormat="1" ht="12" customHeight="1">
      <c r="A8" s="80" t="s">
        <v>200</v>
      </c>
      <c r="B8" s="83" t="s">
        <v>207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118645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118645</v>
      </c>
      <c r="X8" s="84">
        <v>76320</v>
      </c>
      <c r="Y8" s="84">
        <v>2467</v>
      </c>
      <c r="Z8" s="84">
        <v>21323</v>
      </c>
      <c r="AA8" s="84">
        <v>18535</v>
      </c>
      <c r="AB8" s="94">
        <f>組合分担金内訳!E8</f>
        <v>0</v>
      </c>
      <c r="AC8" s="84">
        <v>0</v>
      </c>
      <c r="AD8" s="84">
        <v>0</v>
      </c>
      <c r="AE8" s="84">
        <v>118645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20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20</v>
      </c>
      <c r="AZ8" s="84">
        <v>20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20</v>
      </c>
      <c r="BH8" s="84">
        <f t="shared" ref="BH8:BH17" si="0">SUM(D8,AF8)</f>
        <v>0</v>
      </c>
      <c r="BI8" s="84">
        <f t="shared" ref="BI8:BI17" si="1">SUM(E8,AG8)</f>
        <v>0</v>
      </c>
      <c r="BJ8" s="84">
        <f t="shared" ref="BJ8:BJ17" si="2">SUM(F8,AH8)</f>
        <v>0</v>
      </c>
      <c r="BK8" s="84">
        <f t="shared" ref="BK8:BK17" si="3">SUM(G8,AI8)</f>
        <v>0</v>
      </c>
      <c r="BL8" s="84">
        <f t="shared" ref="BL8:BL17" si="4">SUM(H8,AJ8)</f>
        <v>0</v>
      </c>
      <c r="BM8" s="84">
        <f t="shared" ref="BM8:BM17" si="5">SUM(I8,AK8)</f>
        <v>0</v>
      </c>
      <c r="BN8" s="84">
        <f t="shared" ref="BN8:BN17" si="6">SUM(J8,AL8)</f>
        <v>0</v>
      </c>
      <c r="BO8" s="94">
        <f t="shared" ref="BO8:BO14" si="7">SUM(K8,AM8)</f>
        <v>0</v>
      </c>
      <c r="BP8" s="84">
        <f t="shared" ref="BP8:BP17" si="8">SUM(L8,AN8)</f>
        <v>118665</v>
      </c>
      <c r="BQ8" s="84">
        <f t="shared" ref="BQ8:BQ17" si="9">SUM(M8,AO8)</f>
        <v>0</v>
      </c>
      <c r="BR8" s="84">
        <f t="shared" ref="BR8:BR17" si="10">SUM(N8,AP8)</f>
        <v>0</v>
      </c>
      <c r="BS8" s="84">
        <f t="shared" ref="BS8:BS17" si="11">SUM(O8,AQ8)</f>
        <v>0</v>
      </c>
      <c r="BT8" s="84">
        <f t="shared" ref="BT8:BT17" si="12">SUM(P8,AR8)</f>
        <v>0</v>
      </c>
      <c r="BU8" s="84">
        <f t="shared" ref="BU8:BU17" si="13">SUM(Q8,AS8)</f>
        <v>0</v>
      </c>
      <c r="BV8" s="84">
        <f t="shared" ref="BV8:BV17" si="14">SUM(R8,AT8)</f>
        <v>0</v>
      </c>
      <c r="BW8" s="84">
        <f t="shared" ref="BW8:BW17" si="15">SUM(S8,AU8)</f>
        <v>0</v>
      </c>
      <c r="BX8" s="84">
        <f t="shared" ref="BX8:BX17" si="16">SUM(T8,AV8)</f>
        <v>0</v>
      </c>
      <c r="BY8" s="84">
        <f t="shared" ref="BY8:BY17" si="17">SUM(U8,AW8)</f>
        <v>0</v>
      </c>
      <c r="BZ8" s="84">
        <f t="shared" ref="BZ8:BZ17" si="18">SUM(V8,AX8)</f>
        <v>0</v>
      </c>
      <c r="CA8" s="84">
        <f t="shared" ref="CA8:CA17" si="19">SUM(W8,AY8)</f>
        <v>118665</v>
      </c>
      <c r="CB8" s="84">
        <f t="shared" ref="CB8:CB17" si="20">SUM(X8,AZ8)</f>
        <v>76340</v>
      </c>
      <c r="CC8" s="84">
        <f t="shared" ref="CC8:CC17" si="21">SUM(Y8,BA8)</f>
        <v>2467</v>
      </c>
      <c r="CD8" s="84">
        <f t="shared" ref="CD8:CD17" si="22">SUM(Z8,BB8)</f>
        <v>21323</v>
      </c>
      <c r="CE8" s="84">
        <f t="shared" ref="CE8:CE17" si="23">SUM(AA8,BC8)</f>
        <v>18535</v>
      </c>
      <c r="CF8" s="94">
        <f t="shared" ref="CF8:CF14" si="24">SUM(AB8,BD8)</f>
        <v>0</v>
      </c>
      <c r="CG8" s="84">
        <f t="shared" ref="CG8:CG17" si="25">SUM(AC8,BE8)</f>
        <v>0</v>
      </c>
      <c r="CH8" s="84">
        <f t="shared" ref="CH8:CH17" si="26">SUM(AD8,BF8)</f>
        <v>0</v>
      </c>
      <c r="CI8" s="84">
        <f t="shared" ref="CI8:CI17" si="27">SUM(AE8,BG8)</f>
        <v>118665</v>
      </c>
    </row>
    <row r="9" spans="1:87" s="8" customFormat="1" ht="12" customHeight="1">
      <c r="A9" s="80" t="s">
        <v>200</v>
      </c>
      <c r="B9" s="83" t="s">
        <v>213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24109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24109</v>
      </c>
      <c r="X9" s="84">
        <v>0</v>
      </c>
      <c r="Y9" s="84">
        <v>0</v>
      </c>
      <c r="Z9" s="84">
        <v>0</v>
      </c>
      <c r="AA9" s="84">
        <v>24109</v>
      </c>
      <c r="AB9" s="94">
        <f>組合分担金内訳!E9</f>
        <v>0</v>
      </c>
      <c r="AC9" s="84">
        <v>0</v>
      </c>
      <c r="AD9" s="84">
        <v>146</v>
      </c>
      <c r="AE9" s="84">
        <v>24255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24109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24109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24109</v>
      </c>
      <c r="CF9" s="94">
        <f t="shared" si="24"/>
        <v>0</v>
      </c>
      <c r="CG9" s="84">
        <f t="shared" si="25"/>
        <v>0</v>
      </c>
      <c r="CH9" s="84">
        <f t="shared" si="26"/>
        <v>146</v>
      </c>
      <c r="CI9" s="84">
        <f t="shared" si="27"/>
        <v>24255</v>
      </c>
    </row>
    <row r="10" spans="1:87" s="8" customFormat="1" ht="12" customHeight="1">
      <c r="A10" s="80" t="s">
        <v>200</v>
      </c>
      <c r="B10" s="83" t="s">
        <v>220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2094826.7210000001</v>
      </c>
      <c r="M10" s="84">
        <v>1164.0849999999998</v>
      </c>
      <c r="N10" s="84">
        <v>1164.0849999999998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2093662.6360000002</v>
      </c>
      <c r="X10" s="84">
        <v>502012.92499999999</v>
      </c>
      <c r="Y10" s="84">
        <v>0</v>
      </c>
      <c r="Z10" s="84">
        <v>1491608.8230000001</v>
      </c>
      <c r="AA10" s="84">
        <v>100040.88799999999</v>
      </c>
      <c r="AB10" s="94">
        <f>組合分担金内訳!E10</f>
        <v>0</v>
      </c>
      <c r="AC10" s="84">
        <v>0</v>
      </c>
      <c r="AD10" s="84">
        <v>0</v>
      </c>
      <c r="AE10" s="84">
        <v>2094826.7210000001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2094826.7210000001</v>
      </c>
      <c r="BQ10" s="84">
        <f t="shared" si="9"/>
        <v>1164.0849999999998</v>
      </c>
      <c r="BR10" s="84">
        <f t="shared" si="10"/>
        <v>1164.0849999999998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2093662.6360000002</v>
      </c>
      <c r="CB10" s="84">
        <f t="shared" si="20"/>
        <v>502012.92499999999</v>
      </c>
      <c r="CC10" s="84">
        <f t="shared" si="21"/>
        <v>0</v>
      </c>
      <c r="CD10" s="84">
        <f t="shared" si="22"/>
        <v>1491608.8230000001</v>
      </c>
      <c r="CE10" s="84">
        <f t="shared" si="23"/>
        <v>100040.88799999999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2094826.7210000001</v>
      </c>
    </row>
    <row r="11" spans="1:87" s="8" customFormat="1" ht="12" customHeight="1">
      <c r="A11" s="80" t="s">
        <v>204</v>
      </c>
      <c r="B11" s="83" t="s">
        <v>227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44252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44252</v>
      </c>
      <c r="X11" s="84">
        <v>0</v>
      </c>
      <c r="Y11" s="84">
        <v>0</v>
      </c>
      <c r="Z11" s="84">
        <v>0</v>
      </c>
      <c r="AA11" s="84">
        <v>44252</v>
      </c>
      <c r="AB11" s="94">
        <f>組合分担金内訳!E11</f>
        <v>0</v>
      </c>
      <c r="AC11" s="84">
        <v>0</v>
      </c>
      <c r="AD11" s="84">
        <v>0</v>
      </c>
      <c r="AE11" s="84">
        <v>44252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44252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44252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44252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44252</v>
      </c>
    </row>
    <row r="12" spans="1:87" s="8" customFormat="1" ht="12" customHeight="1">
      <c r="A12" s="80" t="s">
        <v>204</v>
      </c>
      <c r="B12" s="83" t="s">
        <v>231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238</v>
      </c>
      <c r="C13" s="80" t="s">
        <v>240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215</v>
      </c>
      <c r="B14" s="83" t="s">
        <v>241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246</v>
      </c>
      <c r="C15" s="80" t="s">
        <v>247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250</v>
      </c>
      <c r="C16" s="80" t="s">
        <v>251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254</v>
      </c>
      <c r="C17" s="80" t="s">
        <v>257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8:CI995">
    <cfRule type="expression" dxfId="187" priority="14" stopIfTrue="1">
      <formula>$A18&lt;&gt;""</formula>
    </cfRule>
  </conditionalFormatting>
  <conditionalFormatting sqref="A17:CI17">
    <cfRule type="expression" dxfId="186" priority="2" stopIfTrue="1">
      <formula>$A17&lt;&gt;""</formula>
    </cfRule>
  </conditionalFormatting>
  <conditionalFormatting sqref="A8:CI8">
    <cfRule type="expression" dxfId="185" priority="12" stopIfTrue="1">
      <formula>$A8&lt;&gt;""</formula>
    </cfRule>
  </conditionalFormatting>
  <conditionalFormatting sqref="A9:CI9">
    <cfRule type="expression" dxfId="184" priority="11" stopIfTrue="1">
      <formula>$A9&lt;&gt;""</formula>
    </cfRule>
  </conditionalFormatting>
  <conditionalFormatting sqref="A10:CI10">
    <cfRule type="expression" dxfId="183" priority="10" stopIfTrue="1">
      <formula>$A10&lt;&gt;""</formula>
    </cfRule>
  </conditionalFormatting>
  <conditionalFormatting sqref="A11:CI11">
    <cfRule type="expression" dxfId="182" priority="9" stopIfTrue="1">
      <formula>$A11&lt;&gt;""</formula>
    </cfRule>
  </conditionalFormatting>
  <conditionalFormatting sqref="A12:CI12">
    <cfRule type="expression" dxfId="181" priority="8" stopIfTrue="1">
      <formula>$A12&lt;&gt;""</formula>
    </cfRule>
  </conditionalFormatting>
  <conditionalFormatting sqref="A13:CI13">
    <cfRule type="expression" dxfId="180" priority="7" stopIfTrue="1">
      <formula>$A13&lt;&gt;""</formula>
    </cfRule>
  </conditionalFormatting>
  <conditionalFormatting sqref="A14:CI14">
    <cfRule type="expression" dxfId="179" priority="6" stopIfTrue="1">
      <formula>$A14&lt;&gt;""</formula>
    </cfRule>
  </conditionalFormatting>
  <conditionalFormatting sqref="A7:CI7">
    <cfRule type="expression" dxfId="178" priority="1" stopIfTrue="1">
      <formula>$A7&lt;&gt;""</formula>
    </cfRule>
  </conditionalFormatting>
  <conditionalFormatting sqref="A15:CI15">
    <cfRule type="expression" dxfId="177" priority="4" stopIfTrue="1">
      <formula>$A15&lt;&gt;""</formula>
    </cfRule>
  </conditionalFormatting>
  <conditionalFormatting sqref="A16:CI16">
    <cfRule type="expression" dxfId="176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16" man="1"/>
    <brk id="67" min="1" max="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258</v>
      </c>
      <c r="C7" s="78" t="s">
        <v>259</v>
      </c>
      <c r="D7" s="101">
        <f>SUM($D$8:$D$14)</f>
        <v>0</v>
      </c>
      <c r="E7" s="101">
        <f>SUM($E$8:$E$14)</f>
        <v>0</v>
      </c>
      <c r="F7" s="101">
        <f>SUM($F$8:$F$14)</f>
        <v>0</v>
      </c>
      <c r="G7" s="101">
        <f>SUM($G$8:$G$14)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SUM($N$8:$N$14)</f>
        <v>0</v>
      </c>
      <c r="O7" s="101">
        <f>SUM($O$8:$O$14)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SUM($V$8:$V$14)</f>
        <v>0</v>
      </c>
      <c r="W7" s="101">
        <f>SUM($W$8:$W$14)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SUM($AD$8:$AD$14)</f>
        <v>0</v>
      </c>
      <c r="AE7" s="101">
        <f>SUM($AE$8:$AE$14)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SUM($AL$8:$AL$14)</f>
        <v>0</v>
      </c>
      <c r="AM7" s="101">
        <f>SUM($AM$8:$AM$14)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SUM($AT$8:$AT$14)</f>
        <v>0</v>
      </c>
      <c r="AU7" s="101">
        <f>SUM($AU$8:$AU$14)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SUM($BB$8:$BB$14)</f>
        <v>0</v>
      </c>
      <c r="BC7" s="101">
        <f>SUM($BC$8:$BC$14)</f>
        <v>0</v>
      </c>
      <c r="BD7" s="101">
        <f>SUM($BD$8:$BD$14)</f>
        <v>0</v>
      </c>
      <c r="BE7" s="101">
        <f>SUM($BE$8:$BE$14)</f>
        <v>0</v>
      </c>
    </row>
    <row r="8" spans="1:57" s="8" customFormat="1" ht="12" customHeight="1">
      <c r="A8" s="80" t="s">
        <v>208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216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228</v>
      </c>
      <c r="B11" s="83" t="s">
        <v>229</v>
      </c>
      <c r="C11" s="80" t="s">
        <v>230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234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236</v>
      </c>
      <c r="C13" s="80" t="s">
        <v>237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228</v>
      </c>
      <c r="B14" s="83" t="s">
        <v>245</v>
      </c>
      <c r="C14" s="80" t="s">
        <v>244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/>
      <c r="B15" s="83" t="s">
        <v>203</v>
      </c>
      <c r="C15" s="80"/>
      <c r="D15" s="84"/>
      <c r="E15" s="84"/>
      <c r="F15" s="84"/>
      <c r="G15" s="84"/>
      <c r="H15" s="84"/>
      <c r="I15" s="84"/>
      <c r="J15" s="82"/>
      <c r="K15" s="81"/>
      <c r="L15" s="84"/>
      <c r="M15" s="84"/>
      <c r="N15" s="84"/>
      <c r="O15" s="84"/>
      <c r="P15" s="84"/>
      <c r="Q15" s="84"/>
      <c r="R15" s="82"/>
      <c r="S15" s="81"/>
      <c r="T15" s="84"/>
      <c r="U15" s="84"/>
      <c r="V15" s="84"/>
      <c r="W15" s="84"/>
      <c r="X15" s="84"/>
      <c r="Y15" s="84"/>
      <c r="Z15" s="82"/>
      <c r="AA15" s="81"/>
      <c r="AB15" s="84"/>
      <c r="AC15" s="84"/>
      <c r="AD15" s="84"/>
      <c r="AE15" s="84"/>
      <c r="AF15" s="84"/>
      <c r="AG15" s="84"/>
      <c r="AH15" s="82"/>
      <c r="AI15" s="81"/>
      <c r="AJ15" s="84"/>
      <c r="AK15" s="84"/>
      <c r="AL15" s="84"/>
      <c r="AM15" s="84"/>
      <c r="AN15" s="84"/>
      <c r="AO15" s="84"/>
      <c r="AP15" s="82"/>
      <c r="AQ15" s="81"/>
      <c r="AR15" s="84"/>
      <c r="AS15" s="84"/>
      <c r="AT15" s="84"/>
      <c r="AU15" s="84"/>
      <c r="AV15" s="84"/>
      <c r="AW15" s="84"/>
      <c r="AX15" s="82"/>
      <c r="AY15" s="81"/>
      <c r="AZ15" s="84"/>
      <c r="BA15" s="84"/>
      <c r="BB15" s="84"/>
      <c r="BC15" s="84"/>
      <c r="BD15" s="84"/>
      <c r="BE15" s="84"/>
    </row>
    <row r="16" spans="1:57" s="8" customFormat="1" ht="12" customHeight="1">
      <c r="A16" s="80"/>
      <c r="B16" s="83" t="s">
        <v>203</v>
      </c>
      <c r="C16" s="80"/>
      <c r="D16" s="84"/>
      <c r="E16" s="84"/>
      <c r="F16" s="84"/>
      <c r="G16" s="84"/>
      <c r="H16" s="84"/>
      <c r="I16" s="84"/>
      <c r="J16" s="82"/>
      <c r="K16" s="81"/>
      <c r="L16" s="84"/>
      <c r="M16" s="84"/>
      <c r="N16" s="84"/>
      <c r="O16" s="84"/>
      <c r="P16" s="84"/>
      <c r="Q16" s="84"/>
      <c r="R16" s="82"/>
      <c r="S16" s="81"/>
      <c r="T16" s="84"/>
      <c r="U16" s="84"/>
      <c r="V16" s="84"/>
      <c r="W16" s="84"/>
      <c r="X16" s="84"/>
      <c r="Y16" s="84"/>
      <c r="Z16" s="82"/>
      <c r="AA16" s="81"/>
      <c r="AB16" s="84"/>
      <c r="AC16" s="84"/>
      <c r="AD16" s="84"/>
      <c r="AE16" s="84"/>
      <c r="AF16" s="84"/>
      <c r="AG16" s="84"/>
      <c r="AH16" s="82"/>
      <c r="AI16" s="81"/>
      <c r="AJ16" s="84"/>
      <c r="AK16" s="84"/>
      <c r="AL16" s="84"/>
      <c r="AM16" s="84"/>
      <c r="AN16" s="84"/>
      <c r="AO16" s="84"/>
      <c r="AP16" s="82"/>
      <c r="AQ16" s="81"/>
      <c r="AR16" s="84"/>
      <c r="AS16" s="84"/>
      <c r="AT16" s="84"/>
      <c r="AU16" s="84"/>
      <c r="AV16" s="84"/>
      <c r="AW16" s="84"/>
      <c r="AX16" s="82"/>
      <c r="AY16" s="81"/>
      <c r="AZ16" s="84"/>
      <c r="BA16" s="84"/>
      <c r="BB16" s="84"/>
      <c r="BC16" s="84"/>
      <c r="BD16" s="84"/>
      <c r="BE16" s="84"/>
    </row>
    <row r="17" spans="1:57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8:BE995">
    <cfRule type="expression" dxfId="173" priority="14" stopIfTrue="1">
      <formula>$A18&lt;&gt;""</formula>
    </cfRule>
  </conditionalFormatting>
  <conditionalFormatting sqref="A17:BE17">
    <cfRule type="expression" dxfId="172" priority="2" stopIfTrue="1">
      <formula>$A17&lt;&gt;""</formula>
    </cfRule>
  </conditionalFormatting>
  <conditionalFormatting sqref="A8:BE8">
    <cfRule type="expression" dxfId="171" priority="12" stopIfTrue="1">
      <formula>$A8&lt;&gt;""</formula>
    </cfRule>
  </conditionalFormatting>
  <conditionalFormatting sqref="A9:BE9">
    <cfRule type="expression" dxfId="170" priority="11" stopIfTrue="1">
      <formula>$A9&lt;&gt;""</formula>
    </cfRule>
  </conditionalFormatting>
  <conditionalFormatting sqref="A10:BE10">
    <cfRule type="expression" dxfId="169" priority="10" stopIfTrue="1">
      <formula>$A10&lt;&gt;""</formula>
    </cfRule>
  </conditionalFormatting>
  <conditionalFormatting sqref="A11:BE11">
    <cfRule type="expression" dxfId="168" priority="9" stopIfTrue="1">
      <formula>$A11&lt;&gt;""</formula>
    </cfRule>
  </conditionalFormatting>
  <conditionalFormatting sqref="A12:BE12">
    <cfRule type="expression" dxfId="167" priority="8" stopIfTrue="1">
      <formula>$A12&lt;&gt;""</formula>
    </cfRule>
  </conditionalFormatting>
  <conditionalFormatting sqref="A13:BE13">
    <cfRule type="expression" dxfId="166" priority="7" stopIfTrue="1">
      <formula>$A13&lt;&gt;""</formula>
    </cfRule>
  </conditionalFormatting>
  <conditionalFormatting sqref="A14:BE14">
    <cfRule type="expression" dxfId="165" priority="6" stopIfTrue="1">
      <formula>$A14&lt;&gt;""</formula>
    </cfRule>
  </conditionalFormatting>
  <conditionalFormatting sqref="A7:BE7">
    <cfRule type="expression" dxfId="164" priority="1" stopIfTrue="1">
      <formula>$A7&lt;&gt;""</formula>
    </cfRule>
  </conditionalFormatting>
  <conditionalFormatting sqref="A15:BE15">
    <cfRule type="expression" dxfId="163" priority="4" stopIfTrue="1">
      <formula>$A15&lt;&gt;""</formula>
    </cfRule>
  </conditionalFormatting>
  <conditionalFormatting sqref="A16:BE16">
    <cfRule type="expression" dxfId="162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13" man="1"/>
    <brk id="17" min="1" max="13" man="1"/>
    <brk id="25" min="1" max="13" man="1"/>
    <brk id="33" min="1" max="13" man="1"/>
    <brk id="41" min="1" max="13" man="1"/>
    <brk id="49" min="1" max="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258</v>
      </c>
      <c r="C7" s="78" t="s">
        <v>259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200</v>
      </c>
      <c r="B8" s="83" t="s">
        <v>249</v>
      </c>
      <c r="C8" s="80" t="s">
        <v>248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253</v>
      </c>
      <c r="C9" s="80" t="s">
        <v>252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254</v>
      </c>
      <c r="C10" s="80" t="s">
        <v>257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97"/>
      <c r="BP14" s="97"/>
      <c r="BQ14" s="97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97"/>
      <c r="H26" s="97"/>
      <c r="I26" s="97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  <row r="988" spans="1:125" s="8" customFormat="1" ht="12" customHeight="1">
      <c r="A988" s="80"/>
      <c r="B988" s="96"/>
      <c r="C988" s="80"/>
      <c r="D988" s="84"/>
      <c r="E988" s="84"/>
      <c r="F988" s="97"/>
      <c r="G988" s="81"/>
      <c r="H988" s="84"/>
      <c r="I988" s="84"/>
      <c r="J988" s="97"/>
      <c r="K988" s="81"/>
      <c r="L988" s="84"/>
      <c r="M988" s="84"/>
      <c r="N988" s="97"/>
      <c r="O988" s="81"/>
      <c r="P988" s="84"/>
      <c r="Q988" s="84"/>
      <c r="R988" s="97"/>
      <c r="S988" s="81"/>
      <c r="T988" s="84"/>
      <c r="U988" s="84"/>
      <c r="V988" s="97"/>
      <c r="W988" s="81"/>
      <c r="X988" s="84"/>
      <c r="Y988" s="84"/>
      <c r="Z988" s="97"/>
      <c r="AA988" s="81"/>
      <c r="AB988" s="84"/>
      <c r="AC988" s="84"/>
      <c r="AD988" s="97"/>
      <c r="AE988" s="81"/>
      <c r="AF988" s="84"/>
      <c r="AG988" s="84"/>
      <c r="AH988" s="97"/>
      <c r="AI988" s="81"/>
      <c r="AJ988" s="84"/>
      <c r="AK988" s="84"/>
      <c r="AL988" s="97"/>
      <c r="AM988" s="81"/>
      <c r="AN988" s="84"/>
      <c r="AO988" s="84"/>
      <c r="AP988" s="97"/>
      <c r="AQ988" s="81"/>
      <c r="AR988" s="84"/>
      <c r="AS988" s="84"/>
      <c r="AT988" s="97"/>
      <c r="AU988" s="81"/>
      <c r="AV988" s="84"/>
      <c r="AW988" s="84"/>
      <c r="AX988" s="97"/>
      <c r="AY988" s="81"/>
      <c r="AZ988" s="84"/>
      <c r="BA988" s="84"/>
      <c r="BB988" s="97"/>
      <c r="BC988" s="81"/>
      <c r="BD988" s="84"/>
      <c r="BE988" s="84"/>
      <c r="BF988" s="97"/>
      <c r="BG988" s="81"/>
      <c r="BH988" s="84"/>
      <c r="BI988" s="84"/>
      <c r="BJ988" s="97"/>
      <c r="BK988" s="81"/>
      <c r="BL988" s="84"/>
      <c r="BM988" s="84"/>
      <c r="BN988" s="97"/>
      <c r="BO988" s="81"/>
      <c r="BP988" s="84"/>
      <c r="BQ988" s="84"/>
      <c r="BR988" s="97"/>
      <c r="BS988" s="81"/>
      <c r="BT988" s="84"/>
      <c r="BU988" s="84"/>
      <c r="BV988" s="97"/>
      <c r="BW988" s="81"/>
      <c r="BX988" s="84"/>
      <c r="BY988" s="84"/>
      <c r="BZ988" s="97"/>
      <c r="CA988" s="81"/>
      <c r="CB988" s="84"/>
      <c r="CC988" s="84"/>
      <c r="CD988" s="97"/>
      <c r="CE988" s="81"/>
      <c r="CF988" s="84"/>
      <c r="CG988" s="84"/>
      <c r="CH988" s="97"/>
      <c r="CI988" s="81"/>
      <c r="CJ988" s="84"/>
      <c r="CK988" s="84"/>
      <c r="CL988" s="97"/>
      <c r="CM988" s="81"/>
      <c r="CN988" s="84"/>
      <c r="CO988" s="84"/>
      <c r="CP988" s="97"/>
      <c r="CQ988" s="81"/>
      <c r="CR988" s="84"/>
      <c r="CS988" s="84"/>
      <c r="CT988" s="97"/>
      <c r="CU988" s="81"/>
      <c r="CV988" s="84"/>
      <c r="CW988" s="84"/>
      <c r="CX988" s="97"/>
      <c r="CY988" s="81"/>
      <c r="CZ988" s="84"/>
      <c r="DA988" s="84"/>
      <c r="DB988" s="97"/>
      <c r="DC988" s="81"/>
      <c r="DD988" s="84"/>
      <c r="DE988" s="84"/>
      <c r="DF988" s="97"/>
      <c r="DG988" s="81"/>
      <c r="DH988" s="84"/>
      <c r="DI988" s="84"/>
      <c r="DJ988" s="97"/>
      <c r="DK988" s="81"/>
      <c r="DL988" s="84"/>
      <c r="DM988" s="84"/>
      <c r="DN988" s="97"/>
      <c r="DO988" s="81"/>
      <c r="DP988" s="84"/>
      <c r="DQ988" s="84"/>
      <c r="DR988" s="97"/>
      <c r="DS988" s="81"/>
      <c r="DT988" s="84"/>
      <c r="DU98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4:I988 J13:M988 N12:Q988 BN14:BQ988 BR13:BU988 BV12:BY988 BZ11:DU988 R11:BM988 A11:E988">
    <cfRule type="expression" dxfId="159" priority="146" stopIfTrue="1">
      <formula>$A11&lt;&gt;""</formula>
    </cfRule>
  </conditionalFormatting>
  <conditionalFormatting sqref="BN14:BQ14">
    <cfRule type="expression" dxfId="129" priority="130" stopIfTrue="1">
      <formula>$A28&lt;&gt;""</formula>
    </cfRule>
  </conditionalFormatting>
  <conditionalFormatting sqref="A7:DU7">
    <cfRule type="expression" dxfId="128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2020-11-30T01:29:51Z</dcterms:modified>
</cp:coreProperties>
</file>