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8愛媛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ごみ処理概要!$2:$14</definedName>
    <definedName name="_xlnm.Print_Area" localSheetId="23">ごみ処理量内訳!$2:$14</definedName>
    <definedName name="_xlnm.Print_Area" localSheetId="9">'ごみ搬入量内訳(セメント)'!$2:$14</definedName>
    <definedName name="_xlnm.Print_Area" localSheetId="11">'ごみ搬入量内訳(その他)'!$2:$14</definedName>
    <definedName name="_xlnm.Print_Area" localSheetId="7">'ごみ搬入量内訳(メタン化)'!$2:$14</definedName>
    <definedName name="_xlnm.Print_Area" localSheetId="13">'ごみ搬入量内訳(海洋投入)'!$2:$14</definedName>
    <definedName name="_xlnm.Print_Area" localSheetId="10">'ごみ搬入量内訳(資源化等)'!$2:$14</definedName>
    <definedName name="_xlnm.Print_Area" localSheetId="6">'ごみ搬入量内訳(飼料化)'!$2:$14</definedName>
    <definedName name="_xlnm.Print_Area" localSheetId="3">'ごみ搬入量内訳(焼却)'!$2:$14</definedName>
    <definedName name="_xlnm.Print_Area" localSheetId="4">'ごみ搬入量内訳(粗大)'!$2:$14</definedName>
    <definedName name="_xlnm.Print_Area" localSheetId="1">'ごみ搬入量内訳(総括)'!$2:$14</definedName>
    <definedName name="_xlnm.Print_Area" localSheetId="5">'ごみ搬入量内訳(堆肥化)'!$2:$14</definedName>
    <definedName name="_xlnm.Print_Area" localSheetId="2">'ごみ搬入量内訳(直接資源化)'!$2:$14</definedName>
    <definedName name="_xlnm.Print_Area" localSheetId="12">'ごみ搬入量内訳(直接埋立)'!$2:$14</definedName>
    <definedName name="_xlnm.Print_Area" localSheetId="8">'ごみ搬入量内訳(燃料化)'!$2:$14</definedName>
    <definedName name="_xlnm.Print_Area" localSheetId="21">'施設資源化量内訳(セメント)'!$2:$14</definedName>
    <definedName name="_xlnm.Print_Area" localSheetId="19">'施設資源化量内訳(メタン化)'!$2:$14</definedName>
    <definedName name="_xlnm.Print_Area" localSheetId="22">'施設資源化量内訳(資源化等)'!$2:$14</definedName>
    <definedName name="_xlnm.Print_Area" localSheetId="18">'施設資源化量内訳(飼料化)'!$2:$14</definedName>
    <definedName name="_xlnm.Print_Area" localSheetId="15">'施設資源化量内訳(焼却)'!$2:$14</definedName>
    <definedName name="_xlnm.Print_Area" localSheetId="16">'施設資源化量内訳(粗大)'!$2:$14</definedName>
    <definedName name="_xlnm.Print_Area" localSheetId="17">'施設資源化量内訳(堆肥化)'!$2:$14</definedName>
    <definedName name="_xlnm.Print_Area" localSheetId="20">'施設資源化量内訳(燃料化)'!$2:$14</definedName>
    <definedName name="_xlnm.Print_Area" localSheetId="14">資源化量内訳!$2:$14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U7" i="1"/>
  <c r="AY14" i="3"/>
  <c r="AP14" i="3"/>
  <c r="AC14" i="1"/>
  <c r="AD14" i="3"/>
  <c r="AB14" i="3" s="1"/>
  <c r="S14" i="3"/>
  <c r="Q14" i="3" s="1"/>
  <c r="O14" i="3"/>
  <c r="AB14" i="1" s="1"/>
  <c r="N14" i="1"/>
  <c r="I14" i="1"/>
  <c r="K14" i="1"/>
  <c r="J14" i="1"/>
  <c r="F14" i="3"/>
  <c r="E14" i="3"/>
  <c r="CL14" i="34"/>
  <c r="AF14" i="34" s="1"/>
  <c r="CK14" i="34"/>
  <c r="AE14" i="34" s="1"/>
  <c r="CJ14" i="34"/>
  <c r="AD14" i="34" s="1"/>
  <c r="CI14" i="34"/>
  <c r="AC14" i="34" s="1"/>
  <c r="CH14" i="34"/>
  <c r="AB14" i="34" s="1"/>
  <c r="CE14" i="34"/>
  <c r="Y14" i="34" s="1"/>
  <c r="CC14" i="34"/>
  <c r="W14" i="34" s="1"/>
  <c r="CB14" i="34"/>
  <c r="V14" i="34" s="1"/>
  <c r="BZ14" i="34"/>
  <c r="T14" i="34" s="1"/>
  <c r="BY14" i="34"/>
  <c r="S14" i="34" s="1"/>
  <c r="BX14" i="34"/>
  <c r="R14" i="34" s="1"/>
  <c r="BW14" i="34"/>
  <c r="Q14" i="34" s="1"/>
  <c r="D14" i="32"/>
  <c r="BS14" i="34"/>
  <c r="M14" i="34" s="1"/>
  <c r="BM14" i="34"/>
  <c r="G14" i="34" s="1"/>
  <c r="CD14" i="34"/>
  <c r="X14" i="34" s="1"/>
  <c r="BR14" i="34"/>
  <c r="L14" i="34" s="1"/>
  <c r="BQ14" i="34"/>
  <c r="K14" i="34" s="1"/>
  <c r="BP14" i="34"/>
  <c r="J14" i="34" s="1"/>
  <c r="D14" i="31"/>
  <c r="BL14" i="34"/>
  <c r="F14" i="34" s="1"/>
  <c r="D14" i="30"/>
  <c r="W14" i="1" s="1"/>
  <c r="BT14" i="34"/>
  <c r="N14" i="34" s="1"/>
  <c r="D14" i="29"/>
  <c r="V14" i="1" s="1"/>
  <c r="CF14" i="34"/>
  <c r="Z14" i="34" s="1"/>
  <c r="BN14" i="34"/>
  <c r="H14" i="34" s="1"/>
  <c r="D14" i="28"/>
  <c r="U14" i="1" s="1"/>
  <c r="BU14" i="34"/>
  <c r="O14" i="34" s="1"/>
  <c r="BO14" i="34"/>
  <c r="I14" i="34" s="1"/>
  <c r="D14" i="27"/>
  <c r="T14" i="1" s="1"/>
  <c r="CA14" i="34"/>
  <c r="U14" i="34" s="1"/>
  <c r="CG14" i="34"/>
  <c r="AA14" i="34" s="1"/>
  <c r="AH14" i="33"/>
  <c r="AF14" i="33"/>
  <c r="D14" i="21"/>
  <c r="D14" i="20"/>
  <c r="D14" i="19"/>
  <c r="D14" i="18"/>
  <c r="D14" i="16"/>
  <c r="D14" i="15"/>
  <c r="D14" i="14"/>
  <c r="D14" i="13"/>
  <c r="M14" i="1"/>
  <c r="L14" i="1"/>
  <c r="F14" i="1"/>
  <c r="E14" i="1"/>
  <c r="AY13" i="3"/>
  <c r="AP13" i="3"/>
  <c r="AD13" i="3"/>
  <c r="AB13" i="3" s="1"/>
  <c r="S13" i="3"/>
  <c r="Q13" i="3" s="1"/>
  <c r="O13" i="3"/>
  <c r="F13" i="1" s="1"/>
  <c r="N13" i="1"/>
  <c r="L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D13" i="34"/>
  <c r="X13" i="34" s="1"/>
  <c r="CC13" i="34"/>
  <c r="W13" i="34" s="1"/>
  <c r="BV13" i="34"/>
  <c r="P13" i="34" s="1"/>
  <c r="BM13" i="34"/>
  <c r="G13" i="34" s="1"/>
  <c r="BL13" i="34"/>
  <c r="F13" i="34" s="1"/>
  <c r="BK13" i="34"/>
  <c r="E13" i="34" s="1"/>
  <c r="CE13" i="34"/>
  <c r="Y13" i="34" s="1"/>
  <c r="BS13" i="34"/>
  <c r="M13" i="34" s="1"/>
  <c r="BR13" i="34"/>
  <c r="L13" i="34" s="1"/>
  <c r="BQ13" i="34"/>
  <c r="BP13" i="34"/>
  <c r="J13" i="34" s="1"/>
  <c r="D13" i="31"/>
  <c r="CF13" i="34"/>
  <c r="Z13" i="34" s="1"/>
  <c r="BY13" i="34"/>
  <c r="S13" i="34" s="1"/>
  <c r="BX13" i="34"/>
  <c r="R13" i="34" s="1"/>
  <c r="BW13" i="34"/>
  <c r="Q13" i="34" s="1"/>
  <c r="D13" i="30"/>
  <c r="W13" i="1" s="1"/>
  <c r="D13" i="29"/>
  <c r="V13" i="1" s="1"/>
  <c r="D13" i="28"/>
  <c r="U13" i="1" s="1"/>
  <c r="D13" i="27"/>
  <c r="T13" i="1" s="1"/>
  <c r="BT13" i="34"/>
  <c r="N13" i="34" s="1"/>
  <c r="D13" i="26"/>
  <c r="S13" i="1" s="1"/>
  <c r="BZ13" i="34"/>
  <c r="T13" i="34" s="1"/>
  <c r="BN13" i="34"/>
  <c r="H13" i="34" s="1"/>
  <c r="CG13" i="34"/>
  <c r="AA13" i="34" s="1"/>
  <c r="CA13" i="34"/>
  <c r="U13" i="34" s="1"/>
  <c r="BU13" i="34"/>
  <c r="O13" i="34" s="1"/>
  <c r="BO13" i="34"/>
  <c r="AG13" i="34"/>
  <c r="O13" i="1" s="1"/>
  <c r="D13" i="22"/>
  <c r="D13" i="21"/>
  <c r="AH13" i="33"/>
  <c r="AF13" i="33"/>
  <c r="D13" i="19"/>
  <c r="D13" i="18"/>
  <c r="D13" i="17"/>
  <c r="D13" i="16"/>
  <c r="D13" i="15"/>
  <c r="D13" i="14"/>
  <c r="D13" i="13"/>
  <c r="AC13" i="1"/>
  <c r="M13" i="1"/>
  <c r="K13" i="1"/>
  <c r="J13" i="1"/>
  <c r="I13" i="1"/>
  <c r="AY12" i="3"/>
  <c r="AP12" i="3"/>
  <c r="AD12" i="1" s="1"/>
  <c r="AD12" i="3"/>
  <c r="AB12" i="3" s="1"/>
  <c r="S12" i="3"/>
  <c r="Q12" i="3" s="1"/>
  <c r="P12" i="3"/>
  <c r="O12" i="3"/>
  <c r="AB12" i="1" s="1"/>
  <c r="M12" i="1"/>
  <c r="L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E12" i="34"/>
  <c r="Y12" i="34" s="1"/>
  <c r="CD12" i="34"/>
  <c r="X12" i="34" s="1"/>
  <c r="CB12" i="34"/>
  <c r="V12" i="34" s="1"/>
  <c r="BX12" i="34"/>
  <c r="R12" i="34" s="1"/>
  <c r="BW12" i="34"/>
  <c r="Q12" i="34" s="1"/>
  <c r="BV12" i="34"/>
  <c r="P12" i="34" s="1"/>
  <c r="BT12" i="34"/>
  <c r="N12" i="34" s="1"/>
  <c r="D12" i="32"/>
  <c r="CC12" i="34"/>
  <c r="W12" i="34" s="1"/>
  <c r="BN12" i="34"/>
  <c r="H12" i="34" s="1"/>
  <c r="BM12" i="34"/>
  <c r="G12" i="34" s="1"/>
  <c r="BL12" i="34"/>
  <c r="F12" i="34" s="1"/>
  <c r="D12" i="31"/>
  <c r="BS12" i="34"/>
  <c r="M12" i="34" s="1"/>
  <c r="BR12" i="34"/>
  <c r="L12" i="34" s="1"/>
  <c r="BQ12" i="34"/>
  <c r="K12" i="34" s="1"/>
  <c r="BP12" i="34"/>
  <c r="D12" i="30"/>
  <c r="W12" i="1" s="1"/>
  <c r="D12" i="29"/>
  <c r="V12" i="1" s="1"/>
  <c r="CF12" i="34"/>
  <c r="Z12" i="34" s="1"/>
  <c r="D12" i="28"/>
  <c r="U12" i="1" s="1"/>
  <c r="D12" i="27"/>
  <c r="T12" i="1" s="1"/>
  <c r="BZ12" i="34"/>
  <c r="T12" i="34" s="1"/>
  <c r="BY12" i="34"/>
  <c r="S12" i="34" s="1"/>
  <c r="D12" i="25"/>
  <c r="R12" i="1" s="1"/>
  <c r="CG12" i="34"/>
  <c r="AA12" i="34" s="1"/>
  <c r="CA12" i="34"/>
  <c r="U12" i="34" s="1"/>
  <c r="BU12" i="34"/>
  <c r="O12" i="34" s="1"/>
  <c r="BO12" i="34"/>
  <c r="AG12" i="34"/>
  <c r="O12" i="1" s="1"/>
  <c r="AF12" i="33"/>
  <c r="D12" i="22"/>
  <c r="D12" i="21"/>
  <c r="D12" i="19"/>
  <c r="AH12" i="33"/>
  <c r="D12" i="17"/>
  <c r="D12" i="16"/>
  <c r="D12" i="15"/>
  <c r="D12" i="14"/>
  <c r="D12" i="13"/>
  <c r="D12" i="8"/>
  <c r="AC12" i="1"/>
  <c r="N12" i="1"/>
  <c r="K12" i="1"/>
  <c r="J12" i="1"/>
  <c r="I12" i="1"/>
  <c r="H12" i="1"/>
  <c r="AY11" i="3"/>
  <c r="AP11" i="3"/>
  <c r="AD11" i="1" s="1"/>
  <c r="AD11" i="3"/>
  <c r="AB11" i="3" s="1"/>
  <c r="S11" i="3"/>
  <c r="Q11" i="3" s="1"/>
  <c r="O11" i="3"/>
  <c r="N11" i="1"/>
  <c r="L11" i="1"/>
  <c r="J11" i="1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D11" i="34"/>
  <c r="X11" i="34" s="1"/>
  <c r="CC11" i="34"/>
  <c r="W11" i="34" s="1"/>
  <c r="CB11" i="34"/>
  <c r="V11" i="34" s="1"/>
  <c r="BY11" i="34"/>
  <c r="S11" i="34" s="1"/>
  <c r="BX11" i="34"/>
  <c r="R11" i="34" s="1"/>
  <c r="BW11" i="34"/>
  <c r="Q11" i="34" s="1"/>
  <c r="BV11" i="34"/>
  <c r="P11" i="34" s="1"/>
  <c r="BS11" i="34"/>
  <c r="M11" i="34" s="1"/>
  <c r="BR11" i="34"/>
  <c r="L11" i="34" s="1"/>
  <c r="BQ11" i="34"/>
  <c r="K11" i="34" s="1"/>
  <c r="BP11" i="34"/>
  <c r="BL11" i="34"/>
  <c r="F11" i="34" s="1"/>
  <c r="BK11" i="34"/>
  <c r="E11" i="34" s="1"/>
  <c r="D11" i="32"/>
  <c r="CE11" i="34"/>
  <c r="Y11" i="34" s="1"/>
  <c r="BM11" i="34"/>
  <c r="G11" i="34" s="1"/>
  <c r="D11" i="31"/>
  <c r="D11" i="30"/>
  <c r="W11" i="1" s="1"/>
  <c r="BZ11" i="34"/>
  <c r="T11" i="34" s="1"/>
  <c r="D11" i="29"/>
  <c r="V11" i="1" s="1"/>
  <c r="D11" i="28"/>
  <c r="U11" i="1" s="1"/>
  <c r="BT11" i="34"/>
  <c r="N11" i="34" s="1"/>
  <c r="D11" i="27"/>
  <c r="T11" i="1" s="1"/>
  <c r="D11" i="26"/>
  <c r="S11" i="1" s="1"/>
  <c r="CF11" i="34"/>
  <c r="Z11" i="34" s="1"/>
  <c r="BN11" i="34"/>
  <c r="H11" i="34" s="1"/>
  <c r="D11" i="25"/>
  <c r="R11" i="1" s="1"/>
  <c r="CG11" i="34"/>
  <c r="AA11" i="34" s="1"/>
  <c r="CA11" i="34"/>
  <c r="U11" i="34" s="1"/>
  <c r="BU11" i="34"/>
  <c r="O11" i="34" s="1"/>
  <c r="BO11" i="34"/>
  <c r="AG11" i="34"/>
  <c r="O11" i="1" s="1"/>
  <c r="AF11" i="33"/>
  <c r="D11" i="22"/>
  <c r="D11" i="21"/>
  <c r="D11" i="20"/>
  <c r="AH11" i="33"/>
  <c r="D11" i="19"/>
  <c r="D11" i="15"/>
  <c r="D11" i="14"/>
  <c r="D11" i="13"/>
  <c r="D11" i="8"/>
  <c r="AB11" i="1"/>
  <c r="M11" i="1"/>
  <c r="M7" i="1" s="1"/>
  <c r="K11" i="1"/>
  <c r="I11" i="1"/>
  <c r="H11" i="1"/>
  <c r="F11" i="1"/>
  <c r="AY10" i="3"/>
  <c r="AP10" i="3"/>
  <c r="AD10" i="3"/>
  <c r="AB10" i="3" s="1"/>
  <c r="S10" i="3"/>
  <c r="Q10" i="3" s="1"/>
  <c r="O10" i="3"/>
  <c r="F10" i="1" s="1"/>
  <c r="M10" i="1"/>
  <c r="L10" i="1"/>
  <c r="K10" i="1"/>
  <c r="F10" i="3"/>
  <c r="E10" i="3"/>
  <c r="CL10" i="34"/>
  <c r="AF10" i="34" s="1"/>
  <c r="CK10" i="34"/>
  <c r="AE10" i="34" s="1"/>
  <c r="CJ10" i="34"/>
  <c r="AD10" i="34" s="1"/>
  <c r="CI10" i="34"/>
  <c r="AC10" i="34" s="1"/>
  <c r="CD10" i="34"/>
  <c r="X10" i="34" s="1"/>
  <c r="CC10" i="34"/>
  <c r="W10" i="34" s="1"/>
  <c r="BY10" i="34"/>
  <c r="S10" i="34" s="1"/>
  <c r="BX10" i="34"/>
  <c r="R10" i="34" s="1"/>
  <c r="BW10" i="34"/>
  <c r="Q10" i="34" s="1"/>
  <c r="BR10" i="34"/>
  <c r="L10" i="34" s="1"/>
  <c r="BN10" i="34"/>
  <c r="H10" i="34" s="1"/>
  <c r="BM10" i="34"/>
  <c r="G10" i="34" s="1"/>
  <c r="D10" i="32"/>
  <c r="CF10" i="34"/>
  <c r="Z10" i="34" s="1"/>
  <c r="CE10" i="34"/>
  <c r="Y10" i="34" s="1"/>
  <c r="BU10" i="34"/>
  <c r="O10" i="34" s="1"/>
  <c r="BT10" i="34"/>
  <c r="N10" i="34" s="1"/>
  <c r="BS10" i="34"/>
  <c r="M10" i="34" s="1"/>
  <c r="D10" i="31"/>
  <c r="BQ10" i="34"/>
  <c r="K10" i="34" s="1"/>
  <c r="D10" i="30"/>
  <c r="W10" i="1" s="1"/>
  <c r="CA10" i="34"/>
  <c r="U10" i="34" s="1"/>
  <c r="BZ10" i="34"/>
  <c r="T10" i="34" s="1"/>
  <c r="D10" i="29"/>
  <c r="V10" i="1" s="1"/>
  <c r="D10" i="28"/>
  <c r="U10" i="1" s="1"/>
  <c r="D10" i="27"/>
  <c r="T10" i="1" s="1"/>
  <c r="D10" i="26"/>
  <c r="S10" i="1" s="1"/>
  <c r="CG10" i="34"/>
  <c r="AA10" i="34" s="1"/>
  <c r="BO10" i="34"/>
  <c r="I10" i="34" s="1"/>
  <c r="CH10" i="34"/>
  <c r="AB10" i="34" s="1"/>
  <c r="CB10" i="34"/>
  <c r="V10" i="34" s="1"/>
  <c r="BV10" i="34"/>
  <c r="P10" i="34" s="1"/>
  <c r="BP10" i="34"/>
  <c r="J10" i="34" s="1"/>
  <c r="AG10" i="34"/>
  <c r="O10" i="1" s="1"/>
  <c r="AF10" i="33"/>
  <c r="D10" i="22"/>
  <c r="AH10" i="33"/>
  <c r="D10" i="21"/>
  <c r="D10" i="20"/>
  <c r="D10" i="19"/>
  <c r="D10" i="18"/>
  <c r="D10" i="17"/>
  <c r="D10" i="16"/>
  <c r="D10" i="15"/>
  <c r="D10" i="14"/>
  <c r="AC10" i="1"/>
  <c r="N10" i="1"/>
  <c r="I10" i="1"/>
  <c r="H10" i="1"/>
  <c r="E10" i="1"/>
  <c r="AY9" i="3"/>
  <c r="AP9" i="3"/>
  <c r="AD9" i="1" s="1"/>
  <c r="AD9" i="3"/>
  <c r="AB9" i="3" s="1"/>
  <c r="S9" i="3"/>
  <c r="Q9" i="3" s="1"/>
  <c r="O9" i="3"/>
  <c r="AB9" i="1" s="1"/>
  <c r="I9" i="1"/>
  <c r="I7" i="1" s="1"/>
  <c r="L9" i="1"/>
  <c r="CK9" i="34"/>
  <c r="AE9" i="34" s="1"/>
  <c r="CE9" i="34"/>
  <c r="Y9" i="34" s="1"/>
  <c r="BU9" i="34"/>
  <c r="O9" i="34" s="1"/>
  <c r="BS9" i="34"/>
  <c r="M9" i="34" s="1"/>
  <c r="BM9" i="34"/>
  <c r="CL9" i="34"/>
  <c r="AF9" i="34" s="1"/>
  <c r="CJ9" i="34"/>
  <c r="AD9" i="34" s="1"/>
  <c r="CI9" i="34"/>
  <c r="AC9" i="34" s="1"/>
  <c r="CD9" i="34"/>
  <c r="X9" i="34" s="1"/>
  <c r="CC9" i="34"/>
  <c r="W9" i="34" s="1"/>
  <c r="BZ9" i="34"/>
  <c r="T9" i="34" s="1"/>
  <c r="BW9" i="34"/>
  <c r="Q9" i="34" s="1"/>
  <c r="BQ9" i="34"/>
  <c r="K9" i="34" s="1"/>
  <c r="BN9" i="34"/>
  <c r="H9" i="34" s="1"/>
  <c r="BL9" i="34"/>
  <c r="F9" i="34" s="1"/>
  <c r="D9" i="31"/>
  <c r="CG9" i="34"/>
  <c r="AA9" i="34" s="1"/>
  <c r="BX9" i="34"/>
  <c r="R9" i="34" s="1"/>
  <c r="D9" i="30"/>
  <c r="W9" i="1" s="1"/>
  <c r="CF9" i="34"/>
  <c r="Z9" i="34" s="1"/>
  <c r="BO9" i="34"/>
  <c r="I9" i="34" s="1"/>
  <c r="D9" i="29"/>
  <c r="V9" i="1" s="1"/>
  <c r="V7" i="1" s="1"/>
  <c r="BT9" i="34"/>
  <c r="N9" i="34" s="1"/>
  <c r="D9" i="28"/>
  <c r="U9" i="1" s="1"/>
  <c r="BR9" i="34"/>
  <c r="L9" i="34" s="1"/>
  <c r="D9" i="27"/>
  <c r="T9" i="1" s="1"/>
  <c r="CA9" i="34"/>
  <c r="U9" i="34" s="1"/>
  <c r="BY9" i="34"/>
  <c r="S9" i="34" s="1"/>
  <c r="CH9" i="34"/>
  <c r="AB9" i="34" s="1"/>
  <c r="CB9" i="34"/>
  <c r="V9" i="34" s="1"/>
  <c r="BV9" i="34"/>
  <c r="P9" i="34" s="1"/>
  <c r="BP9" i="34"/>
  <c r="J9" i="34" s="1"/>
  <c r="AG9" i="34"/>
  <c r="O9" i="1" s="1"/>
  <c r="AH9" i="33"/>
  <c r="T9" i="23"/>
  <c r="T9" i="33" s="1"/>
  <c r="L9" i="23"/>
  <c r="L10" i="23" s="1"/>
  <c r="F9" i="23"/>
  <c r="F9" i="33" s="1"/>
  <c r="D9" i="22"/>
  <c r="D9" i="21"/>
  <c r="D9" i="20"/>
  <c r="D9" i="19"/>
  <c r="D9" i="18"/>
  <c r="AF9" i="33"/>
  <c r="D9" i="17"/>
  <c r="D9" i="16"/>
  <c r="D9" i="15"/>
  <c r="D9" i="14"/>
  <c r="D9" i="8"/>
  <c r="N9" i="1"/>
  <c r="M9" i="1"/>
  <c r="K9" i="1"/>
  <c r="J9" i="1"/>
  <c r="H9" i="1"/>
  <c r="F9" i="1"/>
  <c r="AY8" i="3"/>
  <c r="AP8" i="3"/>
  <c r="AD8" i="3"/>
  <c r="AB8" i="3" s="1"/>
  <c r="S8" i="3"/>
  <c r="Q8" i="3" s="1"/>
  <c r="O8" i="3"/>
  <c r="AB8" i="1" s="1"/>
  <c r="N8" i="1"/>
  <c r="N7" i="1" s="1"/>
  <c r="F8" i="3"/>
  <c r="E8" i="3"/>
  <c r="CL8" i="34"/>
  <c r="AF8" i="34" s="1"/>
  <c r="CK8" i="34"/>
  <c r="AE8" i="34" s="1"/>
  <c r="CJ8" i="34"/>
  <c r="AD8" i="34" s="1"/>
  <c r="CI8" i="34"/>
  <c r="AC8" i="34" s="1"/>
  <c r="CD8" i="34"/>
  <c r="X8" i="34" s="1"/>
  <c r="CC8" i="34"/>
  <c r="W8" i="34" s="1"/>
  <c r="BY8" i="34"/>
  <c r="S8" i="34" s="1"/>
  <c r="BX8" i="34"/>
  <c r="R8" i="34" s="1"/>
  <c r="BW8" i="34"/>
  <c r="Q8" i="34" s="1"/>
  <c r="BT8" i="34"/>
  <c r="N8" i="34" s="1"/>
  <c r="BS8" i="34"/>
  <c r="M8" i="34" s="1"/>
  <c r="BR8" i="34"/>
  <c r="L8" i="34" s="1"/>
  <c r="BQ8" i="34"/>
  <c r="K8" i="34" s="1"/>
  <c r="D8" i="32"/>
  <c r="CE8" i="34"/>
  <c r="Y8" i="34" s="1"/>
  <c r="D8" i="31"/>
  <c r="CG8" i="34"/>
  <c r="AA8" i="34" s="1"/>
  <c r="D8" i="30"/>
  <c r="W8" i="1" s="1"/>
  <c r="W7" i="1" s="1"/>
  <c r="CF8" i="34"/>
  <c r="Z8" i="34" s="1"/>
  <c r="BZ8" i="34"/>
  <c r="T8" i="34" s="1"/>
  <c r="D8" i="29"/>
  <c r="V8" i="1" s="1"/>
  <c r="BN8" i="34"/>
  <c r="H8" i="34" s="1"/>
  <c r="BM8" i="34"/>
  <c r="G8" i="34" s="1"/>
  <c r="BL8" i="34"/>
  <c r="F8" i="34" s="1"/>
  <c r="D8" i="28"/>
  <c r="U8" i="1" s="1"/>
  <c r="D8" i="27"/>
  <c r="T8" i="1" s="1"/>
  <c r="T7" i="1" s="1"/>
  <c r="D8" i="26"/>
  <c r="S8" i="1" s="1"/>
  <c r="CA8" i="34"/>
  <c r="U8" i="34" s="1"/>
  <c r="BU8" i="34"/>
  <c r="O8" i="34" s="1"/>
  <c r="BO8" i="34"/>
  <c r="I8" i="34" s="1"/>
  <c r="D8" i="25"/>
  <c r="R8" i="1" s="1"/>
  <c r="CH8" i="34"/>
  <c r="AB8" i="34" s="1"/>
  <c r="CB8" i="34"/>
  <c r="V8" i="34" s="1"/>
  <c r="BV8" i="34"/>
  <c r="P8" i="34" s="1"/>
  <c r="BP8" i="34"/>
  <c r="J8" i="34" s="1"/>
  <c r="AG8" i="34"/>
  <c r="O8" i="1" s="1"/>
  <c r="AG8" i="23"/>
  <c r="AG8" i="33" s="1"/>
  <c r="AE8" i="23"/>
  <c r="AE9" i="23" s="1"/>
  <c r="AD8" i="23"/>
  <c r="AD9" i="23" s="1"/>
  <c r="AD9" i="33" s="1"/>
  <c r="AC8" i="23"/>
  <c r="AC9" i="23" s="1"/>
  <c r="AB8" i="23"/>
  <c r="AB9" i="23" s="1"/>
  <c r="AB9" i="33" s="1"/>
  <c r="AA8" i="23"/>
  <c r="AA9" i="23" s="1"/>
  <c r="AA10" i="23" s="1"/>
  <c r="AA11" i="23" s="1"/>
  <c r="Z8" i="23"/>
  <c r="Z8" i="33" s="1"/>
  <c r="Y8" i="23"/>
  <c r="Y8" i="33" s="1"/>
  <c r="X8" i="23"/>
  <c r="X9" i="23" s="1"/>
  <c r="W8" i="23"/>
  <c r="W9" i="23" s="1"/>
  <c r="V8" i="23"/>
  <c r="V8" i="33" s="1"/>
  <c r="U8" i="23"/>
  <c r="T8" i="23"/>
  <c r="T8" i="33" s="1"/>
  <c r="S8" i="23"/>
  <c r="S8" i="33" s="1"/>
  <c r="R8" i="23"/>
  <c r="R9" i="23" s="1"/>
  <c r="Q8" i="23"/>
  <c r="Q9" i="23" s="1"/>
  <c r="P8" i="23"/>
  <c r="P8" i="33" s="1"/>
  <c r="O8" i="23"/>
  <c r="N8" i="23"/>
  <c r="N8" i="33" s="1"/>
  <c r="M8" i="23"/>
  <c r="M8" i="33" s="1"/>
  <c r="L8" i="23"/>
  <c r="K8" i="23"/>
  <c r="K9" i="23" s="1"/>
  <c r="J8" i="23"/>
  <c r="J8" i="33" s="1"/>
  <c r="I8" i="23"/>
  <c r="I9" i="23" s="1"/>
  <c r="I10" i="23" s="1"/>
  <c r="H8" i="23"/>
  <c r="H9" i="23" s="1"/>
  <c r="H10" i="23" s="1"/>
  <c r="G8" i="23"/>
  <c r="F8" i="23"/>
  <c r="F8" i="33" s="1"/>
  <c r="E8" i="23"/>
  <c r="E8" i="33" s="1"/>
  <c r="AB8" i="33"/>
  <c r="AA8" i="33"/>
  <c r="D8" i="22"/>
  <c r="AF8" i="33"/>
  <c r="D8" i="20"/>
  <c r="D8" i="19"/>
  <c r="AH8" i="33"/>
  <c r="AE8" i="33"/>
  <c r="D8" i="18"/>
  <c r="D8" i="17"/>
  <c r="D8" i="16"/>
  <c r="D8" i="15"/>
  <c r="AD8" i="33"/>
  <c r="L8" i="33"/>
  <c r="AC8" i="1"/>
  <c r="M8" i="1"/>
  <c r="L8" i="1"/>
  <c r="L7" i="1" s="1"/>
  <c r="K8" i="1"/>
  <c r="K7" i="1" s="1"/>
  <c r="J8" i="1"/>
  <c r="I8" i="1"/>
  <c r="H8" i="1"/>
  <c r="E8" i="1"/>
  <c r="J7" i="1" l="1"/>
  <c r="AB13" i="1"/>
  <c r="AM9" i="3"/>
  <c r="AB7" i="34"/>
  <c r="W7" i="34"/>
  <c r="H7" i="34"/>
  <c r="R7" i="34"/>
  <c r="T7" i="34"/>
  <c r="U7" i="34"/>
  <c r="N7" i="34"/>
  <c r="Y7" i="34"/>
  <c r="Q7" i="34"/>
  <c r="AD7" i="34"/>
  <c r="BM7" i="34"/>
  <c r="M7" i="34"/>
  <c r="AE7" i="34"/>
  <c r="Z7" i="34"/>
  <c r="AF7" i="34"/>
  <c r="AC7" i="34"/>
  <c r="L7" i="34"/>
  <c r="S7" i="34"/>
  <c r="O7" i="34"/>
  <c r="AA7" i="34"/>
  <c r="X7" i="34"/>
  <c r="BO7" i="34"/>
  <c r="CG7" i="34"/>
  <c r="BP7" i="34"/>
  <c r="CH7" i="34"/>
  <c r="BU7" i="34"/>
  <c r="BQ7" i="34"/>
  <c r="BW7" i="34"/>
  <c r="CC7" i="34"/>
  <c r="CI7" i="34"/>
  <c r="CA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P9" i="3"/>
  <c r="P8" i="3"/>
  <c r="D8" i="3" s="1"/>
  <c r="P11" i="3"/>
  <c r="P10" i="3"/>
  <c r="P13" i="3"/>
  <c r="D13" i="3" s="1"/>
  <c r="AC8" i="33"/>
  <c r="X9" i="33"/>
  <c r="X10" i="23"/>
  <c r="X10" i="33" s="1"/>
  <c r="X8" i="33"/>
  <c r="T10" i="23"/>
  <c r="T10" i="33" s="1"/>
  <c r="R8" i="33"/>
  <c r="K8" i="33"/>
  <c r="R10" i="23"/>
  <c r="R10" i="33" s="1"/>
  <c r="R9" i="33"/>
  <c r="J9" i="23"/>
  <c r="J9" i="33" s="1"/>
  <c r="V9" i="23"/>
  <c r="V9" i="33" s="1"/>
  <c r="AA9" i="33"/>
  <c r="D8" i="23"/>
  <c r="AA10" i="33"/>
  <c r="L9" i="33"/>
  <c r="P9" i="23"/>
  <c r="P9" i="33" s="1"/>
  <c r="S9" i="23"/>
  <c r="S9" i="33" s="1"/>
  <c r="L10" i="33"/>
  <c r="L11" i="23"/>
  <c r="H10" i="33"/>
  <c r="H11" i="23"/>
  <c r="AE10" i="23"/>
  <c r="AE9" i="33"/>
  <c r="Q9" i="33"/>
  <c r="Q10" i="23"/>
  <c r="M9" i="23"/>
  <c r="AG9" i="23"/>
  <c r="I10" i="33"/>
  <c r="I11" i="23"/>
  <c r="O8" i="33"/>
  <c r="O9" i="23"/>
  <c r="U8" i="33"/>
  <c r="U9" i="23"/>
  <c r="G9" i="23"/>
  <c r="Y9" i="23"/>
  <c r="F10" i="23"/>
  <c r="AD10" i="23"/>
  <c r="T11" i="23"/>
  <c r="K9" i="33"/>
  <c r="K10" i="23"/>
  <c r="AC9" i="33"/>
  <c r="AC10" i="23"/>
  <c r="N9" i="23"/>
  <c r="AA11" i="33"/>
  <c r="AA12" i="23"/>
  <c r="H8" i="33"/>
  <c r="Z9" i="23"/>
  <c r="W10" i="23"/>
  <c r="W9" i="33"/>
  <c r="X11" i="23"/>
  <c r="V10" i="23"/>
  <c r="AB10" i="23"/>
  <c r="W8" i="33"/>
  <c r="Q8" i="33"/>
  <c r="E9" i="23"/>
  <c r="AF7" i="33"/>
  <c r="AH7" i="33"/>
  <c r="AD14" i="1"/>
  <c r="AE14" i="1" s="1"/>
  <c r="AM14" i="3"/>
  <c r="H14" i="1"/>
  <c r="G14" i="1" s="1"/>
  <c r="BV14" i="34"/>
  <c r="P14" i="34" s="1"/>
  <c r="P7" i="34" s="1"/>
  <c r="X14" i="1"/>
  <c r="BK14" i="34"/>
  <c r="E14" i="34" s="1"/>
  <c r="D14" i="26"/>
  <c r="S14" i="1" s="1"/>
  <c r="D14" i="25"/>
  <c r="R14" i="1" s="1"/>
  <c r="AG14" i="34"/>
  <c r="D14" i="22"/>
  <c r="D14" i="17"/>
  <c r="D14" i="8"/>
  <c r="AD13" i="1"/>
  <c r="AE13" i="1" s="1"/>
  <c r="AM13" i="3"/>
  <c r="H13" i="1"/>
  <c r="G13" i="1" s="1"/>
  <c r="P13" i="1" s="1"/>
  <c r="Q13" i="1" s="1"/>
  <c r="D13" i="32"/>
  <c r="X13" i="1" s="1"/>
  <c r="CB13" i="34"/>
  <c r="V13" i="34" s="1"/>
  <c r="V7" i="34" s="1"/>
  <c r="K13" i="34"/>
  <c r="K7" i="34" s="1"/>
  <c r="D13" i="25"/>
  <c r="R13" i="1" s="1"/>
  <c r="I13" i="34"/>
  <c r="D13" i="20"/>
  <c r="D13" i="8"/>
  <c r="F12" i="1"/>
  <c r="D12" i="3"/>
  <c r="AM12" i="3"/>
  <c r="G12" i="1"/>
  <c r="AE12" i="1"/>
  <c r="X12" i="1"/>
  <c r="BK12" i="34"/>
  <c r="E12" i="34" s="1"/>
  <c r="D12" i="26"/>
  <c r="S12" i="1" s="1"/>
  <c r="J12" i="34"/>
  <c r="I12" i="34"/>
  <c r="D12" i="20"/>
  <c r="D12" i="18"/>
  <c r="AM11" i="3"/>
  <c r="G11" i="1"/>
  <c r="P11" i="1" s="1"/>
  <c r="Q11" i="1" s="1"/>
  <c r="AC11" i="1"/>
  <c r="AE11" i="1" s="1"/>
  <c r="F11" i="3"/>
  <c r="X11" i="1"/>
  <c r="Y11" i="1" s="1"/>
  <c r="BJ11" i="34"/>
  <c r="J11" i="34"/>
  <c r="I11" i="34"/>
  <c r="D11" i="18"/>
  <c r="D11" i="17"/>
  <c r="D11" i="16"/>
  <c r="AB10" i="1"/>
  <c r="AB7" i="1" s="1"/>
  <c r="D10" i="3"/>
  <c r="AD10" i="1"/>
  <c r="AE10" i="1" s="1"/>
  <c r="AM10" i="3"/>
  <c r="J10" i="1"/>
  <c r="G10" i="1" s="1"/>
  <c r="P10" i="1" s="1"/>
  <c r="Q10" i="1" s="1"/>
  <c r="X10" i="1"/>
  <c r="BL10" i="34"/>
  <c r="F10" i="34" s="1"/>
  <c r="F7" i="34" s="1"/>
  <c r="BK10" i="34"/>
  <c r="D10" i="25"/>
  <c r="R10" i="1" s="1"/>
  <c r="F10" i="33"/>
  <c r="D10" i="13"/>
  <c r="D10" i="8"/>
  <c r="G9" i="1"/>
  <c r="AC9" i="1"/>
  <c r="AE9" i="1" s="1"/>
  <c r="F9" i="3"/>
  <c r="E9" i="3"/>
  <c r="D9" i="32"/>
  <c r="X9" i="1" s="1"/>
  <c r="BK9" i="34"/>
  <c r="E9" i="34" s="1"/>
  <c r="D9" i="26"/>
  <c r="S9" i="1" s="1"/>
  <c r="D9" i="25"/>
  <c r="R9" i="1" s="1"/>
  <c r="R7" i="1" s="1"/>
  <c r="G9" i="34"/>
  <c r="G7" i="34" s="1"/>
  <c r="H9" i="33"/>
  <c r="D9" i="13"/>
  <c r="I9" i="33"/>
  <c r="AM8" i="3"/>
  <c r="AD8" i="1"/>
  <c r="AD7" i="1" s="1"/>
  <c r="AE8" i="1"/>
  <c r="G8" i="1"/>
  <c r="F8" i="1"/>
  <c r="F7" i="1" s="1"/>
  <c r="X8" i="1"/>
  <c r="BK8" i="34"/>
  <c r="D8" i="21"/>
  <c r="I8" i="33"/>
  <c r="G8" i="33"/>
  <c r="D8" i="14"/>
  <c r="D8" i="13"/>
  <c r="D8" i="8"/>
  <c r="AE7" i="1" l="1"/>
  <c r="AC7" i="1"/>
  <c r="H7" i="1"/>
  <c r="G7" i="1"/>
  <c r="J7" i="34"/>
  <c r="I7" i="34"/>
  <c r="BK7" i="34"/>
  <c r="S7" i="1"/>
  <c r="CB7" i="34"/>
  <c r="D14" i="34"/>
  <c r="BV7" i="34"/>
  <c r="BL7" i="34"/>
  <c r="D11" i="3"/>
  <c r="O14" i="1"/>
  <c r="O7" i="1" s="1"/>
  <c r="P14" i="3"/>
  <c r="D14" i="3" s="1"/>
  <c r="S10" i="23"/>
  <c r="R11" i="23"/>
  <c r="J10" i="23"/>
  <c r="P10" i="23"/>
  <c r="P10" i="33" s="1"/>
  <c r="X12" i="23"/>
  <c r="X11" i="33"/>
  <c r="K11" i="23"/>
  <c r="K10" i="33"/>
  <c r="F11" i="23"/>
  <c r="AA12" i="33"/>
  <c r="AA13" i="23"/>
  <c r="Y9" i="33"/>
  <c r="Y10" i="23"/>
  <c r="I12" i="23"/>
  <c r="I11" i="33"/>
  <c r="AB11" i="23"/>
  <c r="AB10" i="33"/>
  <c r="T11" i="33"/>
  <c r="T12" i="23"/>
  <c r="G9" i="33"/>
  <c r="G10" i="23"/>
  <c r="AE10" i="33"/>
  <c r="AE11" i="23"/>
  <c r="V11" i="23"/>
  <c r="V10" i="33"/>
  <c r="W11" i="23"/>
  <c r="W10" i="33"/>
  <c r="N9" i="33"/>
  <c r="N10" i="23"/>
  <c r="AD11" i="23"/>
  <c r="AD10" i="33"/>
  <c r="U10" i="23"/>
  <c r="U9" i="33"/>
  <c r="AG10" i="23"/>
  <c r="AG9" i="33"/>
  <c r="H11" i="33"/>
  <c r="H12" i="23"/>
  <c r="S10" i="33"/>
  <c r="S11" i="23"/>
  <c r="AC11" i="23"/>
  <c r="AC10" i="33"/>
  <c r="R12" i="23"/>
  <c r="R11" i="33"/>
  <c r="M9" i="33"/>
  <c r="M10" i="23"/>
  <c r="E10" i="23"/>
  <c r="D9" i="23"/>
  <c r="E9" i="33"/>
  <c r="J11" i="23"/>
  <c r="J10" i="33"/>
  <c r="Z9" i="33"/>
  <c r="Z10" i="23"/>
  <c r="O10" i="23"/>
  <c r="O9" i="33"/>
  <c r="Q10" i="33"/>
  <c r="Q11" i="23"/>
  <c r="L12" i="23"/>
  <c r="L11" i="33"/>
  <c r="Y8" i="1"/>
  <c r="X7" i="1"/>
  <c r="P12" i="1"/>
  <c r="Q12" i="1" s="1"/>
  <c r="P8" i="1"/>
  <c r="Y14" i="1"/>
  <c r="BJ14" i="34"/>
  <c r="Y13" i="1"/>
  <c r="BJ13" i="34"/>
  <c r="D13" i="34"/>
  <c r="Y12" i="1"/>
  <c r="D12" i="34"/>
  <c r="BJ12" i="34"/>
  <c r="D11" i="34"/>
  <c r="Y10" i="1"/>
  <c r="BJ10" i="34"/>
  <c r="E10" i="34"/>
  <c r="D10" i="34" s="1"/>
  <c r="E9" i="1"/>
  <c r="D9" i="3"/>
  <c r="Y9" i="1"/>
  <c r="BJ9" i="34"/>
  <c r="D9" i="34"/>
  <c r="BJ8" i="34"/>
  <c r="E8" i="34"/>
  <c r="D8" i="33"/>
  <c r="P9" i="1" l="1"/>
  <c r="Q9" i="1" s="1"/>
  <c r="E7" i="1"/>
  <c r="BJ7" i="34"/>
  <c r="D8" i="34"/>
  <c r="D7" i="34" s="1"/>
  <c r="E7" i="34"/>
  <c r="Q8" i="1"/>
  <c r="P14" i="1"/>
  <c r="Q14" i="1" s="1"/>
  <c r="P11" i="23"/>
  <c r="P11" i="33" s="1"/>
  <c r="Z10" i="33"/>
  <c r="Z11" i="23"/>
  <c r="E10" i="33"/>
  <c r="E11" i="23"/>
  <c r="AC11" i="33"/>
  <c r="AC12" i="23"/>
  <c r="AD12" i="23"/>
  <c r="AD11" i="33"/>
  <c r="V11" i="33"/>
  <c r="V12" i="23"/>
  <c r="K12" i="23"/>
  <c r="K11" i="33"/>
  <c r="L12" i="33"/>
  <c r="L13" i="23"/>
  <c r="N10" i="33"/>
  <c r="N11" i="23"/>
  <c r="AE12" i="23"/>
  <c r="AE11" i="33"/>
  <c r="AG10" i="33"/>
  <c r="AG11" i="23"/>
  <c r="AB11" i="33"/>
  <c r="AB12" i="23"/>
  <c r="X12" i="33"/>
  <c r="X13" i="23"/>
  <c r="J11" i="33"/>
  <c r="J12" i="23"/>
  <c r="G11" i="23"/>
  <c r="G10" i="33"/>
  <c r="F12" i="23"/>
  <c r="F11" i="33"/>
  <c r="O10" i="33"/>
  <c r="O11" i="23"/>
  <c r="H12" i="33"/>
  <c r="H13" i="23"/>
  <c r="T12" i="33"/>
  <c r="T13" i="23"/>
  <c r="Y10" i="33"/>
  <c r="Y11" i="23"/>
  <c r="M10" i="33"/>
  <c r="M11" i="23"/>
  <c r="S12" i="23"/>
  <c r="S11" i="33"/>
  <c r="AA14" i="23"/>
  <c r="AA14" i="33" s="1"/>
  <c r="AA13" i="33"/>
  <c r="Q11" i="33"/>
  <c r="Q12" i="23"/>
  <c r="D9" i="33"/>
  <c r="D9" i="1" s="1"/>
  <c r="R12" i="33"/>
  <c r="R13" i="23"/>
  <c r="U11" i="23"/>
  <c r="U10" i="33"/>
  <c r="W11" i="33"/>
  <c r="W12" i="23"/>
  <c r="I12" i="33"/>
  <c r="I13" i="23"/>
  <c r="D10" i="23"/>
  <c r="Y7" i="1"/>
  <c r="D8" i="1"/>
  <c r="P7" i="1" l="1"/>
  <c r="Q7" i="1" s="1"/>
  <c r="AA7" i="33"/>
  <c r="P12" i="23"/>
  <c r="U12" i="23"/>
  <c r="U11" i="33"/>
  <c r="M12" i="23"/>
  <c r="M11" i="33"/>
  <c r="I13" i="33"/>
  <c r="I14" i="23"/>
  <c r="I14" i="33" s="1"/>
  <c r="P12" i="33"/>
  <c r="P13" i="23"/>
  <c r="AG11" i="33"/>
  <c r="AG12" i="23"/>
  <c r="AE12" i="33"/>
  <c r="AE13" i="23"/>
  <c r="AD12" i="33"/>
  <c r="AD13" i="23"/>
  <c r="R13" i="33"/>
  <c r="R14" i="23"/>
  <c r="R14" i="33" s="1"/>
  <c r="R7" i="33" s="1"/>
  <c r="N11" i="33"/>
  <c r="N12" i="23"/>
  <c r="K13" i="23"/>
  <c r="K12" i="33"/>
  <c r="AC13" i="23"/>
  <c r="AC12" i="33"/>
  <c r="W13" i="23"/>
  <c r="W12" i="33"/>
  <c r="H13" i="33"/>
  <c r="H14" i="23"/>
  <c r="H14" i="33" s="1"/>
  <c r="F13" i="23"/>
  <c r="F12" i="33"/>
  <c r="J13" i="23"/>
  <c r="J12" i="33"/>
  <c r="AB13" i="23"/>
  <c r="AB12" i="33"/>
  <c r="T13" i="33"/>
  <c r="T14" i="23"/>
  <c r="T14" i="33" s="1"/>
  <c r="O12" i="23"/>
  <c r="O11" i="33"/>
  <c r="X13" i="33"/>
  <c r="X14" i="23"/>
  <c r="X14" i="33" s="1"/>
  <c r="Z11" i="33"/>
  <c r="Z12" i="23"/>
  <c r="Y12" i="23"/>
  <c r="Y11" i="33"/>
  <c r="V13" i="23"/>
  <c r="V12" i="33"/>
  <c r="D11" i="23"/>
  <c r="E12" i="23"/>
  <c r="E11" i="33"/>
  <c r="Q12" i="33"/>
  <c r="Q13" i="23"/>
  <c r="S12" i="33"/>
  <c r="S13" i="23"/>
  <c r="G12" i="23"/>
  <c r="G11" i="33"/>
  <c r="L13" i="33"/>
  <c r="L14" i="23"/>
  <c r="L14" i="33" s="1"/>
  <c r="D10" i="33"/>
  <c r="D10" i="1" s="1"/>
  <c r="X7" i="33" l="1"/>
  <c r="T7" i="33"/>
  <c r="L7" i="33"/>
  <c r="I7" i="33"/>
  <c r="AB13" i="33"/>
  <c r="AB14" i="23"/>
  <c r="AB14" i="33" s="1"/>
  <c r="AE13" i="33"/>
  <c r="AE14" i="23"/>
  <c r="AE14" i="33" s="1"/>
  <c r="AE7" i="33" s="1"/>
  <c r="G13" i="23"/>
  <c r="G12" i="33"/>
  <c r="H7" i="33"/>
  <c r="AC13" i="33"/>
  <c r="AC7" i="33" s="1"/>
  <c r="AC14" i="23"/>
  <c r="AC14" i="33" s="1"/>
  <c r="O13" i="23"/>
  <c r="O12" i="33"/>
  <c r="J13" i="33"/>
  <c r="J14" i="23"/>
  <c r="J14" i="33" s="1"/>
  <c r="J7" i="33" s="1"/>
  <c r="Q13" i="33"/>
  <c r="Q14" i="23"/>
  <c r="Q14" i="33" s="1"/>
  <c r="V13" i="33"/>
  <c r="V14" i="23"/>
  <c r="V14" i="33" s="1"/>
  <c r="F14" i="23"/>
  <c r="F14" i="33" s="1"/>
  <c r="F13" i="33"/>
  <c r="F7" i="33" s="1"/>
  <c r="W14" i="23"/>
  <c r="W14" i="33" s="1"/>
  <c r="W13" i="33"/>
  <c r="N12" i="33"/>
  <c r="N13" i="23"/>
  <c r="AD13" i="33"/>
  <c r="AD14" i="23"/>
  <c r="AD14" i="33" s="1"/>
  <c r="P13" i="33"/>
  <c r="P14" i="23"/>
  <c r="P14" i="33" s="1"/>
  <c r="M12" i="33"/>
  <c r="M13" i="23"/>
  <c r="D11" i="33"/>
  <c r="D11" i="1" s="1"/>
  <c r="U13" i="23"/>
  <c r="U12" i="33"/>
  <c r="E13" i="23"/>
  <c r="E12" i="33"/>
  <c r="Y13" i="23"/>
  <c r="Y12" i="33"/>
  <c r="S13" i="33"/>
  <c r="S14" i="23"/>
  <c r="S14" i="33" s="1"/>
  <c r="AG13" i="23"/>
  <c r="AG12" i="33"/>
  <c r="Z12" i="33"/>
  <c r="Z13" i="23"/>
  <c r="K14" i="23"/>
  <c r="K14" i="33" s="1"/>
  <c r="K13" i="33"/>
  <c r="K7" i="33" s="1"/>
  <c r="D12" i="23"/>
  <c r="Q7" i="33" l="1"/>
  <c r="V7" i="33"/>
  <c r="P7" i="33"/>
  <c r="W7" i="33"/>
  <c r="D12" i="33"/>
  <c r="D12" i="1" s="1"/>
  <c r="AG14" i="23"/>
  <c r="AG14" i="33" s="1"/>
  <c r="AG13" i="33"/>
  <c r="E14" i="23"/>
  <c r="E14" i="33" s="1"/>
  <c r="E13" i="33"/>
  <c r="AB7" i="33"/>
  <c r="G14" i="23"/>
  <c r="G13" i="33"/>
  <c r="S7" i="33"/>
  <c r="U13" i="33"/>
  <c r="U14" i="23"/>
  <c r="U14" i="33" s="1"/>
  <c r="O13" i="33"/>
  <c r="O14" i="23"/>
  <c r="O14" i="33" s="1"/>
  <c r="O7" i="33" s="1"/>
  <c r="M13" i="33"/>
  <c r="M14" i="23"/>
  <c r="M14" i="33" s="1"/>
  <c r="N13" i="33"/>
  <c r="N14" i="23"/>
  <c r="N14" i="33" s="1"/>
  <c r="D13" i="23"/>
  <c r="Z14" i="23"/>
  <c r="Z14" i="33" s="1"/>
  <c r="Z13" i="33"/>
  <c r="Y14" i="23"/>
  <c r="Y14" i="33" s="1"/>
  <c r="Y13" i="33"/>
  <c r="AD7" i="33"/>
  <c r="AG7" i="33" l="1"/>
  <c r="Z7" i="33"/>
  <c r="D14" i="23"/>
  <c r="D7" i="23" s="1"/>
  <c r="G14" i="33"/>
  <c r="G7" i="33" s="1"/>
  <c r="Y7" i="33"/>
  <c r="N7" i="33"/>
  <c r="U7" i="33"/>
  <c r="D13" i="33"/>
  <c r="E7" i="33"/>
  <c r="M7" i="33"/>
  <c r="D14" i="33" l="1"/>
  <c r="D14" i="1" s="1"/>
  <c r="D13" i="1"/>
  <c r="D7" i="1" s="1"/>
  <c r="D7" i="33"/>
</calcChain>
</file>

<file path=xl/sharedStrings.xml><?xml version="1.0" encoding="utf-8"?>
<sst xmlns="http://schemas.openxmlformats.org/spreadsheetml/2006/main" count="2342" uniqueCount="241">
  <si>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</si>
  <si>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</si>
  <si>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</si>
  <si>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</si>
  <si>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</si>
  <si>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</si>
  <si>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</si>
  <si>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</si>
  <si>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</si>
  <si>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</si>
  <si>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</si>
  <si>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</si>
  <si>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</si>
  <si>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</si>
  <si>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</si>
  <si>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</si>
  <si>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</si>
  <si>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</si>
  <si>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</si>
  <si>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</si>
  <si>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</si>
  <si>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</si>
  <si>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</si>
  <si>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</si>
  <si>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</si>
  <si>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</si>
  <si>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</si>
  <si>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</si>
  <si>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</si>
  <si>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</si>
  <si>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</si>
  <si>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</si>
  <si>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</si>
  <si>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</si>
  <si>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</si>
  <si>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</si>
  <si>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</si>
  <si>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</si>
  <si>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</si>
  <si>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</si>
  <si>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</si>
  <si>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</si>
  <si>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</si>
  <si>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</si>
  <si>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</si>
  <si>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</si>
  <si>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</si>
  <si>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</si>
  <si>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</si>
  <si>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</si>
  <si>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</si>
  <si>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</si>
  <si>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</si>
  <si>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</si>
  <si>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</si>
  <si>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</si>
  <si>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</si>
  <si>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</si>
  <si>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</si>
  <si>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</si>
  <si>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</si>
  <si>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</si>
  <si>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</si>
  <si>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</si>
  <si>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</si>
  <si>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</si>
  <si>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</si>
  <si>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</si>
  <si>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</si>
  <si>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</si>
  <si>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</si>
  <si>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</si>
  <si>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</si>
  <si>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</si>
  <si>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</si>
  <si>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</si>
  <si>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</si>
  <si>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</si>
  <si>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</si>
  <si>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</si>
  <si>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</si>
  <si>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</si>
  <si>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</si>
  <si>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</si>
  <si>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</si>
  <si>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</si>
  <si>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</si>
  <si>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</si>
  <si>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</si>
  <si>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</si>
  <si>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</si>
  <si>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</si>
  <si>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</si>
  <si>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</si>
  <si>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</si>
  <si>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</si>
  <si>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</si>
  <si>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</si>
  <si>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</si>
  <si>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</si>
  <si>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</si>
  <si>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</si>
  <si>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</si>
  <si>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</si>
  <si>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</si>
  <si>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</si>
  <si>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</si>
  <si>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</si>
  <si>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</si>
  <si>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</si>
  <si>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</si>
  <si>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</si>
  <si>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</si>
  <si>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</si>
  <si>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</si>
  <si>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</si>
  <si>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</si>
  <si>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</si>
  <si>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</si>
  <si>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</si>
  <si>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</si>
  <si>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愛媛県</t>
    <phoneticPr fontId="2"/>
  </si>
  <si>
    <t>38201</t>
    <phoneticPr fontId="2"/>
  </si>
  <si>
    <t>松山市</t>
    <phoneticPr fontId="2"/>
  </si>
  <si>
    <t>愛媛県</t>
    <phoneticPr fontId="2"/>
  </si>
  <si>
    <t>38201</t>
    <phoneticPr fontId="2"/>
  </si>
  <si>
    <t>松山市</t>
    <phoneticPr fontId="2"/>
  </si>
  <si>
    <t>愛媛県</t>
    <phoneticPr fontId="2"/>
  </si>
  <si>
    <t>38201</t>
    <phoneticPr fontId="2"/>
  </si>
  <si>
    <t>松山市</t>
    <phoneticPr fontId="2"/>
  </si>
  <si>
    <t>松山市</t>
    <phoneticPr fontId="2"/>
  </si>
  <si>
    <t>愛媛県</t>
    <phoneticPr fontId="2"/>
  </si>
  <si>
    <t>38201</t>
    <phoneticPr fontId="2"/>
  </si>
  <si>
    <t>松山市</t>
    <phoneticPr fontId="2"/>
  </si>
  <si>
    <t>38201</t>
    <phoneticPr fontId="2"/>
  </si>
  <si>
    <t>愛媛県</t>
    <phoneticPr fontId="2"/>
  </si>
  <si>
    <t>38201</t>
    <phoneticPr fontId="2"/>
  </si>
  <si>
    <t>松山市</t>
    <phoneticPr fontId="2"/>
  </si>
  <si>
    <t>38201</t>
    <phoneticPr fontId="2"/>
  </si>
  <si>
    <t>松山市</t>
    <phoneticPr fontId="2"/>
  </si>
  <si>
    <t>38201</t>
    <phoneticPr fontId="2"/>
  </si>
  <si>
    <t>愛媛県</t>
    <phoneticPr fontId="2"/>
  </si>
  <si>
    <t>愛媛県</t>
    <phoneticPr fontId="2"/>
  </si>
  <si>
    <t>38202</t>
    <phoneticPr fontId="2"/>
  </si>
  <si>
    <t>今治市</t>
    <phoneticPr fontId="2"/>
  </si>
  <si>
    <t>38202</t>
    <phoneticPr fontId="2"/>
  </si>
  <si>
    <t>今治市</t>
    <phoneticPr fontId="2"/>
  </si>
  <si>
    <t>今治市</t>
    <phoneticPr fontId="2"/>
  </si>
  <si>
    <t>38202</t>
    <phoneticPr fontId="2"/>
  </si>
  <si>
    <t>今治市</t>
    <phoneticPr fontId="2"/>
  </si>
  <si>
    <t>愛媛県</t>
    <phoneticPr fontId="2"/>
  </si>
  <si>
    <t>愛媛県</t>
    <phoneticPr fontId="2"/>
  </si>
  <si>
    <t>38202</t>
    <phoneticPr fontId="2"/>
  </si>
  <si>
    <t>愛媛県</t>
    <phoneticPr fontId="2"/>
  </si>
  <si>
    <t>38202</t>
    <phoneticPr fontId="2"/>
  </si>
  <si>
    <t>38202</t>
    <phoneticPr fontId="2"/>
  </si>
  <si>
    <t>今治市</t>
    <phoneticPr fontId="2"/>
  </si>
  <si>
    <t>愛媛県</t>
    <phoneticPr fontId="2"/>
  </si>
  <si>
    <t>今治市</t>
    <phoneticPr fontId="2"/>
  </si>
  <si>
    <t>愛媛県</t>
    <phoneticPr fontId="2"/>
  </si>
  <si>
    <t>38202</t>
    <phoneticPr fontId="2"/>
  </si>
  <si>
    <t>38202</t>
    <phoneticPr fontId="2"/>
  </si>
  <si>
    <t>今治市</t>
    <phoneticPr fontId="2"/>
  </si>
  <si>
    <t>愛媛県</t>
    <phoneticPr fontId="2"/>
  </si>
  <si>
    <t>38203</t>
    <phoneticPr fontId="2"/>
  </si>
  <si>
    <t>宇和島市</t>
    <phoneticPr fontId="2"/>
  </si>
  <si>
    <t>宇和島市</t>
    <phoneticPr fontId="2"/>
  </si>
  <si>
    <t>38203</t>
    <phoneticPr fontId="2"/>
  </si>
  <si>
    <t>宇和島市</t>
    <phoneticPr fontId="2"/>
  </si>
  <si>
    <t>宇和島市</t>
    <phoneticPr fontId="2"/>
  </si>
  <si>
    <t>38203</t>
    <phoneticPr fontId="2"/>
  </si>
  <si>
    <t>宇和島市</t>
    <phoneticPr fontId="2"/>
  </si>
  <si>
    <t>38203</t>
    <phoneticPr fontId="2"/>
  </si>
  <si>
    <t>宇和島市</t>
    <phoneticPr fontId="2"/>
  </si>
  <si>
    <t>宇和島市</t>
    <phoneticPr fontId="2"/>
  </si>
  <si>
    <t>宇和島市</t>
    <phoneticPr fontId="2"/>
  </si>
  <si>
    <t>愛媛県</t>
    <phoneticPr fontId="2"/>
  </si>
  <si>
    <t>38203</t>
    <phoneticPr fontId="2"/>
  </si>
  <si>
    <t>愛媛県</t>
    <phoneticPr fontId="2"/>
  </si>
  <si>
    <t>宇和島市</t>
    <phoneticPr fontId="2"/>
  </si>
  <si>
    <t>愛媛県</t>
    <phoneticPr fontId="2"/>
  </si>
  <si>
    <t>38203</t>
    <phoneticPr fontId="2"/>
  </si>
  <si>
    <t>38203</t>
    <phoneticPr fontId="2"/>
  </si>
  <si>
    <t>愛媛県</t>
    <phoneticPr fontId="2"/>
  </si>
  <si>
    <t>38204</t>
    <phoneticPr fontId="2"/>
  </si>
  <si>
    <t>八幡浜市</t>
    <phoneticPr fontId="2"/>
  </si>
  <si>
    <t>38204</t>
    <phoneticPr fontId="2"/>
  </si>
  <si>
    <t>八幡浜市</t>
    <phoneticPr fontId="2"/>
  </si>
  <si>
    <t>愛媛県</t>
    <phoneticPr fontId="2"/>
  </si>
  <si>
    <t>38204</t>
    <phoneticPr fontId="2"/>
  </si>
  <si>
    <t>八幡浜市</t>
    <phoneticPr fontId="2"/>
  </si>
  <si>
    <t>38204</t>
    <phoneticPr fontId="2"/>
  </si>
  <si>
    <t>八幡浜市</t>
    <phoneticPr fontId="2"/>
  </si>
  <si>
    <t>38204</t>
    <phoneticPr fontId="2"/>
  </si>
  <si>
    <t>38204</t>
    <phoneticPr fontId="2"/>
  </si>
  <si>
    <t>38204</t>
    <phoneticPr fontId="2"/>
  </si>
  <si>
    <t>38204</t>
    <phoneticPr fontId="2"/>
  </si>
  <si>
    <t>八幡浜市</t>
    <phoneticPr fontId="2"/>
  </si>
  <si>
    <t>八幡浜市</t>
    <phoneticPr fontId="2"/>
  </si>
  <si>
    <t>38204</t>
    <phoneticPr fontId="2"/>
  </si>
  <si>
    <t>八幡浜市</t>
    <phoneticPr fontId="2"/>
  </si>
  <si>
    <t>38204</t>
    <phoneticPr fontId="2"/>
  </si>
  <si>
    <t>八幡浜市</t>
    <phoneticPr fontId="2"/>
  </si>
  <si>
    <t>愛媛県</t>
    <phoneticPr fontId="2"/>
  </si>
  <si>
    <t>八幡浜市</t>
    <phoneticPr fontId="2"/>
  </si>
  <si>
    <t>38204</t>
    <phoneticPr fontId="2"/>
  </si>
  <si>
    <t>38204</t>
    <phoneticPr fontId="2"/>
  </si>
  <si>
    <t>八幡浜市</t>
    <phoneticPr fontId="2"/>
  </si>
  <si>
    <t>愛媛県</t>
    <phoneticPr fontId="2"/>
  </si>
  <si>
    <t>38386</t>
    <phoneticPr fontId="2"/>
  </si>
  <si>
    <t>久万高原町</t>
    <phoneticPr fontId="2"/>
  </si>
  <si>
    <t>38386</t>
    <phoneticPr fontId="2"/>
  </si>
  <si>
    <t>久万高原町</t>
    <phoneticPr fontId="2"/>
  </si>
  <si>
    <t>38386</t>
    <phoneticPr fontId="2"/>
  </si>
  <si>
    <t>久万高原町</t>
    <phoneticPr fontId="2"/>
  </si>
  <si>
    <t>38386</t>
    <phoneticPr fontId="2"/>
  </si>
  <si>
    <t>愛媛県</t>
    <phoneticPr fontId="2"/>
  </si>
  <si>
    <t>38386</t>
    <phoneticPr fontId="2"/>
  </si>
  <si>
    <t>久万高原町</t>
    <phoneticPr fontId="2"/>
  </si>
  <si>
    <t>38401</t>
    <phoneticPr fontId="2"/>
  </si>
  <si>
    <t>松前町</t>
    <phoneticPr fontId="2"/>
  </si>
  <si>
    <t>松前町</t>
    <phoneticPr fontId="2"/>
  </si>
  <si>
    <t>38401</t>
    <phoneticPr fontId="2"/>
  </si>
  <si>
    <t>松前町</t>
    <phoneticPr fontId="2"/>
  </si>
  <si>
    <t>松前町</t>
    <phoneticPr fontId="2"/>
  </si>
  <si>
    <t>松前町</t>
    <phoneticPr fontId="2"/>
  </si>
  <si>
    <t>愛媛県</t>
    <phoneticPr fontId="2"/>
  </si>
  <si>
    <t>38401</t>
    <phoneticPr fontId="2"/>
  </si>
  <si>
    <t>愛媛県</t>
    <phoneticPr fontId="2"/>
  </si>
  <si>
    <t>38484</t>
    <phoneticPr fontId="2"/>
  </si>
  <si>
    <t>松野町</t>
    <phoneticPr fontId="2"/>
  </si>
  <si>
    <t>38484</t>
    <phoneticPr fontId="2"/>
  </si>
  <si>
    <t>松野町</t>
    <phoneticPr fontId="2"/>
  </si>
  <si>
    <t>38484</t>
    <phoneticPr fontId="2"/>
  </si>
  <si>
    <t>松野町</t>
    <phoneticPr fontId="2"/>
  </si>
  <si>
    <t>38484</t>
    <phoneticPr fontId="2"/>
  </si>
  <si>
    <t>愛媛県</t>
    <phoneticPr fontId="2"/>
  </si>
  <si>
    <t>38000</t>
    <phoneticPr fontId="2"/>
  </si>
  <si>
    <t>38000</t>
    <phoneticPr fontId="2"/>
  </si>
  <si>
    <t>愛媛県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</si>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</sst>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237</v>
      </c>
      <c r="C7" s="45" t="s">
        <v>79</v>
      </c>
      <c r="D7" s="105">
        <f>SUM($D$8:$D$14)</f>
        <v>53212.53</v>
      </c>
      <c r="E7" s="46">
        <f>SUM($E$8:$E$14)</f>
        <v>648.89</v>
      </c>
      <c r="F7" s="46">
        <f>SUM($F$8:$F$14)</f>
        <v>5991.93</v>
      </c>
      <c r="G7" s="46">
        <f>SUM($G$8:$G$14)</f>
        <v>42639.479999999996</v>
      </c>
      <c r="H7" s="46">
        <f>SUM($H$8:$H$14)</f>
        <v>0</v>
      </c>
      <c r="I7" s="46">
        <f>SUM($I$8:$I$14)</f>
        <v>42630.479999999996</v>
      </c>
      <c r="J7" s="46">
        <f>SUM($J$8:$J$14)</f>
        <v>0</v>
      </c>
      <c r="K7" s="46">
        <f>SUM($K$8:$K$14)</f>
        <v>0</v>
      </c>
      <c r="L7" s="46">
        <f>SUM($L$8:$L$14)</f>
        <v>0</v>
      </c>
      <c r="M7" s="46">
        <f>SUM($M$8:$M$14)</f>
        <v>0</v>
      </c>
      <c r="N7" s="46">
        <f>SUM($N$8:$N$14)</f>
        <v>9</v>
      </c>
      <c r="O7" s="46">
        <f>SUM($O$8:$O$14)</f>
        <v>3264.23</v>
      </c>
      <c r="P7" s="46">
        <f>SUM($P$8:$P$14)</f>
        <v>52544.53</v>
      </c>
      <c r="Q7" s="47">
        <f>IF(P7&lt;&gt;0,(O7+E7+G7)/P7*100,"-")</f>
        <v>88.596472363536222</v>
      </c>
      <c r="R7" s="46">
        <f>SUM($R$8:$R$14)</f>
        <v>528.89</v>
      </c>
      <c r="S7" s="46">
        <f>SUM($S$8:$S$14)</f>
        <v>0</v>
      </c>
      <c r="T7" s="46">
        <f>SUM($T$8:$T$14)</f>
        <v>0</v>
      </c>
      <c r="U7" s="46">
        <f>SUM($U$8:$U$14)</f>
        <v>0</v>
      </c>
      <c r="V7" s="46">
        <f>SUM($V$8:$V$14)</f>
        <v>0</v>
      </c>
      <c r="W7" s="46">
        <f>SUM($W$8:$W$14)</f>
        <v>0</v>
      </c>
      <c r="X7" s="46">
        <f>SUM($X$8:$X$14)</f>
        <v>43093.479999999996</v>
      </c>
      <c r="Y7" s="46">
        <f>SUM($Y$8:$Y$14)</f>
        <v>43622.369999999995</v>
      </c>
      <c r="Z7" s="48" t="s">
        <v>81</v>
      </c>
      <c r="AA7" s="48" t="s">
        <v>81</v>
      </c>
      <c r="AB7" s="46">
        <f>SUM($AB$8:$AB$14)</f>
        <v>5991.93</v>
      </c>
      <c r="AC7" s="46">
        <f>SUM($AC$8:$AC$14)</f>
        <v>6</v>
      </c>
      <c r="AD7" s="46">
        <f>SUM($AD$8:$AD$14)</f>
        <v>2</v>
      </c>
      <c r="AE7" s="46">
        <f>SUM($AE$8:$AE$14)</f>
        <v>5999.93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4219</v>
      </c>
      <c r="E8" s="51">
        <f>ごみ処理量内訳!E8</f>
        <v>77</v>
      </c>
      <c r="F8" s="51">
        <f>ごみ処理量内訳!O8</f>
        <v>2361</v>
      </c>
      <c r="G8" s="51">
        <f>SUM(H8:N8)</f>
        <v>119</v>
      </c>
      <c r="H8" s="51">
        <f>ごみ処理量内訳!G8</f>
        <v>0</v>
      </c>
      <c r="I8" s="51">
        <f>ごみ処理量内訳!L8+ごみ処理量内訳!M8</f>
        <v>119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1656</v>
      </c>
      <c r="P8" s="52">
        <f>SUM(E8,F8,G8,O8)</f>
        <v>4213</v>
      </c>
      <c r="Q8" s="53">
        <f>IF(P8&lt;&gt;0,(O8+E8+G8)/P8*100,"-")</f>
        <v>43.959173985283648</v>
      </c>
      <c r="R8" s="51">
        <f>'施設資源化量内訳(焼却)'!D8</f>
        <v>6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119</v>
      </c>
      <c r="Y8" s="52">
        <f>SUM(R8:X8)</f>
        <v>125</v>
      </c>
      <c r="Z8" s="53"/>
      <c r="AA8" s="53"/>
      <c r="AB8" s="52">
        <f>ごみ処理量内訳!O8</f>
        <v>2361</v>
      </c>
      <c r="AC8" s="52">
        <f>ごみ処理量内訳!AO8</f>
        <v>0</v>
      </c>
      <c r="AD8" s="52">
        <f>ごみ処理量内訳!AP8</f>
        <v>0</v>
      </c>
      <c r="AE8" s="52">
        <f>SUM(AB8:AD8)</f>
        <v>2361</v>
      </c>
    </row>
    <row r="9" spans="1:31" s="10" customFormat="1" ht="12" customHeight="1">
      <c r="A9" s="49" t="s">
        <v>142</v>
      </c>
      <c r="B9" s="50" t="s">
        <v>143</v>
      </c>
      <c r="C9" s="49" t="s">
        <v>144</v>
      </c>
      <c r="D9" s="71">
        <f>'ごみ搬入量内訳(総括)'!D9</f>
        <v>3308</v>
      </c>
      <c r="E9" s="51">
        <f>ごみ処理量内訳!E9</f>
        <v>45</v>
      </c>
      <c r="F9" s="51">
        <f>ごみ処理量内訳!O9</f>
        <v>1124</v>
      </c>
      <c r="G9" s="51">
        <f>SUM(H9:N9)</f>
        <v>1116</v>
      </c>
      <c r="H9" s="51">
        <f>ごみ処理量内訳!G9</f>
        <v>0</v>
      </c>
      <c r="I9" s="51">
        <f>ごみ処理量内訳!L9+ごみ処理量内訳!M9</f>
        <v>1107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9</v>
      </c>
      <c r="O9" s="51">
        <f>資源化量内訳!AG9</f>
        <v>1023</v>
      </c>
      <c r="P9" s="52">
        <f>SUM(E9,F9,G9,O9)</f>
        <v>3308</v>
      </c>
      <c r="Q9" s="53">
        <f>IF(P9&lt;&gt;0,(O9+E9+G9)/P9*100,"-")</f>
        <v>66.021765417170499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1107</v>
      </c>
      <c r="Y9" s="52">
        <f>SUM(R9:X9)</f>
        <v>1107</v>
      </c>
      <c r="Z9" s="53"/>
      <c r="AA9" s="53"/>
      <c r="AB9" s="52">
        <f>ごみ処理量内訳!O9</f>
        <v>1124</v>
      </c>
      <c r="AC9" s="52">
        <f>ごみ処理量内訳!AO9</f>
        <v>6</v>
      </c>
      <c r="AD9" s="52">
        <f>ごみ処理量内訳!AP9</f>
        <v>2</v>
      </c>
      <c r="AE9" s="52">
        <f>SUM(AB9:AD9)</f>
        <v>1132</v>
      </c>
    </row>
    <row r="10" spans="1:31" s="10" customFormat="1" ht="12" customHeight="1">
      <c r="A10" s="49" t="s">
        <v>163</v>
      </c>
      <c r="B10" s="50" t="s">
        <v>164</v>
      </c>
      <c r="C10" s="49" t="s">
        <v>165</v>
      </c>
      <c r="D10" s="71">
        <f>'ごみ搬入量内訳(総括)'!D10</f>
        <v>44835.53</v>
      </c>
      <c r="E10" s="51">
        <f>ごみ処理量内訳!E10</f>
        <v>522.89</v>
      </c>
      <c r="F10" s="51">
        <f>ごみ処理量内訳!O10</f>
        <v>2322.9299999999998</v>
      </c>
      <c r="G10" s="51">
        <f>SUM(H10:N10)</f>
        <v>41404.479999999996</v>
      </c>
      <c r="H10" s="51">
        <f>ごみ処理量内訳!G10</f>
        <v>0</v>
      </c>
      <c r="I10" s="51">
        <f>ごみ処理量内訳!L10+ごみ処理量内訳!M10</f>
        <v>41404.479999999996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585.23</v>
      </c>
      <c r="P10" s="52">
        <f>SUM(E10,F10,G10,O10)</f>
        <v>44835.53</v>
      </c>
      <c r="Q10" s="53">
        <f>IF(P10&lt;&gt;0,(O10+E10+G10)/P10*100,"-")</f>
        <v>94.818997344293692</v>
      </c>
      <c r="R10" s="51">
        <f>'施設資源化量内訳(焼却)'!D10</f>
        <v>522.89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41404.479999999996</v>
      </c>
      <c r="Y10" s="52">
        <f>SUM(R10:X10)</f>
        <v>41927.369999999995</v>
      </c>
      <c r="Z10" s="53"/>
      <c r="AA10" s="53"/>
      <c r="AB10" s="52">
        <f>ごみ処理量内訳!O10</f>
        <v>2322.9299999999998</v>
      </c>
      <c r="AC10" s="52">
        <f>ごみ処理量内訳!AO10</f>
        <v>0</v>
      </c>
      <c r="AD10" s="52">
        <f>ごみ処理量内訳!AP10</f>
        <v>0</v>
      </c>
      <c r="AE10" s="52">
        <f>SUM(AB10:AD10)</f>
        <v>2322.9299999999998</v>
      </c>
    </row>
    <row r="11" spans="1:31" s="10" customFormat="1" ht="12" customHeight="1">
      <c r="A11" s="49" t="s">
        <v>183</v>
      </c>
      <c r="B11" s="50" t="s">
        <v>184</v>
      </c>
      <c r="C11" s="49" t="s">
        <v>185</v>
      </c>
      <c r="D11" s="71">
        <f>'ごみ搬入量内訳(総括)'!D11</f>
        <v>850</v>
      </c>
      <c r="E11" s="51">
        <f>ごみ処理量内訳!E11</f>
        <v>4</v>
      </c>
      <c r="F11" s="51">
        <f>ごみ処理量内訳!O11</f>
        <v>184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188</v>
      </c>
      <c r="Q11" s="53">
        <f>IF(P11&lt;&gt;0,(O11+E11+G11)/P11*100,"-")</f>
        <v>2.1276595744680851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463</v>
      </c>
      <c r="Y11" s="52">
        <f>SUM(R11:X11)</f>
        <v>463</v>
      </c>
      <c r="Z11" s="53"/>
      <c r="AA11" s="53"/>
      <c r="AB11" s="52">
        <f>ごみ処理量内訳!O11</f>
        <v>184</v>
      </c>
      <c r="AC11" s="52">
        <f>ごみ処理量内訳!AO11</f>
        <v>0</v>
      </c>
      <c r="AD11" s="52">
        <f>ごみ処理量内訳!AP11</f>
        <v>0</v>
      </c>
      <c r="AE11" s="52">
        <f>SUM(AB11:AD11)</f>
        <v>184</v>
      </c>
    </row>
    <row r="12" spans="1:31" s="10" customFormat="1" ht="12" customHeight="1">
      <c r="A12" s="49" t="s">
        <v>208</v>
      </c>
      <c r="B12" s="50" t="s">
        <v>209</v>
      </c>
      <c r="C12" s="49" t="s">
        <v>210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124</v>
      </c>
      <c r="B13" s="50" t="s">
        <v>219</v>
      </c>
      <c r="C13" s="49" t="s">
        <v>220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124</v>
      </c>
      <c r="B14" s="50" t="s">
        <v>229</v>
      </c>
      <c r="C14" s="49" t="s">
        <v>230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5:AE995">
    <cfRule type="expression" dxfId="226" priority="18" stopIfTrue="1">
      <formula>$A15&lt;&gt;""</formula>
    </cfRule>
  </conditionalFormatting>
  <conditionalFormatting sqref="A8:AE8">
    <cfRule type="expression" dxfId="224" priority="16" stopIfTrue="1">
      <formula>$A8&lt;&gt;""</formula>
    </cfRule>
  </conditionalFormatting>
  <conditionalFormatting sqref="D8">
    <cfRule type="expression" dxfId="223" priority="15" stopIfTrue="1">
      <formula>$A8&lt;&gt;""</formula>
    </cfRule>
  </conditionalFormatting>
  <conditionalFormatting sqref="A9:AE9">
    <cfRule type="expression" dxfId="222" priority="14" stopIfTrue="1">
      <formula>$A9&lt;&gt;""</formula>
    </cfRule>
  </conditionalFormatting>
  <conditionalFormatting sqref="D9">
    <cfRule type="expression" dxfId="221" priority="13" stopIfTrue="1">
      <formula>$A9&lt;&gt;""</formula>
    </cfRule>
  </conditionalFormatting>
  <conditionalFormatting sqref="A10:AE10">
    <cfRule type="expression" dxfId="220" priority="12" stopIfTrue="1">
      <formula>$A10&lt;&gt;""</formula>
    </cfRule>
  </conditionalFormatting>
  <conditionalFormatting sqref="D10">
    <cfRule type="expression" dxfId="219" priority="11" stopIfTrue="1">
      <formula>$A10&lt;&gt;""</formula>
    </cfRule>
  </conditionalFormatting>
  <conditionalFormatting sqref="A11:AE11">
    <cfRule type="expression" dxfId="218" priority="10" stopIfTrue="1">
      <formula>$A11&lt;&gt;""</formula>
    </cfRule>
  </conditionalFormatting>
  <conditionalFormatting sqref="D11">
    <cfRule type="expression" dxfId="217" priority="9" stopIfTrue="1">
      <formula>$A11&lt;&gt;""</formula>
    </cfRule>
  </conditionalFormatting>
  <conditionalFormatting sqref="A12:AE12">
    <cfRule type="expression" dxfId="216" priority="8" stopIfTrue="1">
      <formula>$A12&lt;&gt;""</formula>
    </cfRule>
  </conditionalFormatting>
  <conditionalFormatting sqref="D12">
    <cfRule type="expression" dxfId="215" priority="7" stopIfTrue="1">
      <formula>$A12&lt;&gt;""</formula>
    </cfRule>
  </conditionalFormatting>
  <conditionalFormatting sqref="A13:AE13">
    <cfRule type="expression" dxfId="214" priority="6" stopIfTrue="1">
      <formula>$A13&lt;&gt;""</formula>
    </cfRule>
  </conditionalFormatting>
  <conditionalFormatting sqref="D13">
    <cfRule type="expression" dxfId="213" priority="5" stopIfTrue="1">
      <formula>$A13&lt;&gt;""</formula>
    </cfRule>
  </conditionalFormatting>
  <conditionalFormatting sqref="A14:AE14">
    <cfRule type="expression" dxfId="212" priority="4" stopIfTrue="1">
      <formula>$A14&lt;&gt;""</formula>
    </cfRule>
  </conditionalFormatting>
  <conditionalFormatting sqref="D14">
    <cfRule type="expression" dxfId="211" priority="3" stopIfTrue="1">
      <formula>$A14&lt;&gt;""</formula>
    </cfRule>
  </conditionalFormatting>
  <conditionalFormatting sqref="A7:AE7">
    <cfRule type="expression" dxfId="210" priority="2" stopIfTrue="1">
      <formula>$A7&lt;&gt;""</formula>
    </cfRule>
  </conditionalFormatting>
  <conditionalFormatting sqref="D7">
    <cfRule type="expression" dxfId="2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237</v>
      </c>
      <c r="C7" s="43" t="s">
        <v>79</v>
      </c>
      <c r="D7" s="58">
        <f>SUM($D$8:$D$14)</f>
        <v>26800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26800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155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167</v>
      </c>
      <c r="C10" s="49" t="s">
        <v>171</v>
      </c>
      <c r="D10" s="39">
        <f>SUM(E10:AH10)</f>
        <v>26800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26800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194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213</v>
      </c>
      <c r="C12" s="49" t="s">
        <v>210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222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231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5:AG997">
    <cfRule type="expression" dxfId="136" priority="9" stopIfTrue="1">
      <formula>$A15&lt;&gt;""</formula>
    </cfRule>
  </conditionalFormatting>
  <conditionalFormatting sqref="A8:AH8">
    <cfRule type="expression" dxfId="135" priority="8" stopIfTrue="1">
      <formula>$A8&lt;&gt;""</formula>
    </cfRule>
  </conditionalFormatting>
  <conditionalFormatting sqref="A9:AH9">
    <cfRule type="expression" dxfId="134" priority="7" stopIfTrue="1">
      <formula>$A9&lt;&gt;""</formula>
    </cfRule>
  </conditionalFormatting>
  <conditionalFormatting sqref="A10:AH10">
    <cfRule type="expression" dxfId="133" priority="6" stopIfTrue="1">
      <formula>$A10&lt;&gt;""</formula>
    </cfRule>
  </conditionalFormatting>
  <conditionalFormatting sqref="A11:AH11">
    <cfRule type="expression" dxfId="132" priority="5" stopIfTrue="1">
      <formula>$A11&lt;&gt;""</formula>
    </cfRule>
  </conditionalFormatting>
  <conditionalFormatting sqref="A12:AH12">
    <cfRule type="expression" dxfId="131" priority="4" stopIfTrue="1">
      <formula>$A12&lt;&gt;""</formula>
    </cfRule>
  </conditionalFormatting>
  <conditionalFormatting sqref="A13:AH13">
    <cfRule type="expression" dxfId="130" priority="3" stopIfTrue="1">
      <formula>$A13&lt;&gt;""</formula>
    </cfRule>
  </conditionalFormatting>
  <conditionalFormatting sqref="A14:AH14">
    <cfRule type="expression" dxfId="129" priority="2" stopIfTrue="1">
      <formula>$A14&lt;&gt;""</formula>
    </cfRule>
  </conditionalFormatting>
  <conditionalFormatting sqref="A7:AH7">
    <cfRule type="expression" dxfId="1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237</v>
      </c>
      <c r="C7" s="43" t="s">
        <v>79</v>
      </c>
      <c r="D7" s="58">
        <f>SUM($D$8:$D$14)</f>
        <v>1689</v>
      </c>
      <c r="E7" s="58">
        <f>SUM($E$8:$E$14)</f>
        <v>784</v>
      </c>
      <c r="F7" s="58">
        <f>SUM($F$8:$F$14)</f>
        <v>11</v>
      </c>
      <c r="G7" s="58">
        <f>SUM($G$8:$G$14)</f>
        <v>831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7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56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131</v>
      </c>
      <c r="B8" s="50" t="s">
        <v>132</v>
      </c>
      <c r="C8" s="49" t="s">
        <v>133</v>
      </c>
      <c r="D8" s="39">
        <f>SUM(E8:AH8)</f>
        <v>119</v>
      </c>
      <c r="E8" s="39">
        <v>119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145</v>
      </c>
      <c r="C9" s="49" t="s">
        <v>156</v>
      </c>
      <c r="D9" s="39">
        <f>SUM(E9:AH9)</f>
        <v>1107</v>
      </c>
      <c r="E9" s="39">
        <v>449</v>
      </c>
      <c r="F9" s="39">
        <v>10</v>
      </c>
      <c r="G9" s="39">
        <v>648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167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195</v>
      </c>
      <c r="C11" s="49" t="s">
        <v>185</v>
      </c>
      <c r="D11" s="39">
        <f>SUM(E11:AH11)</f>
        <v>463</v>
      </c>
      <c r="E11" s="39">
        <v>216</v>
      </c>
      <c r="F11" s="39">
        <v>1</v>
      </c>
      <c r="G11" s="39">
        <v>183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7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56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213</v>
      </c>
      <c r="C12" s="49" t="s">
        <v>214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222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5:AG997">
    <cfRule type="expression" dxfId="127" priority="9" stopIfTrue="1">
      <formula>$A15&lt;&gt;""</formula>
    </cfRule>
  </conditionalFormatting>
  <conditionalFormatting sqref="A8:AH8">
    <cfRule type="expression" dxfId="126" priority="8" stopIfTrue="1">
      <formula>$A8&lt;&gt;""</formula>
    </cfRule>
  </conditionalFormatting>
  <conditionalFormatting sqref="A9:AH9">
    <cfRule type="expression" dxfId="125" priority="7" stopIfTrue="1">
      <formula>$A9&lt;&gt;""</formula>
    </cfRule>
  </conditionalFormatting>
  <conditionalFormatting sqref="A10:AH10">
    <cfRule type="expression" dxfId="124" priority="6" stopIfTrue="1">
      <formula>$A10&lt;&gt;""</formula>
    </cfRule>
  </conditionalFormatting>
  <conditionalFormatting sqref="A11:AH11">
    <cfRule type="expression" dxfId="123" priority="5" stopIfTrue="1">
      <formula>$A11&lt;&gt;""</formula>
    </cfRule>
  </conditionalFormatting>
  <conditionalFormatting sqref="A12:AH12">
    <cfRule type="expression" dxfId="122" priority="4" stopIfTrue="1">
      <formula>$A12&lt;&gt;""</formula>
    </cfRule>
  </conditionalFormatting>
  <conditionalFormatting sqref="A13:AH13">
    <cfRule type="expression" dxfId="121" priority="3" stopIfTrue="1">
      <formula>$A13&lt;&gt;""</formula>
    </cfRule>
  </conditionalFormatting>
  <conditionalFormatting sqref="A14:AH14">
    <cfRule type="expression" dxfId="120" priority="2" stopIfTrue="1">
      <formula>$A14&lt;&gt;""</formula>
    </cfRule>
  </conditionalFormatting>
  <conditionalFormatting sqref="A7:AH7">
    <cfRule type="expression" dxfId="1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237</v>
      </c>
      <c r="C7" s="43" t="s">
        <v>79</v>
      </c>
      <c r="D7" s="58">
        <f>SUM($D$8:$D$14)</f>
        <v>14617.48</v>
      </c>
      <c r="E7" s="58">
        <f>SUM($E$8:$E$14)</f>
        <v>5150.76</v>
      </c>
      <c r="F7" s="58">
        <f>SUM($F$8:$F$14)</f>
        <v>0</v>
      </c>
      <c r="G7" s="58">
        <f>SUM($G$8:$G$14)</f>
        <v>9453.7199999999993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4</v>
      </c>
      <c r="N7" s="58">
        <f>SUM($N$8:$N$14)</f>
        <v>9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127</v>
      </c>
      <c r="B8" s="50" t="s">
        <v>134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157</v>
      </c>
      <c r="B9" s="50" t="s">
        <v>143</v>
      </c>
      <c r="C9" s="49" t="s">
        <v>158</v>
      </c>
      <c r="D9" s="39">
        <f>SUM(E9:AH9)</f>
        <v>9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9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172</v>
      </c>
      <c r="C10" s="49" t="s">
        <v>168</v>
      </c>
      <c r="D10" s="39">
        <f>SUM(E10:AH10)</f>
        <v>14604.48</v>
      </c>
      <c r="E10" s="39">
        <v>5150.76</v>
      </c>
      <c r="F10" s="39">
        <v>0</v>
      </c>
      <c r="G10" s="39">
        <v>9453.7199999999993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135</v>
      </c>
      <c r="B11" s="50" t="s">
        <v>196</v>
      </c>
      <c r="C11" s="49" t="s">
        <v>187</v>
      </c>
      <c r="D11" s="39">
        <f>SUM(E11:AH11)</f>
        <v>4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4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213</v>
      </c>
      <c r="C12" s="49" t="s">
        <v>214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222</v>
      </c>
      <c r="C13" s="49" t="s">
        <v>225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231</v>
      </c>
      <c r="C14" s="49" t="s">
        <v>230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5:AG997">
    <cfRule type="expression" dxfId="118" priority="9" stopIfTrue="1">
      <formula>$A15&lt;&gt;""</formula>
    </cfRule>
  </conditionalFormatting>
  <conditionalFormatting sqref="A8:AH8">
    <cfRule type="expression" dxfId="117" priority="8" stopIfTrue="1">
      <formula>$A8&lt;&gt;""</formula>
    </cfRule>
  </conditionalFormatting>
  <conditionalFormatting sqref="A9:AH9">
    <cfRule type="expression" dxfId="116" priority="7" stopIfTrue="1">
      <formula>$A9&lt;&gt;""</formula>
    </cfRule>
  </conditionalFormatting>
  <conditionalFormatting sqref="A10:AH10">
    <cfRule type="expression" dxfId="115" priority="6" stopIfTrue="1">
      <formula>$A10&lt;&gt;""</formula>
    </cfRule>
  </conditionalFormatting>
  <conditionalFormatting sqref="A11:AH11">
    <cfRule type="expression" dxfId="114" priority="5" stopIfTrue="1">
      <formula>$A11&lt;&gt;""</formula>
    </cfRule>
  </conditionalFormatting>
  <conditionalFormatting sqref="A12:AH12">
    <cfRule type="expression" dxfId="113" priority="4" stopIfTrue="1">
      <formula>$A12&lt;&gt;""</formula>
    </cfRule>
  </conditionalFormatting>
  <conditionalFormatting sqref="A13:AH13">
    <cfRule type="expression" dxfId="112" priority="3" stopIfTrue="1">
      <formula>$A13&lt;&gt;""</formula>
    </cfRule>
  </conditionalFormatting>
  <conditionalFormatting sqref="A14:AH14">
    <cfRule type="expression" dxfId="111" priority="2" stopIfTrue="1">
      <formula>$A14&lt;&gt;""</formula>
    </cfRule>
  </conditionalFormatting>
  <conditionalFormatting sqref="A7:AH7">
    <cfRule type="expression" dxfId="1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237</v>
      </c>
      <c r="C7" s="43" t="s">
        <v>79</v>
      </c>
      <c r="D7" s="58">
        <f>SUM($D$8:$D$14)</f>
        <v>6190.93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315.73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2460.34</v>
      </c>
      <c r="M7" s="58">
        <f>SUM($M$8:$M$14)</f>
        <v>0</v>
      </c>
      <c r="N7" s="58">
        <f>SUM($N$8:$N$14)</f>
        <v>2354.86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1060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135</v>
      </c>
      <c r="B8" s="50" t="s">
        <v>136</v>
      </c>
      <c r="C8" s="49" t="s">
        <v>137</v>
      </c>
      <c r="D8" s="39">
        <f>SUM(E8:AH8)</f>
        <v>2361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2319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42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155</v>
      </c>
      <c r="C9" s="49" t="s">
        <v>146</v>
      </c>
      <c r="D9" s="39">
        <f>SUM(E9:AH9)</f>
        <v>1124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305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819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172</v>
      </c>
      <c r="C10" s="49" t="s">
        <v>168</v>
      </c>
      <c r="D10" s="39">
        <f>SUM(E10:AH10)</f>
        <v>2322.9300000000003</v>
      </c>
      <c r="E10" s="39">
        <v>0</v>
      </c>
      <c r="F10" s="39">
        <v>0</v>
      </c>
      <c r="G10" s="39">
        <v>0</v>
      </c>
      <c r="H10" s="39">
        <v>131.73000000000002</v>
      </c>
      <c r="I10" s="39">
        <v>0</v>
      </c>
      <c r="J10" s="39">
        <v>0</v>
      </c>
      <c r="K10" s="39">
        <v>0</v>
      </c>
      <c r="L10" s="39">
        <v>2155.34</v>
      </c>
      <c r="M10" s="39">
        <v>0</v>
      </c>
      <c r="N10" s="39">
        <v>35.86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184</v>
      </c>
      <c r="C11" s="49" t="s">
        <v>185</v>
      </c>
      <c r="D11" s="39">
        <f>SUM(E11:AH11)</f>
        <v>383</v>
      </c>
      <c r="E11" s="39">
        <v>0</v>
      </c>
      <c r="F11" s="39">
        <v>0</v>
      </c>
      <c r="G11" s="39">
        <v>0</v>
      </c>
      <c r="H11" s="39">
        <v>184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199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215</v>
      </c>
      <c r="C12" s="49" t="s">
        <v>214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222</v>
      </c>
      <c r="C13" s="49" t="s">
        <v>224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231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5:AG997">
    <cfRule type="expression" dxfId="109" priority="9" stopIfTrue="1">
      <formula>$A15&lt;&gt;""</formula>
    </cfRule>
  </conditionalFormatting>
  <conditionalFormatting sqref="A8:AH8">
    <cfRule type="expression" dxfId="108" priority="8" stopIfTrue="1">
      <formula>$A8&lt;&gt;""</formula>
    </cfRule>
  </conditionalFormatting>
  <conditionalFormatting sqref="A9:AH9">
    <cfRule type="expression" dxfId="107" priority="7" stopIfTrue="1">
      <formula>$A9&lt;&gt;""</formula>
    </cfRule>
  </conditionalFormatting>
  <conditionalFormatting sqref="A10:AH10">
    <cfRule type="expression" dxfId="106" priority="6" stopIfTrue="1">
      <formula>$A10&lt;&gt;""</formula>
    </cfRule>
  </conditionalFormatting>
  <conditionalFormatting sqref="A11:AH11">
    <cfRule type="expression" dxfId="105" priority="5" stopIfTrue="1">
      <formula>$A11&lt;&gt;""</formula>
    </cfRule>
  </conditionalFormatting>
  <conditionalFormatting sqref="A12:AH12">
    <cfRule type="expression" dxfId="104" priority="4" stopIfTrue="1">
      <formula>$A12&lt;&gt;""</formula>
    </cfRule>
  </conditionalFormatting>
  <conditionalFormatting sqref="A13:AH13">
    <cfRule type="expression" dxfId="103" priority="3" stopIfTrue="1">
      <formula>$A13&lt;&gt;""</formula>
    </cfRule>
  </conditionalFormatting>
  <conditionalFormatting sqref="A14:AH14">
    <cfRule type="expression" dxfId="102" priority="2" stopIfTrue="1">
      <formula>$A14&lt;&gt;""</formula>
    </cfRule>
  </conditionalFormatting>
  <conditionalFormatting sqref="A7:AH7">
    <cfRule type="expression" dxfId="1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237</v>
      </c>
      <c r="C7" s="43" t="s">
        <v>79</v>
      </c>
      <c r="D7" s="58">
        <f>SUM($D$8:$D$14)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SUM($AF$8:$AF$14)</f>
        <v>0</v>
      </c>
      <c r="AG7" s="69">
        <v>0</v>
      </c>
      <c r="AH7" s="58">
        <f>SUM($AH$8:$AH$14)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70">
        <f>E7</f>
        <v>0</v>
      </c>
      <c r="F8" s="70">
        <f t="shared" ref="F8:AE14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127</v>
      </c>
      <c r="B9" s="50" t="s">
        <v>145</v>
      </c>
      <c r="C9" s="49" t="s">
        <v>146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127</v>
      </c>
      <c r="B10" s="50" t="s">
        <v>170</v>
      </c>
      <c r="C10" s="49" t="s">
        <v>175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127</v>
      </c>
      <c r="B11" s="50" t="s">
        <v>186</v>
      </c>
      <c r="C11" s="49" t="s">
        <v>197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216</v>
      </c>
      <c r="B12" s="50" t="s">
        <v>217</v>
      </c>
      <c r="C12" s="49" t="s">
        <v>218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226</v>
      </c>
      <c r="B13" s="50" t="s">
        <v>227</v>
      </c>
      <c r="C13" s="49" t="s">
        <v>224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216</v>
      </c>
      <c r="B14" s="50" t="s">
        <v>235</v>
      </c>
      <c r="C14" s="49" t="s">
        <v>232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40"/>
    </row>
    <row r="16" spans="1:34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5:AG997">
    <cfRule type="expression" dxfId="100" priority="9" stopIfTrue="1">
      <formula>$A15&lt;&gt;""</formula>
    </cfRule>
  </conditionalFormatting>
  <conditionalFormatting sqref="A8:AH8">
    <cfRule type="expression" dxfId="99" priority="8" stopIfTrue="1">
      <formula>$A8&lt;&gt;""</formula>
    </cfRule>
  </conditionalFormatting>
  <conditionalFormatting sqref="A9:AH9">
    <cfRule type="expression" dxfId="98" priority="7" stopIfTrue="1">
      <formula>$A9&lt;&gt;""</formula>
    </cfRule>
  </conditionalFormatting>
  <conditionalFormatting sqref="A10:AH10">
    <cfRule type="expression" dxfId="97" priority="6" stopIfTrue="1">
      <formula>$A10&lt;&gt;""</formula>
    </cfRule>
  </conditionalFormatting>
  <conditionalFormatting sqref="A11:AH11">
    <cfRule type="expression" dxfId="96" priority="5" stopIfTrue="1">
      <formula>$A11&lt;&gt;""</formula>
    </cfRule>
  </conditionalFormatting>
  <conditionalFormatting sqref="A12:AH12">
    <cfRule type="expression" dxfId="95" priority="4" stopIfTrue="1">
      <formula>$A12&lt;&gt;""</formula>
    </cfRule>
  </conditionalFormatting>
  <conditionalFormatting sqref="A13:AH13">
    <cfRule type="expression" dxfId="94" priority="3" stopIfTrue="1">
      <formula>$A13&lt;&gt;""</formula>
    </cfRule>
  </conditionalFormatting>
  <conditionalFormatting sqref="A14:AH14">
    <cfRule type="expression" dxfId="93" priority="2" stopIfTrue="1">
      <formula>$A14&lt;&gt;""</formula>
    </cfRule>
  </conditionalFormatting>
  <conditionalFormatting sqref="A7:AH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237</v>
      </c>
      <c r="C7" s="43" t="s">
        <v>79</v>
      </c>
      <c r="D7" s="58">
        <f>SUM($D$8:$D$14)</f>
        <v>46886.6</v>
      </c>
      <c r="E7" s="58">
        <f>SUM($E$8:$E$14)</f>
        <v>5934.76</v>
      </c>
      <c r="F7" s="58">
        <f>SUM($F$8:$F$14)</f>
        <v>201.94</v>
      </c>
      <c r="G7" s="58">
        <f>SUM($G$8:$G$14)</f>
        <v>10284.719999999999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522.89</v>
      </c>
      <c r="N7" s="58">
        <f>SUM($N$8:$N$14)</f>
        <v>326.12</v>
      </c>
      <c r="O7" s="58">
        <f>SUM($O$8:$O$14)</f>
        <v>7</v>
      </c>
      <c r="P7" s="58">
        <f>SUM($P$8:$P$14)</f>
        <v>1</v>
      </c>
      <c r="Q7" s="58">
        <f>SUM($Q$8:$Q$14)</f>
        <v>45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5.38</v>
      </c>
      <c r="Z7" s="58">
        <f>SUM($Z$8:$Z$14)</f>
        <v>26.35</v>
      </c>
      <c r="AA7" s="58">
        <f>SUM($AA$8:$AA$14)</f>
        <v>0.44</v>
      </c>
      <c r="AB7" s="58">
        <f>SUM($AB$8:$AB$14)</f>
        <v>0</v>
      </c>
      <c r="AC7" s="58">
        <f>SUM($AC$8:$AC$14)</f>
        <v>29475</v>
      </c>
      <c r="AD7" s="58">
        <f>SUM($AD$8:$AD$14)</f>
        <v>0</v>
      </c>
      <c r="AE7" s="58">
        <f>SUM($AE$8:$AE$14)</f>
        <v>56</v>
      </c>
      <c r="AF7" s="58">
        <f>SUM($AF$8:$AF$14)</f>
        <v>0</v>
      </c>
      <c r="AG7" s="58">
        <f>SUM($AG$8:$AG$14)</f>
        <v>3264.23</v>
      </c>
      <c r="AH7" s="58">
        <f>SUM($AH$8:$AH$14)</f>
        <v>0</v>
      </c>
      <c r="AI7" s="58">
        <f>SUM($AI$8:$AI$14)</f>
        <v>184.94</v>
      </c>
      <c r="AJ7" s="58">
        <f>SUM($AJ$8:$AJ$14)</f>
        <v>0</v>
      </c>
      <c r="AK7" s="58">
        <f>SUM($AK$8:$AK$14)</f>
        <v>0</v>
      </c>
      <c r="AL7" s="58">
        <f>SUM($AL$8:$AL$14)</f>
        <v>0</v>
      </c>
      <c r="AM7" s="58">
        <f>SUM($AM$8:$AM$14)</f>
        <v>0</v>
      </c>
      <c r="AN7" s="58">
        <f>SUM($AN$8:$AN$14)</f>
        <v>0</v>
      </c>
      <c r="AO7" s="58">
        <f>SUM($AO$8:$AO$14)</f>
        <v>0</v>
      </c>
      <c r="AP7" s="58">
        <f>SUM($AP$8:$AP$14)</f>
        <v>0</v>
      </c>
      <c r="AQ7" s="58">
        <f>SUM($AQ$8:$AQ$14)</f>
        <v>326.12</v>
      </c>
      <c r="AR7" s="58">
        <f>SUM($AR$8:$AR$14)</f>
        <v>0</v>
      </c>
      <c r="AS7" s="58">
        <f>SUM($AS$8:$AS$14)</f>
        <v>1</v>
      </c>
      <c r="AT7" s="58">
        <f>SUM($AT$8:$AT$14)</f>
        <v>45</v>
      </c>
      <c r="AU7" s="58">
        <f>SUM($AU$8:$AU$14)</f>
        <v>0</v>
      </c>
      <c r="AV7" s="58">
        <f>SUM($AV$8:$AV$14)</f>
        <v>0</v>
      </c>
      <c r="AW7" s="58">
        <f>SUM($AW$8:$AW$14)</f>
        <v>0</v>
      </c>
      <c r="AX7" s="58">
        <f>SUM($AX$8:$AX$14)</f>
        <v>0</v>
      </c>
      <c r="AY7" s="58">
        <f>SUM($AY$8:$AY$14)</f>
        <v>0</v>
      </c>
      <c r="AZ7" s="58">
        <f>SUM($AZ$8:$AZ$14)</f>
        <v>0</v>
      </c>
      <c r="BA7" s="58">
        <f>SUM($BA$8:$BA$14)</f>
        <v>0</v>
      </c>
      <c r="BB7" s="58">
        <f>SUM($BB$8:$BB$14)</f>
        <v>5.38</v>
      </c>
      <c r="BC7" s="58">
        <f>SUM($BC$8:$BC$14)</f>
        <v>26.35</v>
      </c>
      <c r="BD7" s="58">
        <f>SUM($BD$8:$BD$14)</f>
        <v>0.44</v>
      </c>
      <c r="BE7" s="58">
        <f>SUM($BE$8:$BE$14)</f>
        <v>0</v>
      </c>
      <c r="BF7" s="58">
        <f>SUM($BF$8:$BF$14)</f>
        <v>2675</v>
      </c>
      <c r="BG7" s="58">
        <f>SUM($BG$8:$BG$14)</f>
        <v>0</v>
      </c>
      <c r="BH7" s="58">
        <f>SUM($BH$8:$BH$14)</f>
        <v>0</v>
      </c>
      <c r="BI7" s="58">
        <f>SUM($BI$8:$BI$14)</f>
        <v>0</v>
      </c>
      <c r="BJ7" s="58">
        <f>SUM($BJ$8:$BJ$14)</f>
        <v>43622.369999999995</v>
      </c>
      <c r="BK7" s="58">
        <f>SUM($BK$8:$BK$14)</f>
        <v>5934.76</v>
      </c>
      <c r="BL7" s="58">
        <f>SUM($BL$8:$BL$14)</f>
        <v>17</v>
      </c>
      <c r="BM7" s="58">
        <f>SUM($BM$8:$BM$14)</f>
        <v>10284.719999999999</v>
      </c>
      <c r="BN7" s="58">
        <f>SUM($BN$8:$BN$14)</f>
        <v>0</v>
      </c>
      <c r="BO7" s="58">
        <f>SUM($BO$8:$BO$14)</f>
        <v>0</v>
      </c>
      <c r="BP7" s="58">
        <f>SUM($BP$8:$BP$14)</f>
        <v>0</v>
      </c>
      <c r="BQ7" s="58">
        <f>SUM($BQ$8:$BQ$14)</f>
        <v>0</v>
      </c>
      <c r="BR7" s="58">
        <f>SUM($BR$8:$BR$14)</f>
        <v>0</v>
      </c>
      <c r="BS7" s="58">
        <f>SUM($BS$8:$BS$14)</f>
        <v>522.89</v>
      </c>
      <c r="BT7" s="58">
        <f>SUM($BT$8:$BT$14)</f>
        <v>0</v>
      </c>
      <c r="BU7" s="58">
        <f>SUM($BU$8:$BU$14)</f>
        <v>7</v>
      </c>
      <c r="BV7" s="58">
        <f>SUM($BV$8:$BV$14)</f>
        <v>0</v>
      </c>
      <c r="BW7" s="58">
        <f>SUM($BW$8:$BW$14)</f>
        <v>0</v>
      </c>
      <c r="BX7" s="58">
        <f>SUM($BX$8:$BX$14)</f>
        <v>0</v>
      </c>
      <c r="BY7" s="58">
        <f>SUM($BY$8:$BY$14)</f>
        <v>0</v>
      </c>
      <c r="BZ7" s="58">
        <f>SUM($BZ$8:$BZ$14)</f>
        <v>0</v>
      </c>
      <c r="CA7" s="58">
        <f>SUM($CA$8:$CA$14)</f>
        <v>0</v>
      </c>
      <c r="CB7" s="58">
        <f>SUM($CB$8:$CB$14)</f>
        <v>0</v>
      </c>
      <c r="CC7" s="58">
        <f>SUM($CC$8:$CC$14)</f>
        <v>0</v>
      </c>
      <c r="CD7" s="58">
        <f>SUM($CD$8:$CD$14)</f>
        <v>0</v>
      </c>
      <c r="CE7" s="58">
        <f>SUM($CE$8:$CE$14)</f>
        <v>0</v>
      </c>
      <c r="CF7" s="58">
        <f>SUM($CF$8:$CF$14)</f>
        <v>0</v>
      </c>
      <c r="CG7" s="58">
        <f>SUM($CG$8:$CG$14)</f>
        <v>0</v>
      </c>
      <c r="CH7" s="58">
        <f>SUM($CH$8:$CH$14)</f>
        <v>0</v>
      </c>
      <c r="CI7" s="58">
        <f>SUM($CI$8:$CI$14)</f>
        <v>26800</v>
      </c>
      <c r="CJ7" s="58">
        <f>SUM($CJ$8:$CJ$14)</f>
        <v>0</v>
      </c>
      <c r="CK7" s="58">
        <f>SUM($CK$8:$CK$14)</f>
        <v>56</v>
      </c>
      <c r="CL7" s="58">
        <f>SUM($CL$8:$CL$14)</f>
        <v>0</v>
      </c>
    </row>
    <row r="8" spans="1:90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1781</v>
      </c>
      <c r="E8" s="39">
        <f>AH8+BK8</f>
        <v>119</v>
      </c>
      <c r="F8" s="39">
        <f>AI8+BL8</f>
        <v>6</v>
      </c>
      <c r="G8" s="39">
        <f t="shared" ref="G8:G14" si="0">AJ8+BM8</f>
        <v>0</v>
      </c>
      <c r="H8" s="39">
        <f t="shared" ref="H8:H14" si="1">AK8+BN8</f>
        <v>0</v>
      </c>
      <c r="I8" s="39">
        <f t="shared" ref="I8:I14" si="2">AL8+BO8</f>
        <v>0</v>
      </c>
      <c r="J8" s="39">
        <f t="shared" ref="J8:J14" si="3">AM8+BP8</f>
        <v>0</v>
      </c>
      <c r="K8" s="39">
        <f t="shared" ref="K8:K14" si="4">AN8+BQ8</f>
        <v>0</v>
      </c>
      <c r="L8" s="39">
        <f t="shared" ref="L8:L14" si="5">AO8+BR8</f>
        <v>0</v>
      </c>
      <c r="M8" s="39">
        <f t="shared" ref="M8:M14" si="6">AP8+BS8</f>
        <v>0</v>
      </c>
      <c r="N8" s="39">
        <f t="shared" ref="N8:N14" si="7">AQ8+BT8</f>
        <v>0</v>
      </c>
      <c r="O8" s="39">
        <f t="shared" ref="O8:O14" si="8">AR8+BU8</f>
        <v>0</v>
      </c>
      <c r="P8" s="39">
        <f t="shared" ref="P8:P14" si="9">AS8+BV8</f>
        <v>1</v>
      </c>
      <c r="Q8" s="39">
        <f t="shared" ref="Q8:Q14" si="10">AT8+BW8</f>
        <v>0</v>
      </c>
      <c r="R8" s="39">
        <f t="shared" ref="R8:R14" si="11">AU8+BX8</f>
        <v>0</v>
      </c>
      <c r="S8" s="39">
        <f t="shared" ref="S8:S14" si="12">AV8+BY8</f>
        <v>0</v>
      </c>
      <c r="T8" s="39">
        <f t="shared" ref="T8:T14" si="13">AW8+BZ8</f>
        <v>0</v>
      </c>
      <c r="U8" s="39">
        <f t="shared" ref="U8:U14" si="14">AX8+CA8</f>
        <v>0</v>
      </c>
      <c r="V8" s="39">
        <f t="shared" ref="V8:V14" si="15">AY8+CB8</f>
        <v>0</v>
      </c>
      <c r="W8" s="39">
        <f t="shared" ref="W8:W14" si="16">AZ8+CC8</f>
        <v>0</v>
      </c>
      <c r="X8" s="39">
        <f t="shared" ref="X8:X14" si="17">BA8+CD8</f>
        <v>0</v>
      </c>
      <c r="Y8" s="39">
        <f t="shared" ref="Y8:Y14" si="18">BB8+CE8</f>
        <v>0</v>
      </c>
      <c r="Z8" s="39">
        <f t="shared" ref="Z8:Z14" si="19">BC8+CF8</f>
        <v>0</v>
      </c>
      <c r="AA8" s="39">
        <f t="shared" ref="AA8:AA14" si="20">BD8+CG8</f>
        <v>0</v>
      </c>
      <c r="AB8" s="39">
        <f t="shared" ref="AB8:AB14" si="21">BE8+CH8</f>
        <v>0</v>
      </c>
      <c r="AC8" s="39">
        <f t="shared" ref="AC8:AC14" si="22">BF8+CI8</f>
        <v>1655</v>
      </c>
      <c r="AD8" s="39">
        <f t="shared" ref="AD8:AD14" si="23">BG8+CJ8</f>
        <v>0</v>
      </c>
      <c r="AE8" s="39">
        <f t="shared" ref="AE8:AE14" si="24">BH8+CK8</f>
        <v>0</v>
      </c>
      <c r="AF8" s="39">
        <f t="shared" ref="AF8:AF14" si="25">BI8+CL8</f>
        <v>0</v>
      </c>
      <c r="AG8" s="39">
        <f>SUM(AH8:BI8)</f>
        <v>1656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1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1655</v>
      </c>
      <c r="BG8" s="39">
        <v>0</v>
      </c>
      <c r="BH8" s="39">
        <v>0</v>
      </c>
      <c r="BI8" s="39">
        <v>0</v>
      </c>
      <c r="BJ8" s="54">
        <f>SUM(BK8:CL8)</f>
        <v>125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119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6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127</v>
      </c>
      <c r="B9" s="50" t="s">
        <v>155</v>
      </c>
      <c r="C9" s="49" t="s">
        <v>147</v>
      </c>
      <c r="D9" s="39">
        <f>SUM(E9:AF9)</f>
        <v>2130</v>
      </c>
      <c r="E9" s="39">
        <f>AH9+BK9</f>
        <v>449</v>
      </c>
      <c r="F9" s="39">
        <f>AI9+BL9</f>
        <v>10</v>
      </c>
      <c r="G9" s="39">
        <f t="shared" si="0"/>
        <v>648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3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1020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1023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3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1020</v>
      </c>
      <c r="BG9" s="39">
        <v>0</v>
      </c>
      <c r="BH9" s="39">
        <v>0</v>
      </c>
      <c r="BI9" s="39">
        <v>0</v>
      </c>
      <c r="BJ9" s="54">
        <f>SUM(BK9:CL9)</f>
        <v>1107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449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10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648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176</v>
      </c>
      <c r="B10" s="50" t="s">
        <v>177</v>
      </c>
      <c r="C10" s="49" t="s">
        <v>171</v>
      </c>
      <c r="D10" s="39">
        <f>SUM(E10:AF10)</f>
        <v>42512.6</v>
      </c>
      <c r="E10" s="39">
        <f>AH10+BK10</f>
        <v>5150.76</v>
      </c>
      <c r="F10" s="39">
        <f>AI10+BL10</f>
        <v>184.94</v>
      </c>
      <c r="G10" s="39">
        <f t="shared" si="0"/>
        <v>9453.7199999999993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522.89</v>
      </c>
      <c r="N10" s="39">
        <f t="shared" si="7"/>
        <v>326.12</v>
      </c>
      <c r="O10" s="39">
        <f t="shared" si="8"/>
        <v>0</v>
      </c>
      <c r="P10" s="39">
        <f t="shared" si="9"/>
        <v>0</v>
      </c>
      <c r="Q10" s="39">
        <f t="shared" si="10"/>
        <v>42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5.38</v>
      </c>
      <c r="Z10" s="39">
        <f t="shared" si="19"/>
        <v>26.35</v>
      </c>
      <c r="AA10" s="39">
        <f t="shared" si="20"/>
        <v>0.44</v>
      </c>
      <c r="AB10" s="39">
        <f t="shared" si="21"/>
        <v>0</v>
      </c>
      <c r="AC10" s="39">
        <f t="shared" si="22"/>
        <v>26800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585.23</v>
      </c>
      <c r="AH10" s="39">
        <v>0</v>
      </c>
      <c r="AI10" s="39">
        <v>184.94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326.12</v>
      </c>
      <c r="AR10" s="39">
        <v>0</v>
      </c>
      <c r="AS10" s="39">
        <v>0</v>
      </c>
      <c r="AT10" s="39">
        <v>42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5.38</v>
      </c>
      <c r="BC10" s="39">
        <v>26.35</v>
      </c>
      <c r="BD10" s="39">
        <v>0.44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41927.369999999995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5150.76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9453.7199999999993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522.89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26800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127</v>
      </c>
      <c r="B11" s="50" t="s">
        <v>184</v>
      </c>
      <c r="C11" s="49" t="s">
        <v>198</v>
      </c>
      <c r="D11" s="39">
        <f>SUM(E11:AF11)</f>
        <v>463</v>
      </c>
      <c r="E11" s="39">
        <f>AH11+BK11</f>
        <v>216</v>
      </c>
      <c r="F11" s="39">
        <f>AI11+BL11</f>
        <v>1</v>
      </c>
      <c r="G11" s="39">
        <f t="shared" si="0"/>
        <v>183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7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56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463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216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1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183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7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56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124</v>
      </c>
      <c r="B12" s="50" t="s">
        <v>215</v>
      </c>
      <c r="C12" s="49" t="s">
        <v>214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127</v>
      </c>
      <c r="B13" s="50" t="s">
        <v>219</v>
      </c>
      <c r="C13" s="49" t="s">
        <v>223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127</v>
      </c>
      <c r="B14" s="50" t="s">
        <v>231</v>
      </c>
      <c r="C14" s="49" t="s">
        <v>232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5:CL997">
    <cfRule type="expression" dxfId="91" priority="9" stopIfTrue="1">
      <formula>$A15&lt;&gt;""</formula>
    </cfRule>
  </conditionalFormatting>
  <conditionalFormatting sqref="A8:CL8">
    <cfRule type="expression" dxfId="90" priority="8" stopIfTrue="1">
      <formula>$A8&lt;&gt;""</formula>
    </cfRule>
  </conditionalFormatting>
  <conditionalFormatting sqref="A9:CL9">
    <cfRule type="expression" dxfId="89" priority="7" stopIfTrue="1">
      <formula>$A9&lt;&gt;""</formula>
    </cfRule>
  </conditionalFormatting>
  <conditionalFormatting sqref="A10:CL10">
    <cfRule type="expression" dxfId="88" priority="6" stopIfTrue="1">
      <formula>$A10&lt;&gt;""</formula>
    </cfRule>
  </conditionalFormatting>
  <conditionalFormatting sqref="A11:CL11">
    <cfRule type="expression" dxfId="87" priority="5" stopIfTrue="1">
      <formula>$A11&lt;&gt;""</formula>
    </cfRule>
  </conditionalFormatting>
  <conditionalFormatting sqref="A12:CL12">
    <cfRule type="expression" dxfId="86" priority="4" stopIfTrue="1">
      <formula>$A12&lt;&gt;""</formula>
    </cfRule>
  </conditionalFormatting>
  <conditionalFormatting sqref="A13:CL13">
    <cfRule type="expression" dxfId="85" priority="3" stopIfTrue="1">
      <formula>$A13&lt;&gt;""</formula>
    </cfRule>
  </conditionalFormatting>
  <conditionalFormatting sqref="A14:CL14">
    <cfRule type="expression" dxfId="84" priority="2" stopIfTrue="1">
      <formula>$A14&lt;&gt;""</formula>
    </cfRule>
  </conditionalFormatting>
  <conditionalFormatting sqref="A7:CL7">
    <cfRule type="expression" dxfId="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237</v>
      </c>
      <c r="C7" s="43" t="s">
        <v>79</v>
      </c>
      <c r="D7" s="58">
        <f>SUM($D$8:$D$14)</f>
        <v>528.89</v>
      </c>
      <c r="E7" s="58">
        <f>SUM($E$8:$E$14)</f>
        <v>0</v>
      </c>
      <c r="F7" s="58">
        <f>SUM($F$8:$F$14)</f>
        <v>6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522.89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</row>
    <row r="8" spans="1:33" s="10" customFormat="1" ht="12" customHeight="1">
      <c r="A8" s="49" t="s">
        <v>124</v>
      </c>
      <c r="B8" s="50" t="s">
        <v>128</v>
      </c>
      <c r="C8" s="49" t="s">
        <v>129</v>
      </c>
      <c r="D8" s="39">
        <f>SUM(E8:AF8)</f>
        <v>6</v>
      </c>
      <c r="E8" s="39">
        <v>0</v>
      </c>
      <c r="F8" s="39">
        <v>6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155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172</v>
      </c>
      <c r="C10" s="49" t="s">
        <v>171</v>
      </c>
      <c r="D10" s="39">
        <f>SUM(E10:AF10)</f>
        <v>522.89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522.89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213</v>
      </c>
      <c r="C12" s="49" t="s">
        <v>210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222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229</v>
      </c>
      <c r="C14" s="49" t="s">
        <v>230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5:AF997">
    <cfRule type="expression" dxfId="82" priority="9" stopIfTrue="1">
      <formula>$A15&lt;&gt;""</formula>
    </cfRule>
  </conditionalFormatting>
  <conditionalFormatting sqref="A8:AF8">
    <cfRule type="expression" dxfId="81" priority="8" stopIfTrue="1">
      <formula>$A8&lt;&gt;""</formula>
    </cfRule>
  </conditionalFormatting>
  <conditionalFormatting sqref="A9:AF9">
    <cfRule type="expression" dxfId="80" priority="7" stopIfTrue="1">
      <formula>$A9&lt;&gt;""</formula>
    </cfRule>
  </conditionalFormatting>
  <conditionalFormatting sqref="A10:AF10">
    <cfRule type="expression" dxfId="79" priority="6" stopIfTrue="1">
      <formula>$A10&lt;&gt;""</formula>
    </cfRule>
  </conditionalFormatting>
  <conditionalFormatting sqref="A11:AF11">
    <cfRule type="expression" dxfId="78" priority="5" stopIfTrue="1">
      <formula>$A11&lt;&gt;""</formula>
    </cfRule>
  </conditionalFormatting>
  <conditionalFormatting sqref="A12:AF12">
    <cfRule type="expression" dxfId="77" priority="4" stopIfTrue="1">
      <formula>$A12&lt;&gt;""</formula>
    </cfRule>
  </conditionalFormatting>
  <conditionalFormatting sqref="A13:AF13">
    <cfRule type="expression" dxfId="76" priority="3" stopIfTrue="1">
      <formula>$A13&lt;&gt;""</formula>
    </cfRule>
  </conditionalFormatting>
  <conditionalFormatting sqref="A14:AF14">
    <cfRule type="expression" dxfId="75" priority="2" stopIfTrue="1">
      <formula>$A14&lt;&gt;""</formula>
    </cfRule>
  </conditionalFormatting>
  <conditionalFormatting sqref="A7:AF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237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155</v>
      </c>
      <c r="C9" s="49" t="s">
        <v>146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170</v>
      </c>
      <c r="C10" s="49" t="s">
        <v>168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188</v>
      </c>
      <c r="B11" s="50" t="s">
        <v>186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215</v>
      </c>
      <c r="C12" s="49" t="s">
        <v>214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222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229</v>
      </c>
      <c r="C14" s="49" t="s">
        <v>230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5:AF997">
    <cfRule type="expression" dxfId="73" priority="9" stopIfTrue="1">
      <formula>$A15&lt;&gt;""</formula>
    </cfRule>
  </conditionalFormatting>
  <conditionalFormatting sqref="A8:AF8">
    <cfRule type="expression" dxfId="72" priority="8" stopIfTrue="1">
      <formula>$A8&lt;&gt;""</formula>
    </cfRule>
  </conditionalFormatting>
  <conditionalFormatting sqref="A9:AF9">
    <cfRule type="expression" dxfId="71" priority="7" stopIfTrue="1">
      <formula>$A9&lt;&gt;""</formula>
    </cfRule>
  </conditionalFormatting>
  <conditionalFormatting sqref="A10:AF10">
    <cfRule type="expression" dxfId="70" priority="6" stopIfTrue="1">
      <formula>$A10&lt;&gt;""</formula>
    </cfRule>
  </conditionalFormatting>
  <conditionalFormatting sqref="A11:AF11">
    <cfRule type="expression" dxfId="69" priority="5" stopIfTrue="1">
      <formula>$A11&lt;&gt;""</formula>
    </cfRule>
  </conditionalFormatting>
  <conditionalFormatting sqref="A12:AF12">
    <cfRule type="expression" dxfId="68" priority="4" stopIfTrue="1">
      <formula>$A12&lt;&gt;""</formula>
    </cfRule>
  </conditionalFormatting>
  <conditionalFormatting sqref="A13:AF13">
    <cfRule type="expression" dxfId="67" priority="3" stopIfTrue="1">
      <formula>$A13&lt;&gt;""</formula>
    </cfRule>
  </conditionalFormatting>
  <conditionalFormatting sqref="A14:AF14">
    <cfRule type="expression" dxfId="66" priority="2" stopIfTrue="1">
      <formula>$A14&lt;&gt;""</formula>
    </cfRule>
  </conditionalFormatting>
  <conditionalFormatting sqref="A7:AF7">
    <cfRule type="expression" dxfId="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237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</row>
    <row r="8" spans="1:33" s="10" customFormat="1" ht="12" customHeight="1">
      <c r="A8" s="49" t="s">
        <v>124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159</v>
      </c>
      <c r="B9" s="50" t="s">
        <v>145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178</v>
      </c>
      <c r="B10" s="50" t="s">
        <v>172</v>
      </c>
      <c r="C10" s="49" t="s">
        <v>179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199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215</v>
      </c>
      <c r="C12" s="49" t="s">
        <v>214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228</v>
      </c>
      <c r="B13" s="50" t="s">
        <v>222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229</v>
      </c>
      <c r="C14" s="49" t="s">
        <v>230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5:AF997">
    <cfRule type="expression" dxfId="64" priority="9" stopIfTrue="1">
      <formula>$A15&lt;&gt;""</formula>
    </cfRule>
  </conditionalFormatting>
  <conditionalFormatting sqref="A8:AF8">
    <cfRule type="expression" dxfId="63" priority="8" stopIfTrue="1">
      <formula>$A8&lt;&gt;""</formula>
    </cfRule>
  </conditionalFormatting>
  <conditionalFormatting sqref="A9:AF9">
    <cfRule type="expression" dxfId="62" priority="7" stopIfTrue="1">
      <formula>$A9&lt;&gt;""</formula>
    </cfRule>
  </conditionalFormatting>
  <conditionalFormatting sqref="A10:AF10">
    <cfRule type="expression" dxfId="61" priority="6" stopIfTrue="1">
      <formula>$A10&lt;&gt;""</formula>
    </cfRule>
  </conditionalFormatting>
  <conditionalFormatting sqref="A11:AF11">
    <cfRule type="expression" dxfId="60" priority="5" stopIfTrue="1">
      <formula>$A11&lt;&gt;""</formula>
    </cfRule>
  </conditionalFormatting>
  <conditionalFormatting sqref="A12:AF12">
    <cfRule type="expression" dxfId="59" priority="4" stopIfTrue="1">
      <formula>$A12&lt;&gt;""</formula>
    </cfRule>
  </conditionalFormatting>
  <conditionalFormatting sqref="A13:AF13">
    <cfRule type="expression" dxfId="58" priority="3" stopIfTrue="1">
      <formula>$A13&lt;&gt;""</formula>
    </cfRule>
  </conditionalFormatting>
  <conditionalFormatting sqref="A14:AF14">
    <cfRule type="expression" dxfId="57" priority="2" stopIfTrue="1">
      <formula>$A14&lt;&gt;""</formula>
    </cfRule>
  </conditionalFormatting>
  <conditionalFormatting sqref="A7:AF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237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</row>
    <row r="8" spans="1:33" s="10" customFormat="1" ht="12" customHeight="1">
      <c r="A8" s="49" t="s">
        <v>135</v>
      </c>
      <c r="B8" s="50" t="s">
        <v>136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143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180</v>
      </c>
      <c r="B10" s="50" t="s">
        <v>167</v>
      </c>
      <c r="C10" s="49" t="s">
        <v>175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186</v>
      </c>
      <c r="C11" s="49" t="s">
        <v>200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215</v>
      </c>
      <c r="C12" s="49" t="s">
        <v>214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219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229</v>
      </c>
      <c r="C14" s="49" t="s">
        <v>232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5:AF997">
    <cfRule type="expression" dxfId="55" priority="9" stopIfTrue="1">
      <formula>$A15&lt;&gt;""</formula>
    </cfRule>
  </conditionalFormatting>
  <conditionalFormatting sqref="A8:AF8">
    <cfRule type="expression" dxfId="54" priority="8" stopIfTrue="1">
      <formula>$A8&lt;&gt;""</formula>
    </cfRule>
  </conditionalFormatting>
  <conditionalFormatting sqref="A9:AF9">
    <cfRule type="expression" dxfId="53" priority="7" stopIfTrue="1">
      <formula>$A9&lt;&gt;""</formula>
    </cfRule>
  </conditionalFormatting>
  <conditionalFormatting sqref="A10:AF10">
    <cfRule type="expression" dxfId="52" priority="6" stopIfTrue="1">
      <formula>$A10&lt;&gt;""</formula>
    </cfRule>
  </conditionalFormatting>
  <conditionalFormatting sqref="A11:AF11">
    <cfRule type="expression" dxfId="51" priority="5" stopIfTrue="1">
      <formula>$A11&lt;&gt;""</formula>
    </cfRule>
  </conditionalFormatting>
  <conditionalFormatting sqref="A12:AF12">
    <cfRule type="expression" dxfId="50" priority="4" stopIfTrue="1">
      <formula>$A12&lt;&gt;""</formula>
    </cfRule>
  </conditionalFormatting>
  <conditionalFormatting sqref="A13:AF13">
    <cfRule type="expression" dxfId="49" priority="3" stopIfTrue="1">
      <formula>$A13&lt;&gt;""</formula>
    </cfRule>
  </conditionalFormatting>
  <conditionalFormatting sqref="A14:AF14">
    <cfRule type="expression" dxfId="48" priority="2" stopIfTrue="1">
      <formula>$A14&lt;&gt;""</formula>
    </cfRule>
  </conditionalFormatting>
  <conditionalFormatting sqref="A7:AF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237</v>
      </c>
      <c r="C7" s="43" t="s">
        <v>79</v>
      </c>
      <c r="D7" s="58">
        <f>SUM($D$8:$D$14)</f>
        <v>53212.53</v>
      </c>
      <c r="E7" s="58">
        <f>SUM($E$8:$E$14)</f>
        <v>5934.76</v>
      </c>
      <c r="F7" s="58">
        <f>SUM($F$8:$F$14)</f>
        <v>201.94</v>
      </c>
      <c r="G7" s="58">
        <f>SUM($G$8:$G$14)</f>
        <v>10284.719999999999</v>
      </c>
      <c r="H7" s="58">
        <f>SUM($H$8:$H$14)</f>
        <v>315.73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2460.34</v>
      </c>
      <c r="M7" s="58">
        <f>SUM($M$8:$M$14)</f>
        <v>648.89</v>
      </c>
      <c r="N7" s="58">
        <f>SUM($N$8:$N$14)</f>
        <v>2689.98</v>
      </c>
      <c r="O7" s="58">
        <f>SUM($O$8:$O$14)</f>
        <v>7</v>
      </c>
      <c r="P7" s="58">
        <f>SUM($P$8:$P$14)</f>
        <v>1</v>
      </c>
      <c r="Q7" s="58">
        <f>SUM($Q$8:$Q$14)</f>
        <v>45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5.38</v>
      </c>
      <c r="Z7" s="58">
        <f>SUM($Z$8:$Z$14)</f>
        <v>26.35</v>
      </c>
      <c r="AA7" s="58">
        <f>SUM($AA$8:$AA$14)</f>
        <v>0.44</v>
      </c>
      <c r="AB7" s="58">
        <f>SUM($AB$8:$AB$14)</f>
        <v>0</v>
      </c>
      <c r="AC7" s="58">
        <f>SUM($AC$8:$AC$14)</f>
        <v>30535</v>
      </c>
      <c r="AD7" s="58">
        <f>SUM($AD$8:$AD$14)</f>
        <v>0</v>
      </c>
      <c r="AE7" s="58">
        <f>SUM($AE$8:$AE$14)</f>
        <v>56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4219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119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6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77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2319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1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1697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145</v>
      </c>
      <c r="C9" s="49" t="s">
        <v>146</v>
      </c>
      <c r="D9" s="39">
        <f>SUM(E9:AH9)</f>
        <v>3308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449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10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648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305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45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9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3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1839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124</v>
      </c>
      <c r="B10" s="50" t="s">
        <v>164</v>
      </c>
      <c r="C10" s="49" t="s">
        <v>166</v>
      </c>
      <c r="D10" s="39">
        <f>SUM(E10:AH10)</f>
        <v>44835.53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5150.76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184.94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9453.7199999999993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131.73000000000002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2155.34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522.89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361.98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42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5.38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26.35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0.44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26800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124</v>
      </c>
      <c r="B11" s="50" t="s">
        <v>184</v>
      </c>
      <c r="C11" s="49" t="s">
        <v>185</v>
      </c>
      <c r="D11" s="39">
        <f>SUM(E11:AH11)</f>
        <v>850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216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1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183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184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4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7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199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56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150</v>
      </c>
      <c r="B12" s="50" t="s">
        <v>211</v>
      </c>
      <c r="C12" s="49" t="s">
        <v>212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124</v>
      </c>
      <c r="B13" s="50" t="s">
        <v>219</v>
      </c>
      <c r="C13" s="49" t="s">
        <v>221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124</v>
      </c>
      <c r="B14" s="50" t="s">
        <v>229</v>
      </c>
      <c r="C14" s="49" t="s">
        <v>230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5:AG995">
    <cfRule type="expression" dxfId="208" priority="9" stopIfTrue="1">
      <formula>$A15&lt;&gt;""</formula>
    </cfRule>
  </conditionalFormatting>
  <conditionalFormatting sqref="A8:AH8">
    <cfRule type="expression" dxfId="207" priority="8" stopIfTrue="1">
      <formula>$A8&lt;&gt;""</formula>
    </cfRule>
  </conditionalFormatting>
  <conditionalFormatting sqref="A9:AH9">
    <cfRule type="expression" dxfId="206" priority="7" stopIfTrue="1">
      <formula>$A9&lt;&gt;""</formula>
    </cfRule>
  </conditionalFormatting>
  <conditionalFormatting sqref="A10:AH10">
    <cfRule type="expression" dxfId="205" priority="6" stopIfTrue="1">
      <formula>$A10&lt;&gt;""</formula>
    </cfRule>
  </conditionalFormatting>
  <conditionalFormatting sqref="A11:AH11">
    <cfRule type="expression" dxfId="204" priority="5" stopIfTrue="1">
      <formula>$A11&lt;&gt;""</formula>
    </cfRule>
  </conditionalFormatting>
  <conditionalFormatting sqref="A12:AH12">
    <cfRule type="expression" dxfId="203" priority="4" stopIfTrue="1">
      <formula>$A12&lt;&gt;""</formula>
    </cfRule>
  </conditionalFormatting>
  <conditionalFormatting sqref="A13:AH13">
    <cfRule type="expression" dxfId="202" priority="3" stopIfTrue="1">
      <formula>$A13&lt;&gt;""</formula>
    </cfRule>
  </conditionalFormatting>
  <conditionalFormatting sqref="A14:AH14">
    <cfRule type="expression" dxfId="201" priority="2" stopIfTrue="1">
      <formula>$A14&lt;&gt;""</formula>
    </cfRule>
  </conditionalFormatting>
  <conditionalFormatting sqref="A7:AH7">
    <cfRule type="expression" dxfId="2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237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160</v>
      </c>
      <c r="C9" s="49" t="s">
        <v>146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181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186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213</v>
      </c>
      <c r="C12" s="49" t="s">
        <v>210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222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229</v>
      </c>
      <c r="C14" s="49" t="s">
        <v>232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5:AF997">
    <cfRule type="expression" dxfId="46" priority="9" stopIfTrue="1">
      <formula>$A15&lt;&gt;""</formula>
    </cfRule>
  </conditionalFormatting>
  <conditionalFormatting sqref="A8:AF8">
    <cfRule type="expression" dxfId="45" priority="8" stopIfTrue="1">
      <formula>$A8&lt;&gt;""</formula>
    </cfRule>
  </conditionalFormatting>
  <conditionalFormatting sqref="A9:AF9">
    <cfRule type="expression" dxfId="44" priority="7" stopIfTrue="1">
      <formula>$A9&lt;&gt;""</formula>
    </cfRule>
  </conditionalFormatting>
  <conditionalFormatting sqref="A10:AF10">
    <cfRule type="expression" dxfId="43" priority="6" stopIfTrue="1">
      <formula>$A10&lt;&gt;""</formula>
    </cfRule>
  </conditionalFormatting>
  <conditionalFormatting sqref="A11:AF11">
    <cfRule type="expression" dxfId="42" priority="5" stopIfTrue="1">
      <formula>$A11&lt;&gt;""</formula>
    </cfRule>
  </conditionalFormatting>
  <conditionalFormatting sqref="A12:AF12">
    <cfRule type="expression" dxfId="41" priority="4" stopIfTrue="1">
      <formula>$A12&lt;&gt;""</formula>
    </cfRule>
  </conditionalFormatting>
  <conditionalFormatting sqref="A13:AF13">
    <cfRule type="expression" dxfId="40" priority="3" stopIfTrue="1">
      <formula>$A13&lt;&gt;""</formula>
    </cfRule>
  </conditionalFormatting>
  <conditionalFormatting sqref="A14:AF14">
    <cfRule type="expression" dxfId="39" priority="2" stopIfTrue="1">
      <formula>$A14&lt;&gt;""</formula>
    </cfRule>
  </conditionalFormatting>
  <conditionalFormatting sqref="A7:AF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237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</row>
    <row r="8" spans="1:33" s="10" customFormat="1" ht="12" customHeight="1">
      <c r="A8" s="49" t="s">
        <v>124</v>
      </c>
      <c r="B8" s="50" t="s">
        <v>138</v>
      </c>
      <c r="C8" s="49" t="s">
        <v>139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143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172</v>
      </c>
      <c r="C10" s="49" t="s">
        <v>175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201</v>
      </c>
      <c r="C11" s="49" t="s">
        <v>202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215</v>
      </c>
      <c r="C12" s="49" t="s">
        <v>214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222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231</v>
      </c>
      <c r="C14" s="49" t="s">
        <v>232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5:AF997">
    <cfRule type="expression" dxfId="37" priority="9" stopIfTrue="1">
      <formula>$A15&lt;&gt;""</formula>
    </cfRule>
  </conditionalFormatting>
  <conditionalFormatting sqref="A8:AF8">
    <cfRule type="expression" dxfId="36" priority="8" stopIfTrue="1">
      <formula>$A8&lt;&gt;""</formula>
    </cfRule>
  </conditionalFormatting>
  <conditionalFormatting sqref="A9:AF9">
    <cfRule type="expression" dxfId="35" priority="7" stopIfTrue="1">
      <formula>$A9&lt;&gt;""</formula>
    </cfRule>
  </conditionalFormatting>
  <conditionalFormatting sqref="A10:AF10">
    <cfRule type="expression" dxfId="34" priority="6" stopIfTrue="1">
      <formula>$A10&lt;&gt;""</formula>
    </cfRule>
  </conditionalFormatting>
  <conditionalFormatting sqref="A11:AF11">
    <cfRule type="expression" dxfId="33" priority="5" stopIfTrue="1">
      <formula>$A11&lt;&gt;""</formula>
    </cfRule>
  </conditionalFormatting>
  <conditionalFormatting sqref="A12:AF12">
    <cfRule type="expression" dxfId="32" priority="4" stopIfTrue="1">
      <formula>$A12&lt;&gt;""</formula>
    </cfRule>
  </conditionalFormatting>
  <conditionalFormatting sqref="A13:AF13">
    <cfRule type="expression" dxfId="31" priority="3" stopIfTrue="1">
      <formula>$A13&lt;&gt;""</formula>
    </cfRule>
  </conditionalFormatting>
  <conditionalFormatting sqref="A14:AF14">
    <cfRule type="expression" dxfId="30" priority="2" stopIfTrue="1">
      <formula>$A14&lt;&gt;""</formula>
    </cfRule>
  </conditionalFormatting>
  <conditionalFormatting sqref="A7:AF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238</v>
      </c>
      <c r="C7" s="43" t="s">
        <v>79</v>
      </c>
      <c r="D7" s="58">
        <f>SUM($D$8:$D$14)</f>
        <v>26800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26800</v>
      </c>
      <c r="AD7" s="58">
        <f>SUM($AD$8:$AD$14)</f>
        <v>0</v>
      </c>
      <c r="AE7" s="58">
        <f>SUM($AE$8:$AE$14)</f>
        <v>0</v>
      </c>
      <c r="AF7" s="58">
        <f>SUM($AF$8:$AF$14)</f>
        <v>0</v>
      </c>
    </row>
    <row r="8" spans="1:33" s="10" customFormat="1" ht="12" customHeight="1">
      <c r="A8" s="49" t="s">
        <v>135</v>
      </c>
      <c r="B8" s="50" t="s">
        <v>125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135</v>
      </c>
      <c r="B9" s="50" t="s">
        <v>161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172</v>
      </c>
      <c r="C10" s="49" t="s">
        <v>168</v>
      </c>
      <c r="D10" s="39">
        <f>SUM(E10:AF10)</f>
        <v>26800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26800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203</v>
      </c>
      <c r="B11" s="50" t="s">
        <v>184</v>
      </c>
      <c r="C11" s="49" t="s">
        <v>204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213</v>
      </c>
      <c r="C12" s="49" t="s">
        <v>214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222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231</v>
      </c>
      <c r="C14" s="49" t="s">
        <v>232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5:AF997">
    <cfRule type="expression" dxfId="28" priority="9" stopIfTrue="1">
      <formula>$A15&lt;&gt;""</formula>
    </cfRule>
  </conditionalFormatting>
  <conditionalFormatting sqref="A8:AF8">
    <cfRule type="expression" dxfId="27" priority="8" stopIfTrue="1">
      <formula>$A8&lt;&gt;""</formula>
    </cfRule>
  </conditionalFormatting>
  <conditionalFormatting sqref="A9:AF9">
    <cfRule type="expression" dxfId="26" priority="7" stopIfTrue="1">
      <formula>$A9&lt;&gt;""</formula>
    </cfRule>
  </conditionalFormatting>
  <conditionalFormatting sqref="A10:AF10">
    <cfRule type="expression" dxfId="25" priority="6" stopIfTrue="1">
      <formula>$A10&lt;&gt;""</formula>
    </cfRule>
  </conditionalFormatting>
  <conditionalFormatting sqref="A11:AF11">
    <cfRule type="expression" dxfId="24" priority="5" stopIfTrue="1">
      <formula>$A11&lt;&gt;""</formula>
    </cfRule>
  </conditionalFormatting>
  <conditionalFormatting sqref="A12:AF12">
    <cfRule type="expression" dxfId="23" priority="4" stopIfTrue="1">
      <formula>$A12&lt;&gt;""</formula>
    </cfRule>
  </conditionalFormatting>
  <conditionalFormatting sqref="A13:AF13">
    <cfRule type="expression" dxfId="22" priority="3" stopIfTrue="1">
      <formula>$A13&lt;&gt;""</formula>
    </cfRule>
  </conditionalFormatting>
  <conditionalFormatting sqref="A14:AF14">
    <cfRule type="expression" dxfId="21" priority="2" stopIfTrue="1">
      <formula>$A14&lt;&gt;""</formula>
    </cfRule>
  </conditionalFormatting>
  <conditionalFormatting sqref="A7:AF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237</v>
      </c>
      <c r="C7" s="43" t="s">
        <v>79</v>
      </c>
      <c r="D7" s="58">
        <f>SUM($D$8:$D$14)</f>
        <v>16293.48</v>
      </c>
      <c r="E7" s="58">
        <f>SUM($E$8:$E$14)</f>
        <v>5934.76</v>
      </c>
      <c r="F7" s="58">
        <f>SUM($F$8:$F$14)</f>
        <v>11</v>
      </c>
      <c r="G7" s="58">
        <f>SUM($G$8:$G$14)</f>
        <v>10284.719999999999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7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56</v>
      </c>
      <c r="AF7" s="58">
        <f>SUM($AF$8:$AF$14)</f>
        <v>0</v>
      </c>
    </row>
    <row r="8" spans="1:33" s="10" customFormat="1" ht="12" customHeight="1">
      <c r="A8" s="49" t="s">
        <v>127</v>
      </c>
      <c r="B8" s="50" t="s">
        <v>140</v>
      </c>
      <c r="C8" s="49" t="s">
        <v>130</v>
      </c>
      <c r="D8" s="39">
        <f>SUM(E8:AF8)</f>
        <v>119</v>
      </c>
      <c r="E8" s="39">
        <v>119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131</v>
      </c>
      <c r="B9" s="50" t="s">
        <v>145</v>
      </c>
      <c r="C9" s="49" t="s">
        <v>162</v>
      </c>
      <c r="D9" s="39">
        <f>SUM(E9:AF9)</f>
        <v>1107</v>
      </c>
      <c r="E9" s="39">
        <v>449</v>
      </c>
      <c r="F9" s="39">
        <v>10</v>
      </c>
      <c r="G9" s="39">
        <v>648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131</v>
      </c>
      <c r="B10" s="50" t="s">
        <v>182</v>
      </c>
      <c r="C10" s="49" t="s">
        <v>168</v>
      </c>
      <c r="D10" s="39">
        <f>SUM(E10:AF10)</f>
        <v>14604.48</v>
      </c>
      <c r="E10" s="39">
        <v>5150.76</v>
      </c>
      <c r="F10" s="39">
        <v>0</v>
      </c>
      <c r="G10" s="39">
        <v>9453.7199999999993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205</v>
      </c>
      <c r="C11" s="49" t="s">
        <v>185</v>
      </c>
      <c r="D11" s="39">
        <f>SUM(E11:AF11)</f>
        <v>463</v>
      </c>
      <c r="E11" s="39">
        <v>216</v>
      </c>
      <c r="F11" s="39">
        <v>1</v>
      </c>
      <c r="G11" s="39">
        <v>183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7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56</v>
      </c>
      <c r="AF11" s="39">
        <v>0</v>
      </c>
    </row>
    <row r="12" spans="1:33" s="10" customFormat="1" ht="12" customHeight="1">
      <c r="A12" s="49" t="s">
        <v>127</v>
      </c>
      <c r="B12" s="50" t="s">
        <v>213</v>
      </c>
      <c r="C12" s="49" t="s">
        <v>214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222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236</v>
      </c>
      <c r="B14" s="50" t="s">
        <v>231</v>
      </c>
      <c r="C14" s="49" t="s">
        <v>232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5:AF997">
    <cfRule type="expression" dxfId="19" priority="9" stopIfTrue="1">
      <formula>$A15&lt;&gt;""</formula>
    </cfRule>
  </conditionalFormatting>
  <conditionalFormatting sqref="A8:AF8">
    <cfRule type="expression" dxfId="18" priority="8" stopIfTrue="1">
      <formula>$A8&lt;&gt;""</formula>
    </cfRule>
  </conditionalFormatting>
  <conditionalFormatting sqref="A9:AF9">
    <cfRule type="expression" dxfId="17" priority="7" stopIfTrue="1">
      <formula>$A9&lt;&gt;""</formula>
    </cfRule>
  </conditionalFormatting>
  <conditionalFormatting sqref="A10:AF10">
    <cfRule type="expression" dxfId="16" priority="6" stopIfTrue="1">
      <formula>$A10&lt;&gt;""</formula>
    </cfRule>
  </conditionalFormatting>
  <conditionalFormatting sqref="A11:AF11">
    <cfRule type="expression" dxfId="15" priority="5" stopIfTrue="1">
      <formula>$A11&lt;&gt;""</formula>
    </cfRule>
  </conditionalFormatting>
  <conditionalFormatting sqref="A12:AF12">
    <cfRule type="expression" dxfId="14" priority="4" stopIfTrue="1">
      <formula>$A12&lt;&gt;""</formula>
    </cfRule>
  </conditionalFormatting>
  <conditionalFormatting sqref="A13:AF13">
    <cfRule type="expression" dxfId="13" priority="3" stopIfTrue="1">
      <formula>$A13&lt;&gt;""</formula>
    </cfRule>
  </conditionalFormatting>
  <conditionalFormatting sqref="A14:AF14">
    <cfRule type="expression" dxfId="12" priority="2" stopIfTrue="1">
      <formula>$A14&lt;&gt;""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239</v>
      </c>
      <c r="B7" s="44" t="s">
        <v>237</v>
      </c>
      <c r="C7" s="45" t="s">
        <v>240</v>
      </c>
      <c r="D7" s="58">
        <f>SUM($D$8:$D$14)</f>
        <v>52544.53</v>
      </c>
      <c r="E7" s="58">
        <f>SUM($E$8:$E$14)</f>
        <v>648.89</v>
      </c>
      <c r="F7" s="58">
        <f>SUM($F$8:$F$14)</f>
        <v>42639.479999999996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15830.48</v>
      </c>
      <c r="M7" s="58">
        <f>SUM($M$8:$M$14)</f>
        <v>26800</v>
      </c>
      <c r="N7" s="58">
        <f>SUM($N$8:$N$14)</f>
        <v>9</v>
      </c>
      <c r="O7" s="58">
        <f>SUM($O$8:$O$14)</f>
        <v>5991.93</v>
      </c>
      <c r="P7" s="58">
        <f>SUM($P$8:$P$14)</f>
        <v>3264.23</v>
      </c>
      <c r="Q7" s="58">
        <f>SUM($Q$8:$Q$14)</f>
        <v>648.89</v>
      </c>
      <c r="R7" s="58">
        <f>SUM($R$8:$R$14)</f>
        <v>648.89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43622.369999999995</v>
      </c>
      <c r="AC7" s="58">
        <f>SUM($AC$8:$AC$14)</f>
        <v>528.89</v>
      </c>
      <c r="AD7" s="58">
        <f>SUM($AD$8:$AD$14)</f>
        <v>43093.479999999996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  <c r="AI7" s="58">
        <f>SUM($AI$8:$AI$14)</f>
        <v>0</v>
      </c>
      <c r="AJ7" s="58">
        <f>SUM($AJ$8:$AJ$14)</f>
        <v>16293.48</v>
      </c>
      <c r="AK7" s="58">
        <f>SUM($AK$8:$AK$14)</f>
        <v>26800</v>
      </c>
      <c r="AL7" s="58">
        <f>SUM($AL$8:$AL$14)</f>
        <v>0</v>
      </c>
      <c r="AM7" s="58">
        <f>SUM($AM$8:$AM$14)</f>
        <v>5999.93</v>
      </c>
      <c r="AN7" s="58">
        <f>SUM($AN$8:$AN$14)</f>
        <v>5991.93</v>
      </c>
      <c r="AO7" s="58">
        <f>SUM($AO$8:$AO$14)</f>
        <v>6</v>
      </c>
      <c r="AP7" s="58">
        <f>SUM($AP$8:$AP$14)</f>
        <v>2</v>
      </c>
      <c r="AQ7" s="58">
        <f>SUM($AQ$8:$AQ$14)</f>
        <v>0</v>
      </c>
      <c r="AR7" s="58">
        <f>SUM($AR$8:$AR$14)</f>
        <v>0</v>
      </c>
      <c r="AS7" s="58">
        <f>SUM($AS$8:$AS$14)</f>
        <v>0</v>
      </c>
      <c r="AT7" s="58">
        <f>SUM($AT$8:$AT$14)</f>
        <v>0</v>
      </c>
      <c r="AU7" s="58">
        <f>SUM($AU$8:$AU$14)</f>
        <v>0</v>
      </c>
      <c r="AV7" s="58">
        <f>SUM($AV$8:$AV$14)</f>
        <v>0</v>
      </c>
      <c r="AW7" s="58">
        <f>SUM($AW$8:$AW$14)</f>
        <v>0</v>
      </c>
      <c r="AX7" s="58">
        <f>SUM($AX$8:$AX$14)</f>
        <v>2</v>
      </c>
      <c r="AY7" s="58">
        <f>SUM($AY$8:$AY$14)</f>
        <v>0</v>
      </c>
      <c r="AZ7" s="58">
        <f>SUM($AZ$8:$AZ$14)</f>
        <v>0</v>
      </c>
      <c r="BA7" s="58">
        <f>SUM($BA$8:$BA$14)</f>
        <v>0</v>
      </c>
      <c r="BB7" s="58">
        <f>SUM($BB$8:$BB$14)</f>
        <v>0</v>
      </c>
      <c r="BC7" s="58">
        <f>SUM($BC$8:$BC$14)</f>
        <v>0</v>
      </c>
      <c r="BD7" s="58">
        <f>SUM($BD$8:$BD$14)</f>
        <v>0</v>
      </c>
      <c r="BE7" s="58">
        <f>SUM($BE$8:$BE$14)</f>
        <v>0</v>
      </c>
      <c r="BF7" s="58">
        <f>SUM($BF$8:$BF$14)</f>
        <v>0</v>
      </c>
      <c r="BG7" s="58">
        <f>SUM($BG$8:$BG$14)</f>
        <v>0</v>
      </c>
      <c r="BH7" s="58">
        <f>SUM($BH$8:$BH$14)</f>
        <v>0</v>
      </c>
      <c r="BI7" s="58" t="s">
        <v>81</v>
      </c>
    </row>
    <row r="8" spans="1:61" s="12" customFormat="1" ht="12" customHeight="1">
      <c r="A8" s="49" t="s">
        <v>141</v>
      </c>
      <c r="B8" s="50" t="s">
        <v>125</v>
      </c>
      <c r="C8" s="49" t="s">
        <v>139</v>
      </c>
      <c r="D8" s="67">
        <f>SUM(E8,F8,O8,P8)</f>
        <v>4213</v>
      </c>
      <c r="E8" s="67">
        <f>R8</f>
        <v>77</v>
      </c>
      <c r="F8" s="67">
        <f>SUM(G8:N8)</f>
        <v>119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119</v>
      </c>
      <c r="M8" s="67">
        <v>0</v>
      </c>
      <c r="N8" s="67">
        <v>0</v>
      </c>
      <c r="O8" s="67">
        <f>AN8</f>
        <v>2361</v>
      </c>
      <c r="P8" s="39">
        <f>資源化量内訳!AG8</f>
        <v>1656</v>
      </c>
      <c r="Q8" s="67">
        <f>SUM(R8:S8)</f>
        <v>77</v>
      </c>
      <c r="R8" s="67">
        <v>77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125</v>
      </c>
      <c r="AC8" s="67">
        <v>6</v>
      </c>
      <c r="AD8" s="67">
        <f>SUM(AE8:AK8)</f>
        <v>119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119</v>
      </c>
      <c r="AK8" s="67">
        <v>0</v>
      </c>
      <c r="AL8" s="68" t="s">
        <v>81</v>
      </c>
      <c r="AM8" s="49">
        <f>SUM(AN8:AP8)</f>
        <v>2361</v>
      </c>
      <c r="AN8" s="71">
        <v>2361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124</v>
      </c>
      <c r="B9" s="50" t="s">
        <v>145</v>
      </c>
      <c r="C9" s="49" t="s">
        <v>146</v>
      </c>
      <c r="D9" s="67">
        <f>SUM(E9,F9,O9,P9)</f>
        <v>3308</v>
      </c>
      <c r="E9" s="67">
        <f>R9</f>
        <v>45</v>
      </c>
      <c r="F9" s="67">
        <f>SUM(G9:N9)</f>
        <v>1116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1107</v>
      </c>
      <c r="M9" s="67">
        <v>0</v>
      </c>
      <c r="N9" s="67">
        <v>9</v>
      </c>
      <c r="O9" s="67">
        <f>AN9</f>
        <v>1124</v>
      </c>
      <c r="P9" s="39">
        <f>資源化量内訳!AG9</f>
        <v>1023</v>
      </c>
      <c r="Q9" s="67">
        <f>SUM(R9:S9)</f>
        <v>45</v>
      </c>
      <c r="R9" s="67">
        <v>45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1107</v>
      </c>
      <c r="AC9" s="67">
        <v>0</v>
      </c>
      <c r="AD9" s="67">
        <f>SUM(AE9:AK9)</f>
        <v>1107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1107</v>
      </c>
      <c r="AK9" s="67">
        <v>0</v>
      </c>
      <c r="AL9" s="68" t="s">
        <v>81</v>
      </c>
      <c r="AM9" s="49">
        <f>SUM(AN9:AP9)</f>
        <v>1132</v>
      </c>
      <c r="AN9" s="71">
        <v>1124</v>
      </c>
      <c r="AO9" s="49">
        <v>6</v>
      </c>
      <c r="AP9" s="49">
        <f>SUM(AQ9:AX9)</f>
        <v>2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2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141</v>
      </c>
      <c r="B10" s="50" t="s">
        <v>167</v>
      </c>
      <c r="C10" s="49" t="s">
        <v>171</v>
      </c>
      <c r="D10" s="67">
        <f>SUM(E10,F10,O10,P10)</f>
        <v>44835.53</v>
      </c>
      <c r="E10" s="67">
        <f>R10</f>
        <v>522.89</v>
      </c>
      <c r="F10" s="67">
        <f>SUM(G10:N10)</f>
        <v>41404.479999999996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14604.48</v>
      </c>
      <c r="M10" s="67">
        <v>26800</v>
      </c>
      <c r="N10" s="67">
        <v>0</v>
      </c>
      <c r="O10" s="67">
        <f>AN10</f>
        <v>2322.9299999999998</v>
      </c>
      <c r="P10" s="39">
        <f>資源化量内訳!AG10</f>
        <v>585.23</v>
      </c>
      <c r="Q10" s="67">
        <f>SUM(R10:S10)</f>
        <v>522.89</v>
      </c>
      <c r="R10" s="67">
        <v>522.89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41927.369999999995</v>
      </c>
      <c r="AC10" s="67">
        <v>522.89</v>
      </c>
      <c r="AD10" s="67">
        <f>SUM(AE10:AK10)</f>
        <v>41404.479999999996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14604.48</v>
      </c>
      <c r="AK10" s="67">
        <v>26800</v>
      </c>
      <c r="AL10" s="68" t="s">
        <v>81</v>
      </c>
      <c r="AM10" s="49">
        <f>SUM(AN10:AP10)</f>
        <v>2322.9299999999998</v>
      </c>
      <c r="AN10" s="71">
        <v>2322.9299999999998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124</v>
      </c>
      <c r="B11" s="50" t="s">
        <v>206</v>
      </c>
      <c r="C11" s="49" t="s">
        <v>207</v>
      </c>
      <c r="D11" s="67">
        <f>SUM(E11,F11,O11,P11)</f>
        <v>188</v>
      </c>
      <c r="E11" s="67">
        <f>R11</f>
        <v>4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184</v>
      </c>
      <c r="P11" s="39">
        <f>資源化量内訳!AG11</f>
        <v>0</v>
      </c>
      <c r="Q11" s="67">
        <f>SUM(R11:S11)</f>
        <v>4</v>
      </c>
      <c r="R11" s="67">
        <v>4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463</v>
      </c>
      <c r="AC11" s="67">
        <v>0</v>
      </c>
      <c r="AD11" s="67">
        <f>SUM(AE11:AK11)</f>
        <v>463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463</v>
      </c>
      <c r="AK11" s="67">
        <v>0</v>
      </c>
      <c r="AL11" s="68" t="s">
        <v>81</v>
      </c>
      <c r="AM11" s="49">
        <f>SUM(AN11:AP11)</f>
        <v>184</v>
      </c>
      <c r="AN11" s="71">
        <v>184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124</v>
      </c>
      <c r="B12" s="50" t="s">
        <v>213</v>
      </c>
      <c r="C12" s="49" t="s">
        <v>210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127</v>
      </c>
      <c r="B13" s="50" t="s">
        <v>222</v>
      </c>
      <c r="C13" s="49" t="s">
        <v>223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124</v>
      </c>
      <c r="B14" s="50" t="s">
        <v>229</v>
      </c>
      <c r="C14" s="49" t="s">
        <v>230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5:BH993">
    <cfRule type="expression" dxfId="10" priority="11" stopIfTrue="1">
      <formula>$A15&lt;&gt;""</formula>
    </cfRule>
  </conditionalFormatting>
  <conditionalFormatting sqref="A8:BI8">
    <cfRule type="expression" dxfId="8" priority="9" stopIfTrue="1">
      <formula>$A8&lt;&gt;""</formula>
    </cfRule>
  </conditionalFormatting>
  <conditionalFormatting sqref="A9:BI9">
    <cfRule type="expression" dxfId="7" priority="8" stopIfTrue="1">
      <formula>$A9&lt;&gt;""</formula>
    </cfRule>
  </conditionalFormatting>
  <conditionalFormatting sqref="A10:BI10">
    <cfRule type="expression" dxfId="6" priority="7" stopIfTrue="1">
      <formula>$A10&lt;&gt;""</formula>
    </cfRule>
  </conditionalFormatting>
  <conditionalFormatting sqref="A11:BI11">
    <cfRule type="expression" dxfId="5" priority="6" stopIfTrue="1">
      <formula>$A11&lt;&gt;""</formula>
    </cfRule>
  </conditionalFormatting>
  <conditionalFormatting sqref="A12:BI12">
    <cfRule type="expression" dxfId="4" priority="5" stopIfTrue="1">
      <formula>$A12&lt;&gt;""</formula>
    </cfRule>
  </conditionalFormatting>
  <conditionalFormatting sqref="A13:BI13">
    <cfRule type="expression" dxfId="3" priority="4" stopIfTrue="1">
      <formula>$A13&lt;&gt;""</formula>
    </cfRule>
  </conditionalFormatting>
  <conditionalFormatting sqref="A14:BI14">
    <cfRule type="expression" dxfId="2" priority="3" stopIfTrue="1">
      <formula>$A14&lt;&gt;""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237</v>
      </c>
      <c r="C7" s="43" t="s">
        <v>79</v>
      </c>
      <c r="D7" s="58">
        <f>SUM($D$8:$D$14)</f>
        <v>3264.23</v>
      </c>
      <c r="E7" s="58">
        <f>SUM($E$8:$E$14)</f>
        <v>0</v>
      </c>
      <c r="F7" s="58">
        <f>SUM($F$8:$F$14)</f>
        <v>184.94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326.12</v>
      </c>
      <c r="O7" s="58">
        <f>SUM($O$8:$O$14)</f>
        <v>0</v>
      </c>
      <c r="P7" s="58">
        <f>SUM($P$8:$P$14)</f>
        <v>1</v>
      </c>
      <c r="Q7" s="58">
        <f>SUM($Q$8:$Q$14)</f>
        <v>45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5.38</v>
      </c>
      <c r="Z7" s="58">
        <f>SUM($Z$8:$Z$14)</f>
        <v>26.35</v>
      </c>
      <c r="AA7" s="58">
        <f>SUM($AA$8:$AA$14)</f>
        <v>0.44</v>
      </c>
      <c r="AB7" s="58">
        <f>SUM($AB$8:$AB$14)</f>
        <v>0</v>
      </c>
      <c r="AC7" s="58">
        <f>SUM($AC$8:$AC$14)</f>
        <v>2675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1656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1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1655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145</v>
      </c>
      <c r="C9" s="49" t="s">
        <v>146</v>
      </c>
      <c r="D9" s="39">
        <f>SUM(E9:AH9)</f>
        <v>1023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3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1020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167</v>
      </c>
      <c r="C10" s="49" t="s">
        <v>168</v>
      </c>
      <c r="D10" s="39">
        <f>SUM(E10:AH10)</f>
        <v>585.23</v>
      </c>
      <c r="E10" s="39">
        <v>0</v>
      </c>
      <c r="F10" s="39">
        <v>184.94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326.12</v>
      </c>
      <c r="O10" s="39">
        <v>0</v>
      </c>
      <c r="P10" s="39">
        <v>0</v>
      </c>
      <c r="Q10" s="39">
        <v>42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5.38</v>
      </c>
      <c r="Z10" s="39">
        <v>26.35</v>
      </c>
      <c r="AA10" s="39">
        <v>0.44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135</v>
      </c>
      <c r="B11" s="50" t="s">
        <v>186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213</v>
      </c>
      <c r="C12" s="49" t="s">
        <v>214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222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229</v>
      </c>
      <c r="C14" s="49" t="s">
        <v>230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5:AG995">
    <cfRule type="expression" dxfId="199" priority="9" stopIfTrue="1">
      <formula>$A15&lt;&gt;""</formula>
    </cfRule>
  </conditionalFormatting>
  <conditionalFormatting sqref="A8:AH8">
    <cfRule type="expression" dxfId="198" priority="8" stopIfTrue="1">
      <formula>$A8&lt;&gt;""</formula>
    </cfRule>
  </conditionalFormatting>
  <conditionalFormatting sqref="A9:AH9">
    <cfRule type="expression" dxfId="197" priority="7" stopIfTrue="1">
      <formula>$A9&lt;&gt;""</formula>
    </cfRule>
  </conditionalFormatting>
  <conditionalFormatting sqref="A10:AH10">
    <cfRule type="expression" dxfId="196" priority="6" stopIfTrue="1">
      <formula>$A10&lt;&gt;""</formula>
    </cfRule>
  </conditionalFormatting>
  <conditionalFormatting sqref="A11:AH11">
    <cfRule type="expression" dxfId="195" priority="5" stopIfTrue="1">
      <formula>$A11&lt;&gt;""</formula>
    </cfRule>
  </conditionalFormatting>
  <conditionalFormatting sqref="A12:AH12">
    <cfRule type="expression" dxfId="194" priority="4" stopIfTrue="1">
      <formula>$A12&lt;&gt;""</formula>
    </cfRule>
  </conditionalFormatting>
  <conditionalFormatting sqref="A13:AH13">
    <cfRule type="expression" dxfId="193" priority="3" stopIfTrue="1">
      <formula>$A13&lt;&gt;""</formula>
    </cfRule>
  </conditionalFormatting>
  <conditionalFormatting sqref="A14:AH14">
    <cfRule type="expression" dxfId="192" priority="2" stopIfTrue="1">
      <formula>$A14&lt;&gt;""</formula>
    </cfRule>
  </conditionalFormatting>
  <conditionalFormatting sqref="A7:AH7">
    <cfRule type="expression" dxfId="1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237</v>
      </c>
      <c r="C7" s="43" t="s">
        <v>79</v>
      </c>
      <c r="D7" s="58">
        <f>SUM($D$8:$D$14)</f>
        <v>650.89</v>
      </c>
      <c r="E7" s="58">
        <f>SUM($E$8:$E$14)</f>
        <v>0</v>
      </c>
      <c r="F7" s="58">
        <f>SUM($F$8:$F$14)</f>
        <v>6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644.89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83</v>
      </c>
      <c r="E8" s="39">
        <v>0</v>
      </c>
      <c r="F8" s="39">
        <v>6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77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145</v>
      </c>
      <c r="C9" s="49" t="s">
        <v>146</v>
      </c>
      <c r="D9" s="39">
        <f>SUM(E9:AH9)</f>
        <v>45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45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135</v>
      </c>
      <c r="B10" s="50" t="s">
        <v>167</v>
      </c>
      <c r="C10" s="49" t="s">
        <v>169</v>
      </c>
      <c r="D10" s="39">
        <f>SUM(E10:AH10)</f>
        <v>522.89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522.89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213</v>
      </c>
      <c r="C12" s="49" t="s">
        <v>210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222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231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5:AG997">
    <cfRule type="expression" dxfId="190" priority="9" stopIfTrue="1">
      <formula>$A15&lt;&gt;""</formula>
    </cfRule>
  </conditionalFormatting>
  <conditionalFormatting sqref="A8:AH8">
    <cfRule type="expression" dxfId="189" priority="8" stopIfTrue="1">
      <formula>$A8&lt;&gt;""</formula>
    </cfRule>
  </conditionalFormatting>
  <conditionalFormatting sqref="A9:AH9">
    <cfRule type="expression" dxfId="188" priority="7" stopIfTrue="1">
      <formula>$A9&lt;&gt;""</formula>
    </cfRule>
  </conditionalFormatting>
  <conditionalFormatting sqref="A10:AH10">
    <cfRule type="expression" dxfId="187" priority="6" stopIfTrue="1">
      <formula>$A10&lt;&gt;""</formula>
    </cfRule>
  </conditionalFormatting>
  <conditionalFormatting sqref="A11:AH11">
    <cfRule type="expression" dxfId="186" priority="5" stopIfTrue="1">
      <formula>$A11&lt;&gt;""</formula>
    </cfRule>
  </conditionalFormatting>
  <conditionalFormatting sqref="A12:AH12">
    <cfRule type="expression" dxfId="185" priority="4" stopIfTrue="1">
      <formula>$A12&lt;&gt;""</formula>
    </cfRule>
  </conditionalFormatting>
  <conditionalFormatting sqref="A13:AH13">
    <cfRule type="expression" dxfId="184" priority="3" stopIfTrue="1">
      <formula>$A13&lt;&gt;""</formula>
    </cfRule>
  </conditionalFormatting>
  <conditionalFormatting sqref="A14:AH14">
    <cfRule type="expression" dxfId="183" priority="2" stopIfTrue="1">
      <formula>$A14&lt;&gt;""</formula>
    </cfRule>
  </conditionalFormatting>
  <conditionalFormatting sqref="A7:AH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237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145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188</v>
      </c>
      <c r="B11" s="50" t="s">
        <v>189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215</v>
      </c>
      <c r="C12" s="49" t="s">
        <v>214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222</v>
      </c>
      <c r="C13" s="49" t="s">
        <v>224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231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5:AG997">
    <cfRule type="expression" dxfId="181" priority="9" stopIfTrue="1">
      <formula>$A15&lt;&gt;""</formula>
    </cfRule>
  </conditionalFormatting>
  <conditionalFormatting sqref="A8:AH8">
    <cfRule type="expression" dxfId="180" priority="8" stopIfTrue="1">
      <formula>$A8&lt;&gt;""</formula>
    </cfRule>
  </conditionalFormatting>
  <conditionalFormatting sqref="A9:AH9">
    <cfRule type="expression" dxfId="179" priority="7" stopIfTrue="1">
      <formula>$A9&lt;&gt;""</formula>
    </cfRule>
  </conditionalFormatting>
  <conditionalFormatting sqref="A10:AH10">
    <cfRule type="expression" dxfId="178" priority="6" stopIfTrue="1">
      <formula>$A10&lt;&gt;""</formula>
    </cfRule>
  </conditionalFormatting>
  <conditionalFormatting sqref="A11:AH11">
    <cfRule type="expression" dxfId="177" priority="5" stopIfTrue="1">
      <formula>$A11&lt;&gt;""</formula>
    </cfRule>
  </conditionalFormatting>
  <conditionalFormatting sqref="A12:AH12">
    <cfRule type="expression" dxfId="176" priority="4" stopIfTrue="1">
      <formula>$A12&lt;&gt;""</formula>
    </cfRule>
  </conditionalFormatting>
  <conditionalFormatting sqref="A13:AH13">
    <cfRule type="expression" dxfId="175" priority="3" stopIfTrue="1">
      <formula>$A13&lt;&gt;""</formula>
    </cfRule>
  </conditionalFormatting>
  <conditionalFormatting sqref="A14:AH14">
    <cfRule type="expression" dxfId="174" priority="2" stopIfTrue="1">
      <formula>$A14&lt;&gt;""</formula>
    </cfRule>
  </conditionalFormatting>
  <conditionalFormatting sqref="A7:AH7">
    <cfRule type="expression" dxfId="1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237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148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167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178</v>
      </c>
      <c r="B11" s="50" t="s">
        <v>184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215</v>
      </c>
      <c r="C12" s="49" t="s">
        <v>210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222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231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5:AG997">
    <cfRule type="expression" dxfId="172" priority="9" stopIfTrue="1">
      <formula>$A15&lt;&gt;""</formula>
    </cfRule>
  </conditionalFormatting>
  <conditionalFormatting sqref="A8:AH8">
    <cfRule type="expression" dxfId="171" priority="8" stopIfTrue="1">
      <formula>$A8&lt;&gt;""</formula>
    </cfRule>
  </conditionalFormatting>
  <conditionalFormatting sqref="A9:AH9">
    <cfRule type="expression" dxfId="170" priority="7" stopIfTrue="1">
      <formula>$A9&lt;&gt;""</formula>
    </cfRule>
  </conditionalFormatting>
  <conditionalFormatting sqref="A10:AH10">
    <cfRule type="expression" dxfId="169" priority="6" stopIfTrue="1">
      <formula>$A10&lt;&gt;""</formula>
    </cfRule>
  </conditionalFormatting>
  <conditionalFormatting sqref="A11:AH11">
    <cfRule type="expression" dxfId="168" priority="5" stopIfTrue="1">
      <formula>$A11&lt;&gt;""</formula>
    </cfRule>
  </conditionalFormatting>
  <conditionalFormatting sqref="A12:AH12">
    <cfRule type="expression" dxfId="167" priority="4" stopIfTrue="1">
      <formula>$A12&lt;&gt;""</formula>
    </cfRule>
  </conditionalFormatting>
  <conditionalFormatting sqref="A13:AH13">
    <cfRule type="expression" dxfId="166" priority="3" stopIfTrue="1">
      <formula>$A13&lt;&gt;""</formula>
    </cfRule>
  </conditionalFormatting>
  <conditionalFormatting sqref="A14:AH14">
    <cfRule type="expression" dxfId="165" priority="2" stopIfTrue="1">
      <formula>$A14&lt;&gt;""</formula>
    </cfRule>
  </conditionalFormatting>
  <conditionalFormatting sqref="A7:AH7">
    <cfRule type="expression" dxfId="1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237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150</v>
      </c>
      <c r="B9" s="50" t="s">
        <v>145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172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135</v>
      </c>
      <c r="B11" s="50" t="s">
        <v>191</v>
      </c>
      <c r="C11" s="49" t="s">
        <v>192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215</v>
      </c>
      <c r="C12" s="49" t="s">
        <v>214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219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231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5:AG997">
    <cfRule type="expression" dxfId="163" priority="9" stopIfTrue="1">
      <formula>$A15&lt;&gt;""</formula>
    </cfRule>
  </conditionalFormatting>
  <conditionalFormatting sqref="A8:AH8">
    <cfRule type="expression" dxfId="162" priority="8" stopIfTrue="1">
      <formula>$A8&lt;&gt;""</formula>
    </cfRule>
  </conditionalFormatting>
  <conditionalFormatting sqref="A9:AH9">
    <cfRule type="expression" dxfId="161" priority="7" stopIfTrue="1">
      <formula>$A9&lt;&gt;""</formula>
    </cfRule>
  </conditionalFormatting>
  <conditionalFormatting sqref="A10:AH10">
    <cfRule type="expression" dxfId="160" priority="6" stopIfTrue="1">
      <formula>$A10&lt;&gt;""</formula>
    </cfRule>
  </conditionalFormatting>
  <conditionalFormatting sqref="A11:AH11">
    <cfRule type="expression" dxfId="159" priority="5" stopIfTrue="1">
      <formula>$A11&lt;&gt;""</formula>
    </cfRule>
  </conditionalFormatting>
  <conditionalFormatting sqref="A12:AH12">
    <cfRule type="expression" dxfId="158" priority="4" stopIfTrue="1">
      <formula>$A12&lt;&gt;""</formula>
    </cfRule>
  </conditionalFormatting>
  <conditionalFormatting sqref="A13:AH13">
    <cfRule type="expression" dxfId="157" priority="3" stopIfTrue="1">
      <formula>$A13&lt;&gt;""</formula>
    </cfRule>
  </conditionalFormatting>
  <conditionalFormatting sqref="A14:AH14">
    <cfRule type="expression" dxfId="156" priority="2" stopIfTrue="1">
      <formula>$A14&lt;&gt;""</formula>
    </cfRule>
  </conditionalFormatting>
  <conditionalFormatting sqref="A7:AH7">
    <cfRule type="expression" dxfId="1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237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151</v>
      </c>
      <c r="B9" s="50" t="s">
        <v>152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151</v>
      </c>
      <c r="B10" s="50" t="s">
        <v>172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193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215</v>
      </c>
      <c r="C12" s="49" t="s">
        <v>210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222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231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5:AG997">
    <cfRule type="expression" dxfId="154" priority="9" stopIfTrue="1">
      <formula>$A15&lt;&gt;""</formula>
    </cfRule>
  </conditionalFormatting>
  <conditionalFormatting sqref="A8:AH8">
    <cfRule type="expression" dxfId="153" priority="8" stopIfTrue="1">
      <formula>$A8&lt;&gt;""</formula>
    </cfRule>
  </conditionalFormatting>
  <conditionalFormatting sqref="A9:AH9">
    <cfRule type="expression" dxfId="152" priority="7" stopIfTrue="1">
      <formula>$A9&lt;&gt;""</formula>
    </cfRule>
  </conditionalFormatting>
  <conditionalFormatting sqref="A10:AH10">
    <cfRule type="expression" dxfId="151" priority="6" stopIfTrue="1">
      <formula>$A10&lt;&gt;""</formula>
    </cfRule>
  </conditionalFormatting>
  <conditionalFormatting sqref="A11:AH11">
    <cfRule type="expression" dxfId="150" priority="5" stopIfTrue="1">
      <formula>$A11&lt;&gt;""</formula>
    </cfRule>
  </conditionalFormatting>
  <conditionalFormatting sqref="A12:AH12">
    <cfRule type="expression" dxfId="149" priority="4" stopIfTrue="1">
      <formula>$A12&lt;&gt;""</formula>
    </cfRule>
  </conditionalFormatting>
  <conditionalFormatting sqref="A13:AH13">
    <cfRule type="expression" dxfId="148" priority="3" stopIfTrue="1">
      <formula>$A13&lt;&gt;""</formula>
    </cfRule>
  </conditionalFormatting>
  <conditionalFormatting sqref="A14:AH14">
    <cfRule type="expression" dxfId="147" priority="2" stopIfTrue="1">
      <formula>$A14&lt;&gt;""</formula>
    </cfRule>
  </conditionalFormatting>
  <conditionalFormatting sqref="A7:AH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237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153</v>
      </c>
      <c r="B9" s="50" t="s">
        <v>154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141</v>
      </c>
      <c r="B10" s="50" t="s">
        <v>172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186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215</v>
      </c>
      <c r="C12" s="49" t="s">
        <v>214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222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231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5:AG997">
    <cfRule type="expression" dxfId="145" priority="9" stopIfTrue="1">
      <formula>$A15&lt;&gt;""</formula>
    </cfRule>
  </conditionalFormatting>
  <conditionalFormatting sqref="A8:AH8">
    <cfRule type="expression" dxfId="144" priority="8" stopIfTrue="1">
      <formula>$A8&lt;&gt;""</formula>
    </cfRule>
  </conditionalFormatting>
  <conditionalFormatting sqref="A9:AH9">
    <cfRule type="expression" dxfId="143" priority="7" stopIfTrue="1">
      <formula>$A9&lt;&gt;""</formula>
    </cfRule>
  </conditionalFormatting>
  <conditionalFormatting sqref="A10:AH10">
    <cfRule type="expression" dxfId="142" priority="6" stopIfTrue="1">
      <formula>$A10&lt;&gt;""</formula>
    </cfRule>
  </conditionalFormatting>
  <conditionalFormatting sqref="A11:AH11">
    <cfRule type="expression" dxfId="141" priority="5" stopIfTrue="1">
      <formula>$A11&lt;&gt;""</formula>
    </cfRule>
  </conditionalFormatting>
  <conditionalFormatting sqref="A12:AH12">
    <cfRule type="expression" dxfId="140" priority="4" stopIfTrue="1">
      <formula>$A12&lt;&gt;""</formula>
    </cfRule>
  </conditionalFormatting>
  <conditionalFormatting sqref="A13:AH13">
    <cfRule type="expression" dxfId="139" priority="3" stopIfTrue="1">
      <formula>$A13&lt;&gt;""</formula>
    </cfRule>
  </conditionalFormatting>
  <conditionalFormatting sqref="A14:AH14">
    <cfRule type="expression" dxfId="138" priority="2" stopIfTrue="1">
      <formula>$A14&lt;&gt;""</formula>
    </cfRule>
  </conditionalFormatting>
  <conditionalFormatting sqref="A7:AH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2020-11-30T01:29:38Z</dcterms:modified>
</cp:coreProperties>
</file>