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7香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N8" i="2" s="1"/>
  <c r="V9" i="2"/>
  <c r="N9" i="2" s="1"/>
  <c r="V10" i="2"/>
  <c r="V11" i="2"/>
  <c r="V12" i="2"/>
  <c r="N12" i="2" s="1"/>
  <c r="V13" i="2"/>
  <c r="N13" i="2" s="1"/>
  <c r="V14" i="2"/>
  <c r="N14" i="2" s="1"/>
  <c r="V15" i="2"/>
  <c r="N15" i="2" s="1"/>
  <c r="V16" i="2"/>
  <c r="V17" i="2"/>
  <c r="V18" i="2"/>
  <c r="N18" i="2" s="1"/>
  <c r="V19" i="2"/>
  <c r="N19" i="2" s="1"/>
  <c r="V20" i="2"/>
  <c r="N20" i="2" s="1"/>
  <c r="V21" i="2"/>
  <c r="N21" i="2" s="1"/>
  <c r="V22" i="2"/>
  <c r="V23" i="2"/>
  <c r="V24" i="2"/>
  <c r="N24" i="2" s="1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N11" i="2"/>
  <c r="N17" i="2"/>
  <c r="N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H10" i="2"/>
  <c r="D10" i="2" s="1"/>
  <c r="H11" i="2"/>
  <c r="D11" i="2" s="1"/>
  <c r="H12" i="2"/>
  <c r="D12" i="2" s="1"/>
  <c r="H13" i="2"/>
  <c r="D13" i="2" s="1"/>
  <c r="H14" i="2"/>
  <c r="H15" i="2"/>
  <c r="H16" i="2"/>
  <c r="D16" i="2" s="1"/>
  <c r="H17" i="2"/>
  <c r="D17" i="2" s="1"/>
  <c r="H18" i="2"/>
  <c r="D18" i="2" s="1"/>
  <c r="H19" i="2"/>
  <c r="D19" i="2" s="1"/>
  <c r="H20" i="2"/>
  <c r="H21" i="2"/>
  <c r="H22" i="2"/>
  <c r="D22" i="2" s="1"/>
  <c r="H23" i="2"/>
  <c r="D23" i="2" s="1"/>
  <c r="H24" i="2"/>
  <c r="D24" i="2" s="1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D9" i="2"/>
  <c r="D15" i="2"/>
  <c r="D21" i="2"/>
  <c r="I8" i="1"/>
  <c r="D8" i="1" s="1"/>
  <c r="I9" i="1"/>
  <c r="I10" i="1"/>
  <c r="I11" i="1"/>
  <c r="I12" i="1"/>
  <c r="D12" i="1" s="1"/>
  <c r="I13" i="1"/>
  <c r="D13" i="1" s="1"/>
  <c r="I14" i="1"/>
  <c r="D14" i="1" s="1"/>
  <c r="I15" i="1"/>
  <c r="I16" i="1"/>
  <c r="I17" i="1"/>
  <c r="I18" i="1"/>
  <c r="D18" i="1" s="1"/>
  <c r="I19" i="1"/>
  <c r="D19" i="1" s="1"/>
  <c r="I20" i="1"/>
  <c r="D20" i="1" s="1"/>
  <c r="I21" i="1"/>
  <c r="I22" i="1"/>
  <c r="I23" i="1"/>
  <c r="I24" i="1"/>
  <c r="D24" i="1" s="1"/>
  <c r="E8" i="1"/>
  <c r="E9" i="1"/>
  <c r="D9" i="1" s="1"/>
  <c r="E10" i="1"/>
  <c r="D10" i="1" s="1"/>
  <c r="E11" i="1"/>
  <c r="E12" i="1"/>
  <c r="E13" i="1"/>
  <c r="E14" i="1"/>
  <c r="E15" i="1"/>
  <c r="D15" i="1" s="1"/>
  <c r="E16" i="1"/>
  <c r="D16" i="1" s="1"/>
  <c r="E17" i="1"/>
  <c r="E18" i="1"/>
  <c r="E19" i="1"/>
  <c r="E20" i="1"/>
  <c r="E21" i="1"/>
  <c r="D21" i="1" s="1"/>
  <c r="E22" i="1"/>
  <c r="D22" i="1" s="1"/>
  <c r="E23" i="1"/>
  <c r="E24" i="1"/>
  <c r="D11" i="1"/>
  <c r="L11" i="1" s="1"/>
  <c r="D17" i="1"/>
  <c r="N17" i="1" s="1"/>
  <c r="D23" i="1"/>
  <c r="Q23" i="1" s="1"/>
  <c r="N21" i="1" l="1"/>
  <c r="Q21" i="1"/>
  <c r="F21" i="1"/>
  <c r="J21" i="1"/>
  <c r="L21" i="1"/>
  <c r="J14" i="1"/>
  <c r="Q14" i="1"/>
  <c r="F14" i="1"/>
  <c r="L14" i="1"/>
  <c r="N14" i="1"/>
  <c r="N9" i="1"/>
  <c r="Q9" i="1"/>
  <c r="F9" i="1"/>
  <c r="J9" i="1"/>
  <c r="L9" i="1"/>
  <c r="F8" i="1"/>
  <c r="J8" i="1"/>
  <c r="N8" i="1"/>
  <c r="L8" i="1"/>
  <c r="Q8" i="1"/>
  <c r="F22" i="1"/>
  <c r="J22" i="1"/>
  <c r="Q22" i="1"/>
  <c r="L22" i="1"/>
  <c r="N22" i="1"/>
  <c r="F16" i="1"/>
  <c r="L16" i="1"/>
  <c r="N16" i="1"/>
  <c r="J16" i="1"/>
  <c r="Q16" i="1"/>
  <c r="F10" i="1"/>
  <c r="J10" i="1"/>
  <c r="Q10" i="1"/>
  <c r="L10" i="1"/>
  <c r="N10" i="1"/>
  <c r="L15" i="1"/>
  <c r="J15" i="1"/>
  <c r="N15" i="1"/>
  <c r="Q15" i="1"/>
  <c r="F15" i="1"/>
  <c r="J20" i="1"/>
  <c r="N20" i="1"/>
  <c r="L20" i="1"/>
  <c r="Q20" i="1"/>
  <c r="F20" i="1"/>
  <c r="J19" i="1"/>
  <c r="L19" i="1"/>
  <c r="N19" i="1"/>
  <c r="Q19" i="1"/>
  <c r="F19" i="1"/>
  <c r="J13" i="1"/>
  <c r="L13" i="1"/>
  <c r="Q13" i="1"/>
  <c r="F13" i="1"/>
  <c r="N13" i="1"/>
  <c r="N24" i="1"/>
  <c r="J24" i="1"/>
  <c r="Q24" i="1"/>
  <c r="F24" i="1"/>
  <c r="L24" i="1"/>
  <c r="N18" i="1"/>
  <c r="F18" i="1"/>
  <c r="L18" i="1"/>
  <c r="Q18" i="1"/>
  <c r="J18" i="1"/>
  <c r="N12" i="1"/>
  <c r="F12" i="1"/>
  <c r="J12" i="1"/>
  <c r="Q12" i="1"/>
  <c r="L12" i="1"/>
  <c r="N11" i="1"/>
  <c r="L23" i="1"/>
  <c r="J17" i="1"/>
  <c r="F23" i="1"/>
  <c r="F17" i="1"/>
  <c r="F11" i="1"/>
  <c r="N23" i="1"/>
  <c r="L17" i="1"/>
  <c r="J23" i="1"/>
  <c r="J11" i="1"/>
  <c r="Q17" i="1"/>
  <c r="Q11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<sst xmlns="http://schemas.openxmlformats.org/spreadsheetml/2006/main" count="637" uniqueCount="290">
  <si>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</si>
  <si>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</si>
  <si>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</si>
  <si>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</si>
  <si>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</si>
  <si>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</si>
  <si>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</si>
  <si>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</si>
  <si>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</si>
  <si>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</si>
  <si>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</si>
  <si>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</si>
  <si>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</si>
  <si>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</si>
  <si>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</si>
  <si>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</si>
  <si>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</si>
  <si>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</si>
  <si>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</si>
  <si>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</si>
  <si>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</si>
  <si>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</si>
  <si>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</si>
  <si>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</si>
  <si>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</si>
  <si>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</si>
  <si>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</si>
  <si>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</si>
  <si>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</si>
  <si>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</si>
  <si>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</si>
  <si>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</si>
  <si>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</si>
  <si>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</si>
  <si>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</si>
  <si>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</si>
  <si>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</si>
  <si>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</si>
  <si>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</si>
  <si>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</si>
  <si>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</si>
  <si>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</si>
  <si>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</si>
  <si>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</si>
  <si>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</si>
  <si>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</si>
  <si>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</si>
  <si>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</si>
  <si>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</si>
  <si>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</si>
  <si>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</si>
  <si>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</si>
  <si>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</si>
  <si>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</si>
  <si>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</si>
  <si>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</si>
  <si>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</si>
  <si>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</si>
  <si>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</si>
  <si>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</si>
  <si>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</si>
  <si>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</si>
  <si>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</si>
  <si>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</si>
  <si>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</si>
  <si>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</si>
  <si>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</si>
  <si>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</si>
  <si>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</si>
  <si>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</si>
  <si>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</si>
  <si>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</si>
  <si>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</si>
  <si>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</si>
  <si>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</si>
  <si>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</si>
  <si>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</si>
  <si>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</si>
  <si>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</si>
  <si>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</si>
  <si>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</si>
  <si>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</si>
  <si>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</si>
  <si>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</si>
  <si>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</si>
  <si>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</si>
  <si>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</si>
  <si>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</si>
  <si>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</si>
  <si>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</si>
  <si>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</si>
  <si>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</si>
  <si>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</si>
  <si>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</si>
  <si>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</si>
  <si>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</si>
  <si>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</si>
  <si>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</si>
  <si>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</si>
  <si>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</si>
  <si>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</si>
  <si>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</si>
  <si>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</si>
  <si>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</si>
  <si>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</si>
  <si>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</si>
  <si>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</si>
  <si>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</si>
  <si>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</si>
  <si>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</si>
  <si>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</si>
  <si>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</si>
  <si>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</si>
  <si>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</si>
  <si>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</si>
  <si>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</si>
  <si>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</si>
  <si>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</si>
  <si>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</si>
  <si>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</si>
  <si>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</si>
  <si>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</si>
  <si>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</si>
  <si>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</si>
  <si>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</si>
  <si>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</si>
  <si>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</si>
  <si>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</si>
  <si>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</si>
  <si>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</si>
  <si>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</si>
  <si>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</si>
  <si>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</si>
  <si>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</si>
  <si>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</si>
  <si>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</si>
  <si>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</si>
  <si>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</si>
  <si>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</si>
  <si>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</si>
  <si>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</si>
  <si>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</si>
  <si>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</si>
  <si>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</si>
  <si>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</si>
  <si>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</si>
  <si>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</si>
  <si>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</si>
  <si>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</si>
  <si>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</si>
  <si>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</si>
  <si>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</si>
  <si>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</si>
  <si>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</si>
  <si>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</si>
  <si>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</si>
  <si>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</si>
  <si>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</si>
  <si>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</si>
  <si>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</si>
  <si>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</si>
  <si>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</si>
  <si>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</si>
  <si>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</si>
  <si>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</si>
  <si>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</si>
  <si>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</si>
  <si>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</si>
  <si>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</si>
  <si>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</si>
  <si>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</si>
  <si>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</si>
  <si>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</si>
  <si>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</si>
  <si>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</si>
  <si>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</si>
  <si>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</si>
  <si>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</si>
  <si>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</si>
  <si>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</si>
  <si>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</si>
  <si>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</si>
  <si>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</si>
  <si>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</si>
  <si>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</si>
  <si>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</si>
  <si>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</si>
  <si>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</si>
  <si>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</si>
  <si>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</si>
  <si>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</si>
  <si>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</si>
  <si>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</si>
  <si>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</si>
  <si>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</si>
  <si>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</si>
  <si>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</si>
  <si>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</si>
  <si>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</si>
  <si>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</si>
  <si>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</si>
  <si>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</si>
  <si>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</si>
  <si>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</si>
  <si>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</si>
  <si>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</si>
  <si>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</si>
  <si>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</si>
  <si>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</si>
  <si>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</si>
  <si>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</si>
  <si>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</si>
  <si>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</si>
  <si>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</si>
  <si>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</si>
  <si>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</si>
  <si>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</si>
  <si>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</si>
  <si>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</si>
  <si>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</si>
  <si>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</si>
  <si>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</si>
  <si>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</si>
  <si>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</si>
  <si>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</si>
  <si>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</si>
  <si>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</si>
  <si>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</si>
  <si>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</si>
  <si>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</si>
  <si>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</si>
  <si>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</si>
  <si>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</si>
  <si>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</si>
  <si>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</si>
  <si>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</si>
  <si>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</si>
  <si>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</si>
  <si>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</si>
  <si>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</si>
  <si>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</si>
  <si>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</si>
  <si>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</si>
  <si>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</si>
  <si>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</si>
  <si>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</si>
  <si>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</si>
  <si>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</si>
  <si>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</si>
  <si>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</si>
  <si>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</si>
  <si>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37000</t>
  </si>
  <si>
    <t>水洗化人口等（令和1年度実績）</t>
    <phoneticPr fontId="3"/>
  </si>
  <si>
    <t>し尿処理の状況（令和1年度実績）</t>
    <phoneticPr fontId="3"/>
  </si>
  <si>
    <t>37201</t>
  </si>
  <si>
    <t>高松市</t>
  </si>
  <si>
    <t/>
  </si>
  <si>
    <t>○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</si>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</sst>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17</v>
      </c>
      <c r="B7" s="116" t="s">
        <v>251</v>
      </c>
      <c r="C7" s="109" t="s">
        <v>200</v>
      </c>
      <c r="D7" s="110">
        <f>+SUM(E7,+I7)</f>
        <v>982235</v>
      </c>
      <c r="E7" s="110">
        <f>+SUM(G7,+H7)</f>
        <v>73134</v>
      </c>
      <c r="F7" s="111">
        <f>IF(D7&gt;0,E7/D7*100,"-")</f>
        <v>7.4456723696467746</v>
      </c>
      <c r="G7" s="108">
        <f>SUM(G$8:G$207)</f>
        <v>72734</v>
      </c>
      <c r="H7" s="108">
        <f>SUM(H$8:H$207)</f>
        <v>400</v>
      </c>
      <c r="I7" s="110">
        <f>+SUM(K7,+M7,+O7)</f>
        <v>909101</v>
      </c>
      <c r="J7" s="111">
        <f>IF(D7&gt;0,I7/D7*100,"-")</f>
        <v>92.554327630353228</v>
      </c>
      <c r="K7" s="108">
        <f>SUM(K$8:K$207)</f>
        <v>399774</v>
      </c>
      <c r="L7" s="111">
        <f>IF(D7&gt;0,K7/D7*100,"-")</f>
        <v>40.700443376585035</v>
      </c>
      <c r="M7" s="108">
        <f>SUM(M$8:M$207)</f>
        <v>415</v>
      </c>
      <c r="N7" s="111">
        <f>IF(D7&gt;0,M7/D7*100,"-")</f>
        <v>4.2250581581800686E-2</v>
      </c>
      <c r="O7" s="108">
        <f>SUM(O$8:O$207)</f>
        <v>508912</v>
      </c>
      <c r="P7" s="108">
        <f>SUM(P$8:P$207)</f>
        <v>317375</v>
      </c>
      <c r="Q7" s="111">
        <f>IF(D7&gt;0,O7/D7*100,"-")</f>
        <v>51.811633672186389</v>
      </c>
      <c r="R7" s="108">
        <f>SUM(R$8:R$207)</f>
        <v>13619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17</v>
      </c>
      <c r="B8" s="102" t="s">
        <v>254</v>
      </c>
      <c r="C8" s="101" t="s">
        <v>255</v>
      </c>
      <c r="D8" s="103">
        <f>+SUM(E8,+I8)</f>
        <v>427301</v>
      </c>
      <c r="E8" s="103">
        <f>+SUM(G8,+H8)</f>
        <v>12706</v>
      </c>
      <c r="F8" s="104">
        <f>IF(D8&gt;0,E8/D8*100,"-")</f>
        <v>2.9735479205524911</v>
      </c>
      <c r="G8" s="103">
        <v>12706</v>
      </c>
      <c r="H8" s="103">
        <v>0</v>
      </c>
      <c r="I8" s="103">
        <f>+SUM(K8,+M8,+O8)</f>
        <v>414595</v>
      </c>
      <c r="J8" s="104">
        <f>IF(D8&gt;0,I8/D8*100,"-")</f>
        <v>97.026452079447509</v>
      </c>
      <c r="K8" s="103">
        <v>249293</v>
      </c>
      <c r="L8" s="104">
        <f>IF(D8&gt;0,K8/D8*100,"-")</f>
        <v>58.341309755886364</v>
      </c>
      <c r="M8" s="103">
        <v>73</v>
      </c>
      <c r="N8" s="104">
        <f>IF(D8&gt;0,M8/D8*100,"-")</f>
        <v>1.708397593265637E-2</v>
      </c>
      <c r="O8" s="103">
        <v>165229</v>
      </c>
      <c r="P8" s="103">
        <v>107450</v>
      </c>
      <c r="Q8" s="104">
        <f>IF(D8&gt;0,O8/D8*100,"-")</f>
        <v>38.668058347628488</v>
      </c>
      <c r="R8" s="103">
        <v>4809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17</v>
      </c>
      <c r="B9" s="102" t="s">
        <v>258</v>
      </c>
      <c r="C9" s="101" t="s">
        <v>259</v>
      </c>
      <c r="D9" s="103">
        <f>+SUM(E9,+I9)</f>
        <v>112890</v>
      </c>
      <c r="E9" s="103">
        <f>+SUM(G9,+H9)</f>
        <v>7824</v>
      </c>
      <c r="F9" s="104">
        <f>IF(D9&gt;0,E9/D9*100,"-")</f>
        <v>6.9306404464522995</v>
      </c>
      <c r="G9" s="103">
        <v>7814</v>
      </c>
      <c r="H9" s="103">
        <v>10</v>
      </c>
      <c r="I9" s="103">
        <f>+SUM(K9,+M9,+O9)</f>
        <v>105066</v>
      </c>
      <c r="J9" s="104">
        <f>IF(D9&gt;0,I9/D9*100,"-")</f>
        <v>93.069359553547699</v>
      </c>
      <c r="K9" s="103">
        <v>47179</v>
      </c>
      <c r="L9" s="104">
        <f>IF(D9&gt;0,K9/D9*100,"-")</f>
        <v>41.79200992116219</v>
      </c>
      <c r="M9" s="103">
        <v>0</v>
      </c>
      <c r="N9" s="104">
        <f>IF(D9&gt;0,M9/D9*100,"-")</f>
        <v>0</v>
      </c>
      <c r="O9" s="103">
        <v>57887</v>
      </c>
      <c r="P9" s="103">
        <v>31173</v>
      </c>
      <c r="Q9" s="104">
        <f>IF(D9&gt;0,O9/D9*100,"-")</f>
        <v>51.277349632385508</v>
      </c>
      <c r="R9" s="103">
        <v>2107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17</v>
      </c>
      <c r="B10" s="102" t="s">
        <v>260</v>
      </c>
      <c r="C10" s="101" t="s">
        <v>261</v>
      </c>
      <c r="D10" s="103">
        <f>+SUM(E10,+I10)</f>
        <v>52928</v>
      </c>
      <c r="E10" s="103">
        <f>+SUM(G10,+H10)</f>
        <v>8292</v>
      </c>
      <c r="F10" s="104">
        <f>IF(D10&gt;0,E10/D10*100,"-")</f>
        <v>15.666565900846432</v>
      </c>
      <c r="G10" s="103">
        <v>8292</v>
      </c>
      <c r="H10" s="103">
        <v>0</v>
      </c>
      <c r="I10" s="103">
        <f>+SUM(K10,+M10,+O10)</f>
        <v>44636</v>
      </c>
      <c r="J10" s="104">
        <f>IF(D10&gt;0,I10/D10*100,"-")</f>
        <v>84.333434099153564</v>
      </c>
      <c r="K10" s="103">
        <v>10780</v>
      </c>
      <c r="L10" s="104">
        <f>IF(D10&gt;0,K10/D10*100,"-")</f>
        <v>20.367291414752117</v>
      </c>
      <c r="M10" s="103">
        <v>0</v>
      </c>
      <c r="N10" s="104">
        <f>IF(D10&gt;0,M10/D10*100,"-")</f>
        <v>0</v>
      </c>
      <c r="O10" s="103">
        <v>33856</v>
      </c>
      <c r="P10" s="103">
        <v>21110</v>
      </c>
      <c r="Q10" s="104">
        <f>IF(D10&gt;0,O10/D10*100,"-")</f>
        <v>63.966142684401447</v>
      </c>
      <c r="R10" s="103">
        <v>949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17</v>
      </c>
      <c r="B11" s="102" t="s">
        <v>262</v>
      </c>
      <c r="C11" s="101" t="s">
        <v>263</v>
      </c>
      <c r="D11" s="103">
        <f>+SUM(E11,+I11)</f>
        <v>32030</v>
      </c>
      <c r="E11" s="103">
        <f>+SUM(G11,+H11)</f>
        <v>5902</v>
      </c>
      <c r="F11" s="104">
        <f>IF(D11&gt;0,E11/D11*100,"-")</f>
        <v>18.426475179519201</v>
      </c>
      <c r="G11" s="103">
        <v>5882</v>
      </c>
      <c r="H11" s="103">
        <v>20</v>
      </c>
      <c r="I11" s="103">
        <f>+SUM(K11,+M11,+O11)</f>
        <v>26128</v>
      </c>
      <c r="J11" s="104">
        <f>IF(D11&gt;0,I11/D11*100,"-")</f>
        <v>81.573524820480799</v>
      </c>
      <c r="K11" s="103">
        <v>16682</v>
      </c>
      <c r="L11" s="104">
        <f>IF(D11&gt;0,K11/D11*100,"-")</f>
        <v>52.082422728691846</v>
      </c>
      <c r="M11" s="103">
        <v>342</v>
      </c>
      <c r="N11" s="104">
        <f>IF(D11&gt;0,M11/D11*100,"-")</f>
        <v>1.0677489853262567</v>
      </c>
      <c r="O11" s="103">
        <v>9104</v>
      </c>
      <c r="P11" s="103">
        <v>6643</v>
      </c>
      <c r="Q11" s="104">
        <f>IF(D11&gt;0,O11/D11*100,"-")</f>
        <v>28.423353106462692</v>
      </c>
      <c r="R11" s="103">
        <v>282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17</v>
      </c>
      <c r="B12" s="102" t="s">
        <v>264</v>
      </c>
      <c r="C12" s="101" t="s">
        <v>265</v>
      </c>
      <c r="D12" s="103">
        <f>+SUM(E12,+I12)</f>
        <v>60071</v>
      </c>
      <c r="E12" s="103">
        <f>+SUM(G12,+H12)</f>
        <v>4252</v>
      </c>
      <c r="F12" s="104">
        <f>IF(D12&gt;0,E12/D12*100,"-")</f>
        <v>7.0782906893509345</v>
      </c>
      <c r="G12" s="103">
        <v>4252</v>
      </c>
      <c r="H12" s="103">
        <v>0</v>
      </c>
      <c r="I12" s="103">
        <f>+SUM(K12,+M12,+O12)</f>
        <v>55819</v>
      </c>
      <c r="J12" s="104">
        <f>IF(D12&gt;0,I12/D12*100,"-")</f>
        <v>92.921709310649064</v>
      </c>
      <c r="K12" s="103">
        <v>9977</v>
      </c>
      <c r="L12" s="104">
        <f>IF(D12&gt;0,K12/D12*100,"-")</f>
        <v>16.608679728987365</v>
      </c>
      <c r="M12" s="103">
        <v>0</v>
      </c>
      <c r="N12" s="104">
        <f>IF(D12&gt;0,M12/D12*100,"-")</f>
        <v>0</v>
      </c>
      <c r="O12" s="103">
        <v>45842</v>
      </c>
      <c r="P12" s="103">
        <v>24279</v>
      </c>
      <c r="Q12" s="104">
        <f>IF(D12&gt;0,O12/D12*100,"-")</f>
        <v>76.313029581661695</v>
      </c>
      <c r="R12" s="103">
        <v>885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17</v>
      </c>
      <c r="B13" s="102" t="s">
        <v>266</v>
      </c>
      <c r="C13" s="101" t="s">
        <v>267</v>
      </c>
      <c r="D13" s="103">
        <f>+SUM(E13,+I13)</f>
        <v>48296</v>
      </c>
      <c r="E13" s="103">
        <f>+SUM(G13,+H13)</f>
        <v>2890</v>
      </c>
      <c r="F13" s="104">
        <f>IF(D13&gt;0,E13/D13*100,"-")</f>
        <v>5.9839324167632926</v>
      </c>
      <c r="G13" s="103">
        <v>2809</v>
      </c>
      <c r="H13" s="103">
        <v>81</v>
      </c>
      <c r="I13" s="103">
        <f>+SUM(K13,+M13,+O13)</f>
        <v>45406</v>
      </c>
      <c r="J13" s="104">
        <f>IF(D13&gt;0,I13/D13*100,"-")</f>
        <v>94.016067583236705</v>
      </c>
      <c r="K13" s="103">
        <v>19304</v>
      </c>
      <c r="L13" s="104">
        <f>IF(D13&gt;0,K13/D13*100,"-")</f>
        <v>39.970183866158685</v>
      </c>
      <c r="M13" s="103">
        <v>0</v>
      </c>
      <c r="N13" s="104">
        <f>IF(D13&gt;0,M13/D13*100,"-")</f>
        <v>0</v>
      </c>
      <c r="O13" s="103">
        <v>26102</v>
      </c>
      <c r="P13" s="103">
        <v>17460</v>
      </c>
      <c r="Q13" s="104">
        <f>IF(D13&gt;0,O13/D13*100,"-")</f>
        <v>54.045883717078013</v>
      </c>
      <c r="R13" s="103">
        <v>463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17</v>
      </c>
      <c r="B14" s="102" t="s">
        <v>268</v>
      </c>
      <c r="C14" s="101" t="s">
        <v>269</v>
      </c>
      <c r="D14" s="103">
        <f>+SUM(E14,+I14)</f>
        <v>30342</v>
      </c>
      <c r="E14" s="103">
        <f>+SUM(G14,+H14)</f>
        <v>2028</v>
      </c>
      <c r="F14" s="104">
        <f>IF(D14&gt;0,E14/D14*100,"-")</f>
        <v>6.6838046272493568</v>
      </c>
      <c r="G14" s="103">
        <v>2028</v>
      </c>
      <c r="H14" s="103">
        <v>0</v>
      </c>
      <c r="I14" s="103">
        <f>+SUM(K14,+M14,+O14)</f>
        <v>28314</v>
      </c>
      <c r="J14" s="104">
        <f>IF(D14&gt;0,I14/D14*100,"-")</f>
        <v>93.316195372750641</v>
      </c>
      <c r="K14" s="103">
        <v>1204</v>
      </c>
      <c r="L14" s="104">
        <f>IF(D14&gt;0,K14/D14*100,"-")</f>
        <v>3.9680970272229916</v>
      </c>
      <c r="M14" s="103">
        <v>0</v>
      </c>
      <c r="N14" s="104">
        <f>IF(D14&gt;0,M14/D14*100,"-")</f>
        <v>0</v>
      </c>
      <c r="O14" s="103">
        <v>27110</v>
      </c>
      <c r="P14" s="103">
        <v>16656</v>
      </c>
      <c r="Q14" s="104">
        <f>IF(D14&gt;0,O14/D14*100,"-")</f>
        <v>89.348098345527646</v>
      </c>
      <c r="R14" s="103">
        <v>238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17</v>
      </c>
      <c r="B15" s="102" t="s">
        <v>270</v>
      </c>
      <c r="C15" s="101" t="s">
        <v>271</v>
      </c>
      <c r="D15" s="103">
        <f>+SUM(E15,+I15)</f>
        <v>65370</v>
      </c>
      <c r="E15" s="103">
        <f>+SUM(G15,+H15)</f>
        <v>6284</v>
      </c>
      <c r="F15" s="104">
        <f>IF(D15&gt;0,E15/D15*100,"-")</f>
        <v>9.612972311457856</v>
      </c>
      <c r="G15" s="103">
        <v>6094</v>
      </c>
      <c r="H15" s="103">
        <v>190</v>
      </c>
      <c r="I15" s="103">
        <f>+SUM(K15,+M15,+O15)</f>
        <v>59086</v>
      </c>
      <c r="J15" s="104">
        <f>IF(D15&gt;0,I15/D15*100,"-")</f>
        <v>90.387027688542148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59086</v>
      </c>
      <c r="P15" s="103">
        <v>40005</v>
      </c>
      <c r="Q15" s="104">
        <f>IF(D15&gt;0,O15/D15*100,"-")</f>
        <v>90.387027688542148</v>
      </c>
      <c r="R15" s="103">
        <v>977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17</v>
      </c>
      <c r="B16" s="102" t="s">
        <v>272</v>
      </c>
      <c r="C16" s="101" t="s">
        <v>273</v>
      </c>
      <c r="D16" s="103">
        <f>+SUM(E16,+I16)</f>
        <v>13782</v>
      </c>
      <c r="E16" s="103">
        <f>+SUM(G16,+H16)</f>
        <v>4880</v>
      </c>
      <c r="F16" s="104">
        <f>IF(D16&gt;0,E16/D16*100,"-")</f>
        <v>35.408503845595703</v>
      </c>
      <c r="G16" s="103">
        <v>4880</v>
      </c>
      <c r="H16" s="103">
        <v>0</v>
      </c>
      <c r="I16" s="103">
        <f>+SUM(K16,+M16,+O16)</f>
        <v>8902</v>
      </c>
      <c r="J16" s="104">
        <f>IF(D16&gt;0,I16/D16*100,"-")</f>
        <v>64.591496154404297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8902</v>
      </c>
      <c r="P16" s="103">
        <v>4823</v>
      </c>
      <c r="Q16" s="104">
        <f>IF(D16&gt;0,O16/D16*100,"-")</f>
        <v>64.591496154404297</v>
      </c>
      <c r="R16" s="103">
        <v>86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17</v>
      </c>
      <c r="B17" s="102" t="s">
        <v>274</v>
      </c>
      <c r="C17" s="101" t="s">
        <v>275</v>
      </c>
      <c r="D17" s="103">
        <f>+SUM(E17,+I17)</f>
        <v>14542</v>
      </c>
      <c r="E17" s="103">
        <f>+SUM(G17,+H17)</f>
        <v>1012</v>
      </c>
      <c r="F17" s="104">
        <f>IF(D17&gt;0,E17/D17*100,"-")</f>
        <v>6.9591527987897122</v>
      </c>
      <c r="G17" s="103">
        <v>1012</v>
      </c>
      <c r="H17" s="103">
        <v>0</v>
      </c>
      <c r="I17" s="103">
        <f>+SUM(K17,+M17,+O17)</f>
        <v>13530</v>
      </c>
      <c r="J17" s="104">
        <f>IF(D17&gt;0,I17/D17*100,"-")</f>
        <v>93.040847201210283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13530</v>
      </c>
      <c r="P17" s="103">
        <v>7439</v>
      </c>
      <c r="Q17" s="104">
        <f>IF(D17&gt;0,O17/D17*100,"-")</f>
        <v>93.040847201210283</v>
      </c>
      <c r="R17" s="103">
        <v>153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17</v>
      </c>
      <c r="B18" s="102" t="s">
        <v>276</v>
      </c>
      <c r="C18" s="101" t="s">
        <v>277</v>
      </c>
      <c r="D18" s="103">
        <f>+SUM(E18,+I18)</f>
        <v>28165</v>
      </c>
      <c r="E18" s="103">
        <f>+SUM(G18,+H18)</f>
        <v>4241</v>
      </c>
      <c r="F18" s="104">
        <f>IF(D18&gt;0,E18/D18*100,"-")</f>
        <v>15.057695721640336</v>
      </c>
      <c r="G18" s="103">
        <v>4241</v>
      </c>
      <c r="H18" s="103">
        <v>0</v>
      </c>
      <c r="I18" s="103">
        <f>+SUM(K18,+M18,+O18)</f>
        <v>23924</v>
      </c>
      <c r="J18" s="104">
        <f>IF(D18&gt;0,I18/D18*100,"-")</f>
        <v>84.942304278359671</v>
      </c>
      <c r="K18" s="103">
        <v>934</v>
      </c>
      <c r="L18" s="104">
        <f>IF(D18&gt;0,K18/D18*100,"-")</f>
        <v>3.3161725545890288</v>
      </c>
      <c r="M18" s="103">
        <v>0</v>
      </c>
      <c r="N18" s="104">
        <f>IF(D18&gt;0,M18/D18*100,"-")</f>
        <v>0</v>
      </c>
      <c r="O18" s="103">
        <v>22990</v>
      </c>
      <c r="P18" s="103">
        <v>13419</v>
      </c>
      <c r="Q18" s="104">
        <f>IF(D18&gt;0,O18/D18*100,"-")</f>
        <v>81.626131723770641</v>
      </c>
      <c r="R18" s="103">
        <v>268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17</v>
      </c>
      <c r="B19" s="102" t="s">
        <v>278</v>
      </c>
      <c r="C19" s="101" t="s">
        <v>279</v>
      </c>
      <c r="D19" s="103">
        <f>+SUM(E19,+I19)</f>
        <v>3111</v>
      </c>
      <c r="E19" s="103">
        <f>+SUM(G19,+H19)</f>
        <v>68</v>
      </c>
      <c r="F19" s="104">
        <f>IF(D19&gt;0,E19/D19*100,"-")</f>
        <v>2.1857923497267762</v>
      </c>
      <c r="G19" s="103">
        <v>54</v>
      </c>
      <c r="H19" s="103">
        <v>14</v>
      </c>
      <c r="I19" s="103">
        <f>+SUM(K19,+M19,+O19)</f>
        <v>3043</v>
      </c>
      <c r="J19" s="104">
        <f>IF(D19&gt;0,I19/D19*100,"-")</f>
        <v>97.814207650273218</v>
      </c>
      <c r="K19" s="103">
        <v>2828</v>
      </c>
      <c r="L19" s="104">
        <f>IF(D19&gt;0,K19/D19*100,"-")</f>
        <v>90.903246544519448</v>
      </c>
      <c r="M19" s="103">
        <v>0</v>
      </c>
      <c r="N19" s="104">
        <f>IF(D19&gt;0,M19/D19*100,"-")</f>
        <v>0</v>
      </c>
      <c r="O19" s="103">
        <v>215</v>
      </c>
      <c r="P19" s="103">
        <v>181</v>
      </c>
      <c r="Q19" s="104">
        <f>IF(D19&gt;0,O19/D19*100,"-")</f>
        <v>6.9109611057537768</v>
      </c>
      <c r="R19" s="103">
        <v>24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17</v>
      </c>
      <c r="B20" s="102" t="s">
        <v>280</v>
      </c>
      <c r="C20" s="101" t="s">
        <v>281</v>
      </c>
      <c r="D20" s="103">
        <f>+SUM(E20,+I20)</f>
        <v>18496</v>
      </c>
      <c r="E20" s="103">
        <f>+SUM(G20,+H20)</f>
        <v>483</v>
      </c>
      <c r="F20" s="104">
        <f>IF(D20&gt;0,E20/D20*100,"-")</f>
        <v>2.6113754325259517</v>
      </c>
      <c r="G20" s="103">
        <v>483</v>
      </c>
      <c r="H20" s="103">
        <v>0</v>
      </c>
      <c r="I20" s="103">
        <f>+SUM(K20,+M20,+O20)</f>
        <v>18013</v>
      </c>
      <c r="J20" s="104">
        <f>IF(D20&gt;0,I20/D20*100,"-")</f>
        <v>97.388624567474054</v>
      </c>
      <c r="K20" s="103">
        <v>15003</v>
      </c>
      <c r="L20" s="104">
        <f>IF(D20&gt;0,K20/D20*100,"-")</f>
        <v>81.114835640138409</v>
      </c>
      <c r="M20" s="103">
        <v>0</v>
      </c>
      <c r="N20" s="104">
        <f>IF(D20&gt;0,M20/D20*100,"-")</f>
        <v>0</v>
      </c>
      <c r="O20" s="103">
        <v>3010</v>
      </c>
      <c r="P20" s="103">
        <v>2268</v>
      </c>
      <c r="Q20" s="104">
        <f>IF(D20&gt;0,O20/D20*100,"-")</f>
        <v>16.273788927335637</v>
      </c>
      <c r="R20" s="103">
        <v>538</v>
      </c>
      <c r="S20" s="101" t="s">
        <v>257</v>
      </c>
      <c r="T20" s="101"/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17</v>
      </c>
      <c r="B21" s="102" t="s">
        <v>282</v>
      </c>
      <c r="C21" s="101" t="s">
        <v>283</v>
      </c>
      <c r="D21" s="103">
        <f>+SUM(E21,+I21)</f>
        <v>24093</v>
      </c>
      <c r="E21" s="103">
        <f>+SUM(G21,+H21)</f>
        <v>1829</v>
      </c>
      <c r="F21" s="104">
        <f>IF(D21&gt;0,E21/D21*100,"-")</f>
        <v>7.5914165940314611</v>
      </c>
      <c r="G21" s="103">
        <v>1829</v>
      </c>
      <c r="H21" s="103">
        <v>0</v>
      </c>
      <c r="I21" s="103">
        <f>+SUM(K21,+M21,+O21)</f>
        <v>22264</v>
      </c>
      <c r="J21" s="104">
        <f>IF(D21&gt;0,I21/D21*100,"-")</f>
        <v>92.408583405968542</v>
      </c>
      <c r="K21" s="103">
        <v>7887</v>
      </c>
      <c r="L21" s="104">
        <f>IF(D21&gt;0,K21/D21*100,"-")</f>
        <v>32.735649358734904</v>
      </c>
      <c r="M21" s="103">
        <v>0</v>
      </c>
      <c r="N21" s="104">
        <f>IF(D21&gt;0,M21/D21*100,"-")</f>
        <v>0</v>
      </c>
      <c r="O21" s="103">
        <v>14377</v>
      </c>
      <c r="P21" s="103">
        <v>9897</v>
      </c>
      <c r="Q21" s="104">
        <f>IF(D21&gt;0,O21/D21*100,"-")</f>
        <v>59.672934047233639</v>
      </c>
      <c r="R21" s="103">
        <v>345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17</v>
      </c>
      <c r="B22" s="102" t="s">
        <v>284</v>
      </c>
      <c r="C22" s="101" t="s">
        <v>285</v>
      </c>
      <c r="D22" s="103">
        <f>+SUM(E22,+I22)</f>
        <v>8879</v>
      </c>
      <c r="E22" s="103">
        <f>+SUM(G22,+H22)</f>
        <v>2262</v>
      </c>
      <c r="F22" s="104">
        <f>IF(D22&gt;0,E22/D22*100,"-")</f>
        <v>25.475841874084921</v>
      </c>
      <c r="G22" s="103">
        <v>2262</v>
      </c>
      <c r="H22" s="103">
        <v>0</v>
      </c>
      <c r="I22" s="103">
        <f>+SUM(K22,+M22,+O22)</f>
        <v>6617</v>
      </c>
      <c r="J22" s="104">
        <f>IF(D22&gt;0,I22/D22*100,"-")</f>
        <v>74.524158125915079</v>
      </c>
      <c r="K22" s="103">
        <v>3202</v>
      </c>
      <c r="L22" s="104">
        <f>IF(D22&gt;0,K22/D22*100,"-")</f>
        <v>36.062619664376619</v>
      </c>
      <c r="M22" s="103">
        <v>0</v>
      </c>
      <c r="N22" s="104">
        <f>IF(D22&gt;0,M22/D22*100,"-")</f>
        <v>0</v>
      </c>
      <c r="O22" s="103">
        <v>3415</v>
      </c>
      <c r="P22" s="103">
        <v>2941</v>
      </c>
      <c r="Q22" s="104">
        <f>IF(D22&gt;0,O22/D22*100,"-")</f>
        <v>38.461538461538467</v>
      </c>
      <c r="R22" s="103">
        <v>154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17</v>
      </c>
      <c r="B23" s="102" t="s">
        <v>286</v>
      </c>
      <c r="C23" s="101" t="s">
        <v>287</v>
      </c>
      <c r="D23" s="103">
        <f>+SUM(E23,+I23)</f>
        <v>23415</v>
      </c>
      <c r="E23" s="103">
        <f>+SUM(G23,+H23)</f>
        <v>2364</v>
      </c>
      <c r="F23" s="104">
        <f>IF(D23&gt;0,E23/D23*100,"-")</f>
        <v>10.096092248558616</v>
      </c>
      <c r="G23" s="103">
        <v>2364</v>
      </c>
      <c r="H23" s="103">
        <v>0</v>
      </c>
      <c r="I23" s="103">
        <f>+SUM(K23,+M23,+O23)</f>
        <v>21051</v>
      </c>
      <c r="J23" s="104">
        <f>IF(D23&gt;0,I23/D23*100,"-")</f>
        <v>89.90390775144138</v>
      </c>
      <c r="K23" s="103">
        <v>13438</v>
      </c>
      <c r="L23" s="104">
        <f>IF(D23&gt;0,K23/D23*100,"-")</f>
        <v>57.390561605808244</v>
      </c>
      <c r="M23" s="103">
        <v>0</v>
      </c>
      <c r="N23" s="104">
        <f>IF(D23&gt;0,M23/D23*100,"-")</f>
        <v>0</v>
      </c>
      <c r="O23" s="103">
        <v>7613</v>
      </c>
      <c r="P23" s="103">
        <v>3956</v>
      </c>
      <c r="Q23" s="104">
        <f>IF(D23&gt;0,O23/D23*100,"-")</f>
        <v>32.513346145633143</v>
      </c>
      <c r="R23" s="103">
        <v>1104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17</v>
      </c>
      <c r="B24" s="102" t="s">
        <v>288</v>
      </c>
      <c r="C24" s="101" t="s">
        <v>289</v>
      </c>
      <c r="D24" s="103">
        <f>+SUM(E24,+I24)</f>
        <v>18524</v>
      </c>
      <c r="E24" s="103">
        <f>+SUM(G24,+H24)</f>
        <v>5817</v>
      </c>
      <c r="F24" s="104">
        <f>IF(D24&gt;0,E24/D24*100,"-")</f>
        <v>31.402504858561862</v>
      </c>
      <c r="G24" s="103">
        <v>5732</v>
      </c>
      <c r="H24" s="103">
        <v>85</v>
      </c>
      <c r="I24" s="103">
        <f>+SUM(K24,+M24,+O24)</f>
        <v>12707</v>
      </c>
      <c r="J24" s="104">
        <f>IF(D24&gt;0,I24/D24*100,"-")</f>
        <v>68.597495141438131</v>
      </c>
      <c r="K24" s="103">
        <v>2063</v>
      </c>
      <c r="L24" s="104">
        <f>IF(D24&gt;0,K24/D24*100,"-")</f>
        <v>11.136903476570934</v>
      </c>
      <c r="M24" s="103">
        <v>0</v>
      </c>
      <c r="N24" s="104">
        <f>IF(D24&gt;0,M24/D24*100,"-")</f>
        <v>0</v>
      </c>
      <c r="O24" s="103">
        <v>10644</v>
      </c>
      <c r="P24" s="103">
        <v>7675</v>
      </c>
      <c r="Q24" s="104">
        <f>IF(D24&gt;0,O24/D24*100,"-")</f>
        <v>57.460591664867202</v>
      </c>
      <c r="R24" s="103">
        <v>237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香川県</v>
      </c>
      <c r="B7" s="107" t="str">
        <f>水洗化人口等!B7</f>
        <v>37000</v>
      </c>
      <c r="C7" s="106" t="s">
        <v>200</v>
      </c>
      <c r="D7" s="108">
        <f>SUM(E7,+H7,+K7)</f>
        <v>189589</v>
      </c>
      <c r="E7" s="108">
        <f>SUM(F7:G7)</f>
        <v>12522</v>
      </c>
      <c r="F7" s="108">
        <f>SUM(F$8:F$207)</f>
        <v>10572</v>
      </c>
      <c r="G7" s="108">
        <f>SUM(G$8:G$207)</f>
        <v>1950</v>
      </c>
      <c r="H7" s="108">
        <f>SUM(I7:J7)</f>
        <v>27926</v>
      </c>
      <c r="I7" s="108">
        <f>SUM(I$8:I$207)</f>
        <v>22253</v>
      </c>
      <c r="J7" s="108">
        <f>SUM(J$8:J$207)</f>
        <v>5673</v>
      </c>
      <c r="K7" s="108">
        <f>SUM(L7:M7)</f>
        <v>149141</v>
      </c>
      <c r="L7" s="108">
        <f>SUM(L$8:L$207)</f>
        <v>20614</v>
      </c>
      <c r="M7" s="108">
        <f>SUM(M$8:M$207)</f>
        <v>128527</v>
      </c>
      <c r="N7" s="108">
        <f>SUM(O7,+V7,+AC7)</f>
        <v>189685</v>
      </c>
      <c r="O7" s="108">
        <f>SUM(P7:U7)</f>
        <v>53439</v>
      </c>
      <c r="P7" s="108">
        <f t="shared" ref="P7:U7" si="0">SUM(P$8:P$207)</f>
        <v>52129</v>
      </c>
      <c r="Q7" s="108">
        <f t="shared" si="0"/>
        <v>0</v>
      </c>
      <c r="R7" s="108">
        <f t="shared" si="0"/>
        <v>0</v>
      </c>
      <c r="S7" s="108">
        <f t="shared" si="0"/>
        <v>1310</v>
      </c>
      <c r="T7" s="108">
        <f t="shared" si="0"/>
        <v>0</v>
      </c>
      <c r="U7" s="108">
        <f t="shared" si="0"/>
        <v>0</v>
      </c>
      <c r="V7" s="108">
        <f>SUM(W7:AB7)</f>
        <v>136150</v>
      </c>
      <c r="W7" s="108">
        <f t="shared" ref="W7:AB7" si="1">SUM(W$8:W$207)</f>
        <v>132583</v>
      </c>
      <c r="X7" s="108">
        <f t="shared" si="1"/>
        <v>0</v>
      </c>
      <c r="Y7" s="108">
        <f t="shared" si="1"/>
        <v>0</v>
      </c>
      <c r="Z7" s="108">
        <f t="shared" si="1"/>
        <v>3567</v>
      </c>
      <c r="AA7" s="108">
        <f t="shared" si="1"/>
        <v>0</v>
      </c>
      <c r="AB7" s="108">
        <f t="shared" si="1"/>
        <v>0</v>
      </c>
      <c r="AC7" s="108">
        <f>SUM(AD7:AE7)</f>
        <v>96</v>
      </c>
      <c r="AD7" s="108">
        <f>SUM(AD$8:AD$207)</f>
        <v>96</v>
      </c>
      <c r="AE7" s="108">
        <f>SUM(AE$8:AE$207)</f>
        <v>0</v>
      </c>
      <c r="AF7" s="108">
        <f>SUM(AG7:AI7)</f>
        <v>1277</v>
      </c>
      <c r="AG7" s="108">
        <f>SUM(AG$8:AG$207)</f>
        <v>1277</v>
      </c>
      <c r="AH7" s="108">
        <f>SUM(AH$8:AH$207)</f>
        <v>0</v>
      </c>
      <c r="AI7" s="108">
        <f>SUM(AI$8:AI$207)</f>
        <v>0</v>
      </c>
      <c r="AJ7" s="108">
        <f>SUM(AK7:AS7)</f>
        <v>1223</v>
      </c>
      <c r="AK7" s="108">
        <f t="shared" ref="AK7:AS7" si="2">SUM(AK$8:AK$207)</f>
        <v>3</v>
      </c>
      <c r="AL7" s="108">
        <f t="shared" si="2"/>
        <v>0</v>
      </c>
      <c r="AM7" s="108">
        <f t="shared" si="2"/>
        <v>273</v>
      </c>
      <c r="AN7" s="108">
        <f t="shared" si="2"/>
        <v>690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257</v>
      </c>
      <c r="AS7" s="108">
        <f t="shared" si="2"/>
        <v>0</v>
      </c>
      <c r="AT7" s="108">
        <f>SUM(AU7:AY7)</f>
        <v>57</v>
      </c>
      <c r="AU7" s="108">
        <f>SUM(AU$8:AU$207)</f>
        <v>57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</v>
      </c>
      <c r="BA7" s="108">
        <f>SUM(BA$8:BA$207)</f>
        <v>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17</v>
      </c>
      <c r="B8" s="113" t="s">
        <v>254</v>
      </c>
      <c r="C8" s="101" t="s">
        <v>255</v>
      </c>
      <c r="D8" s="103">
        <f>SUM(E8,+H8,+K8)</f>
        <v>61450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61450</v>
      </c>
      <c r="L8" s="103">
        <v>13763</v>
      </c>
      <c r="M8" s="103">
        <v>47687</v>
      </c>
      <c r="N8" s="103">
        <f>SUM(O8,+V8,+AC8)</f>
        <v>61450</v>
      </c>
      <c r="O8" s="103">
        <f>SUM(P8:U8)</f>
        <v>13763</v>
      </c>
      <c r="P8" s="103">
        <v>13763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47687</v>
      </c>
      <c r="W8" s="103">
        <v>47687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261</v>
      </c>
      <c r="AG8" s="103">
        <v>261</v>
      </c>
      <c r="AH8" s="103">
        <v>0</v>
      </c>
      <c r="AI8" s="103">
        <v>0</v>
      </c>
      <c r="AJ8" s="103">
        <f>SUM(AK8:AS8)</f>
        <v>261</v>
      </c>
      <c r="AK8" s="103">
        <v>0</v>
      </c>
      <c r="AL8" s="103">
        <v>0</v>
      </c>
      <c r="AM8" s="103">
        <v>255</v>
      </c>
      <c r="AN8" s="103">
        <v>0</v>
      </c>
      <c r="AO8" s="103">
        <v>0</v>
      </c>
      <c r="AP8" s="103">
        <v>0</v>
      </c>
      <c r="AQ8" s="103">
        <v>0</v>
      </c>
      <c r="AR8" s="103">
        <v>6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17</v>
      </c>
      <c r="B9" s="113" t="s">
        <v>258</v>
      </c>
      <c r="C9" s="101" t="s">
        <v>259</v>
      </c>
      <c r="D9" s="103">
        <f>SUM(E9,+H9,+K9)</f>
        <v>15589</v>
      </c>
      <c r="E9" s="103">
        <f>SUM(F9:G9)</f>
        <v>2551</v>
      </c>
      <c r="F9" s="103">
        <v>648</v>
      </c>
      <c r="G9" s="103">
        <v>1903</v>
      </c>
      <c r="H9" s="103">
        <f>SUM(I9:J9)</f>
        <v>3829</v>
      </c>
      <c r="I9" s="103">
        <v>3829</v>
      </c>
      <c r="J9" s="103">
        <v>0</v>
      </c>
      <c r="K9" s="103">
        <f>SUM(L9:M9)</f>
        <v>9209</v>
      </c>
      <c r="L9" s="103">
        <v>0</v>
      </c>
      <c r="M9" s="103">
        <v>9209</v>
      </c>
      <c r="N9" s="103">
        <f>SUM(O9,+V9,+AC9)</f>
        <v>15590</v>
      </c>
      <c r="O9" s="103">
        <f>SUM(P9:U9)</f>
        <v>4477</v>
      </c>
      <c r="P9" s="103">
        <v>4477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11112</v>
      </c>
      <c r="W9" s="103">
        <v>11112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1</v>
      </c>
      <c r="AD9" s="103">
        <v>1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17</v>
      </c>
      <c r="B10" s="113" t="s">
        <v>260</v>
      </c>
      <c r="C10" s="101" t="s">
        <v>261</v>
      </c>
      <c r="D10" s="103">
        <f>SUM(E10,+H10,+K10)</f>
        <v>15057</v>
      </c>
      <c r="E10" s="103">
        <f>SUM(F10:G10)</f>
        <v>5402</v>
      </c>
      <c r="F10" s="103">
        <v>5402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9655</v>
      </c>
      <c r="L10" s="103">
        <v>0</v>
      </c>
      <c r="M10" s="103">
        <v>9655</v>
      </c>
      <c r="N10" s="103">
        <f>SUM(O10,+V10,+AC10)</f>
        <v>15057</v>
      </c>
      <c r="O10" s="103">
        <f>SUM(P10:U10)</f>
        <v>5402</v>
      </c>
      <c r="P10" s="103">
        <v>5402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9655</v>
      </c>
      <c r="W10" s="103">
        <v>9655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37</v>
      </c>
      <c r="AG10" s="103">
        <v>37</v>
      </c>
      <c r="AH10" s="103">
        <v>0</v>
      </c>
      <c r="AI10" s="103">
        <v>0</v>
      </c>
      <c r="AJ10" s="103">
        <f>SUM(AK10:AS10)</f>
        <v>37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37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17</v>
      </c>
      <c r="B11" s="113" t="s">
        <v>262</v>
      </c>
      <c r="C11" s="101" t="s">
        <v>263</v>
      </c>
      <c r="D11" s="103">
        <f>SUM(E11,+H11,+K11)</f>
        <v>4176</v>
      </c>
      <c r="E11" s="103">
        <f>SUM(F11:G11)</f>
        <v>0</v>
      </c>
      <c r="F11" s="103">
        <v>0</v>
      </c>
      <c r="G11" s="103">
        <v>0</v>
      </c>
      <c r="H11" s="103">
        <f>SUM(I11:J11)</f>
        <v>1608</v>
      </c>
      <c r="I11" s="103">
        <v>1608</v>
      </c>
      <c r="J11" s="103">
        <v>0</v>
      </c>
      <c r="K11" s="103">
        <f>SUM(L11:M11)</f>
        <v>2568</v>
      </c>
      <c r="L11" s="103">
        <v>0</v>
      </c>
      <c r="M11" s="103">
        <v>2568</v>
      </c>
      <c r="N11" s="103">
        <f>SUM(O11,+V11,+AC11)</f>
        <v>4177</v>
      </c>
      <c r="O11" s="103">
        <f>SUM(P11:U11)</f>
        <v>1608</v>
      </c>
      <c r="P11" s="103">
        <v>1608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2568</v>
      </c>
      <c r="W11" s="103">
        <v>2568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</v>
      </c>
      <c r="AD11" s="103">
        <v>1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17</v>
      </c>
      <c r="B12" s="113" t="s">
        <v>264</v>
      </c>
      <c r="C12" s="101" t="s">
        <v>265</v>
      </c>
      <c r="D12" s="103">
        <f>SUM(E12,+H12,+K12)</f>
        <v>16133</v>
      </c>
      <c r="E12" s="103">
        <f>SUM(F12:G12)</f>
        <v>181</v>
      </c>
      <c r="F12" s="103">
        <v>148</v>
      </c>
      <c r="G12" s="103">
        <v>33</v>
      </c>
      <c r="H12" s="103">
        <f>SUM(I12:J12)</f>
        <v>5447</v>
      </c>
      <c r="I12" s="103">
        <v>5447</v>
      </c>
      <c r="J12" s="103">
        <v>0</v>
      </c>
      <c r="K12" s="103">
        <f>SUM(L12:M12)</f>
        <v>10505</v>
      </c>
      <c r="L12" s="103">
        <v>0</v>
      </c>
      <c r="M12" s="103">
        <v>10505</v>
      </c>
      <c r="N12" s="103">
        <f>SUM(O12,+V12,+AC12)</f>
        <v>16133</v>
      </c>
      <c r="O12" s="103">
        <f>SUM(P12:U12)</f>
        <v>5595</v>
      </c>
      <c r="P12" s="103">
        <v>5595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10538</v>
      </c>
      <c r="W12" s="103">
        <v>10538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716</v>
      </c>
      <c r="AG12" s="103">
        <v>716</v>
      </c>
      <c r="AH12" s="103">
        <v>0</v>
      </c>
      <c r="AI12" s="103">
        <v>0</v>
      </c>
      <c r="AJ12" s="103">
        <f>SUM(AK12:AS12)</f>
        <v>690</v>
      </c>
      <c r="AK12" s="103">
        <v>0</v>
      </c>
      <c r="AL12" s="103">
        <v>0</v>
      </c>
      <c r="AM12" s="103">
        <v>0</v>
      </c>
      <c r="AN12" s="103">
        <v>690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26</v>
      </c>
      <c r="AU12" s="103">
        <v>26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</v>
      </c>
      <c r="BA12" s="103">
        <v>1</v>
      </c>
      <c r="BB12" s="103">
        <v>0</v>
      </c>
      <c r="BC12" s="103">
        <v>0</v>
      </c>
    </row>
    <row r="13" spans="1:55" s="105" customFormat="1" ht="13.5" customHeight="1">
      <c r="A13" s="115" t="s">
        <v>17</v>
      </c>
      <c r="B13" s="113" t="s">
        <v>266</v>
      </c>
      <c r="C13" s="101" t="s">
        <v>267</v>
      </c>
      <c r="D13" s="103">
        <f>SUM(E13,+H13,+K13)</f>
        <v>6586</v>
      </c>
      <c r="E13" s="103">
        <f>SUM(F13:G13)</f>
        <v>0</v>
      </c>
      <c r="F13" s="103">
        <v>0</v>
      </c>
      <c r="G13" s="103">
        <v>0</v>
      </c>
      <c r="H13" s="103">
        <f>SUM(I13:J13)</f>
        <v>6586</v>
      </c>
      <c r="I13" s="103">
        <v>1257</v>
      </c>
      <c r="J13" s="103">
        <v>5329</v>
      </c>
      <c r="K13" s="103">
        <f>SUM(L13:M13)</f>
        <v>0</v>
      </c>
      <c r="L13" s="103">
        <v>0</v>
      </c>
      <c r="M13" s="103">
        <v>0</v>
      </c>
      <c r="N13" s="103">
        <f>SUM(O13,+V13,+AC13)</f>
        <v>6602</v>
      </c>
      <c r="O13" s="103">
        <f>SUM(P13:U13)</f>
        <v>1257</v>
      </c>
      <c r="P13" s="103">
        <v>1257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5329</v>
      </c>
      <c r="W13" s="103">
        <v>5329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16</v>
      </c>
      <c r="AD13" s="103">
        <v>16</v>
      </c>
      <c r="AE13" s="103">
        <v>0</v>
      </c>
      <c r="AF13" s="103">
        <f>SUM(AG13:AI13)</f>
        <v>18</v>
      </c>
      <c r="AG13" s="103">
        <v>18</v>
      </c>
      <c r="AH13" s="103">
        <v>0</v>
      </c>
      <c r="AI13" s="103">
        <v>0</v>
      </c>
      <c r="AJ13" s="103">
        <f>SUM(AK13:AS13)</f>
        <v>18</v>
      </c>
      <c r="AK13" s="103">
        <v>0</v>
      </c>
      <c r="AL13" s="103">
        <v>0</v>
      </c>
      <c r="AM13" s="103">
        <v>18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17</v>
      </c>
      <c r="B14" s="113" t="s">
        <v>268</v>
      </c>
      <c r="C14" s="101" t="s">
        <v>269</v>
      </c>
      <c r="D14" s="103">
        <f>SUM(E14,+H14,+K14)</f>
        <v>6046</v>
      </c>
      <c r="E14" s="103">
        <f>SUM(F14:G14)</f>
        <v>0</v>
      </c>
      <c r="F14" s="103">
        <v>0</v>
      </c>
      <c r="G14" s="103">
        <v>0</v>
      </c>
      <c r="H14" s="103">
        <f>SUM(I14:J14)</f>
        <v>1621</v>
      </c>
      <c r="I14" s="103">
        <v>1621</v>
      </c>
      <c r="J14" s="103">
        <v>0</v>
      </c>
      <c r="K14" s="103">
        <f>SUM(L14:M14)</f>
        <v>4425</v>
      </c>
      <c r="L14" s="103">
        <v>0</v>
      </c>
      <c r="M14" s="103">
        <v>4425</v>
      </c>
      <c r="N14" s="103">
        <f>SUM(O14,+V14,+AC14)</f>
        <v>6046</v>
      </c>
      <c r="O14" s="103">
        <f>SUM(P14:U14)</f>
        <v>1621</v>
      </c>
      <c r="P14" s="103">
        <v>1621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4425</v>
      </c>
      <c r="W14" s="103">
        <v>4425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17</v>
      </c>
      <c r="B15" s="113" t="s">
        <v>270</v>
      </c>
      <c r="C15" s="101" t="s">
        <v>271</v>
      </c>
      <c r="D15" s="103">
        <f>SUM(E15,+H15,+K15)</f>
        <v>24779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24779</v>
      </c>
      <c r="L15" s="103">
        <v>4531</v>
      </c>
      <c r="M15" s="103">
        <v>20248</v>
      </c>
      <c r="N15" s="103">
        <f>SUM(O15,+V15,+AC15)</f>
        <v>24836</v>
      </c>
      <c r="O15" s="103">
        <f>SUM(P15:U15)</f>
        <v>4531</v>
      </c>
      <c r="P15" s="103">
        <v>4531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20248</v>
      </c>
      <c r="W15" s="103">
        <v>20248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57</v>
      </c>
      <c r="AD15" s="103">
        <v>57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17</v>
      </c>
      <c r="B16" s="113" t="s">
        <v>272</v>
      </c>
      <c r="C16" s="101" t="s">
        <v>273</v>
      </c>
      <c r="D16" s="103">
        <f>SUM(E16,+H16,+K16)</f>
        <v>10819</v>
      </c>
      <c r="E16" s="103">
        <f>SUM(F16:G16)</f>
        <v>14</v>
      </c>
      <c r="F16" s="103">
        <v>0</v>
      </c>
      <c r="G16" s="103">
        <v>14</v>
      </c>
      <c r="H16" s="103">
        <f>SUM(I16:J16)</f>
        <v>4795</v>
      </c>
      <c r="I16" s="103">
        <v>4795</v>
      </c>
      <c r="J16" s="103">
        <v>0</v>
      </c>
      <c r="K16" s="103">
        <f>SUM(L16:M16)</f>
        <v>6010</v>
      </c>
      <c r="L16" s="103">
        <v>0</v>
      </c>
      <c r="M16" s="103">
        <v>6010</v>
      </c>
      <c r="N16" s="103">
        <f>SUM(O16,+V16,+AC16)</f>
        <v>10819</v>
      </c>
      <c r="O16" s="103">
        <f>SUM(P16:U16)</f>
        <v>4795</v>
      </c>
      <c r="P16" s="103">
        <v>4795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6024</v>
      </c>
      <c r="W16" s="103">
        <v>6024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28</v>
      </c>
      <c r="AG16" s="103">
        <v>28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28</v>
      </c>
      <c r="AU16" s="103">
        <v>28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17</v>
      </c>
      <c r="B17" s="113" t="s">
        <v>274</v>
      </c>
      <c r="C17" s="101" t="s">
        <v>275</v>
      </c>
      <c r="D17" s="103">
        <f>SUM(E17,+H17,+K17)</f>
        <v>6056</v>
      </c>
      <c r="E17" s="103">
        <f>SUM(F17:G17)</f>
        <v>3021</v>
      </c>
      <c r="F17" s="103">
        <v>3021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3035</v>
      </c>
      <c r="L17" s="103">
        <v>0</v>
      </c>
      <c r="M17" s="103">
        <v>3035</v>
      </c>
      <c r="N17" s="103">
        <f>SUM(O17,+V17,+AC17)</f>
        <v>6056</v>
      </c>
      <c r="O17" s="103">
        <f>SUM(P17:U17)</f>
        <v>3021</v>
      </c>
      <c r="P17" s="103">
        <v>3021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3035</v>
      </c>
      <c r="W17" s="103">
        <v>3035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214</v>
      </c>
      <c r="AG17" s="103">
        <v>214</v>
      </c>
      <c r="AH17" s="103">
        <v>0</v>
      </c>
      <c r="AI17" s="103">
        <v>0</v>
      </c>
      <c r="AJ17" s="103">
        <f>SUM(AK17:AS17)</f>
        <v>214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214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17</v>
      </c>
      <c r="B18" s="113" t="s">
        <v>276</v>
      </c>
      <c r="C18" s="101" t="s">
        <v>277</v>
      </c>
      <c r="D18" s="103">
        <f>SUM(E18,+H18,+K18)</f>
        <v>8201</v>
      </c>
      <c r="E18" s="103">
        <f>SUM(F18:G18)</f>
        <v>0</v>
      </c>
      <c r="F18" s="103">
        <v>0</v>
      </c>
      <c r="G18" s="103">
        <v>0</v>
      </c>
      <c r="H18" s="103">
        <f>SUM(I18:J18)</f>
        <v>1771</v>
      </c>
      <c r="I18" s="103">
        <v>1771</v>
      </c>
      <c r="J18" s="103">
        <v>0</v>
      </c>
      <c r="K18" s="103">
        <f>SUM(L18:M18)</f>
        <v>6430</v>
      </c>
      <c r="L18" s="103">
        <v>0</v>
      </c>
      <c r="M18" s="103">
        <v>6430</v>
      </c>
      <c r="N18" s="103">
        <f>SUM(O18,+V18,+AC18)</f>
        <v>8201</v>
      </c>
      <c r="O18" s="103">
        <f>SUM(P18:U18)</f>
        <v>1771</v>
      </c>
      <c r="P18" s="103">
        <v>1771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6430</v>
      </c>
      <c r="W18" s="103">
        <v>6430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17</v>
      </c>
      <c r="B19" s="113" t="s">
        <v>278</v>
      </c>
      <c r="C19" s="101" t="s">
        <v>279</v>
      </c>
      <c r="D19" s="103">
        <f>SUM(E19,+H19,+K19)</f>
        <v>491</v>
      </c>
      <c r="E19" s="103">
        <f>SUM(F19:G19)</f>
        <v>0</v>
      </c>
      <c r="F19" s="103">
        <v>0</v>
      </c>
      <c r="G19" s="103">
        <v>0</v>
      </c>
      <c r="H19" s="103">
        <f>SUM(I19:J19)</f>
        <v>73</v>
      </c>
      <c r="I19" s="103">
        <v>73</v>
      </c>
      <c r="J19" s="103">
        <v>0</v>
      </c>
      <c r="K19" s="103">
        <f>SUM(L19:M19)</f>
        <v>418</v>
      </c>
      <c r="L19" s="103">
        <v>0</v>
      </c>
      <c r="M19" s="103">
        <v>418</v>
      </c>
      <c r="N19" s="103">
        <f>SUM(O19,+V19,+AC19)</f>
        <v>505</v>
      </c>
      <c r="O19" s="103">
        <f>SUM(P19:U19)</f>
        <v>73</v>
      </c>
      <c r="P19" s="103">
        <v>0</v>
      </c>
      <c r="Q19" s="103">
        <v>0</v>
      </c>
      <c r="R19" s="103">
        <v>0</v>
      </c>
      <c r="S19" s="103">
        <v>73</v>
      </c>
      <c r="T19" s="103">
        <v>0</v>
      </c>
      <c r="U19" s="103">
        <v>0</v>
      </c>
      <c r="V19" s="103">
        <f>SUM(W19:AB19)</f>
        <v>418</v>
      </c>
      <c r="W19" s="103">
        <v>0</v>
      </c>
      <c r="X19" s="103">
        <v>0</v>
      </c>
      <c r="Y19" s="103">
        <v>0</v>
      </c>
      <c r="Z19" s="103">
        <v>418</v>
      </c>
      <c r="AA19" s="103">
        <v>0</v>
      </c>
      <c r="AB19" s="103">
        <v>0</v>
      </c>
      <c r="AC19" s="103">
        <f>SUM(AD19:AE19)</f>
        <v>14</v>
      </c>
      <c r="AD19" s="103">
        <v>14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17</v>
      </c>
      <c r="B20" s="113" t="s">
        <v>280</v>
      </c>
      <c r="C20" s="101" t="s">
        <v>281</v>
      </c>
      <c r="D20" s="103">
        <f>SUM(E20,+H20,+K20)</f>
        <v>1056</v>
      </c>
      <c r="E20" s="103">
        <f>SUM(F20:G20)</f>
        <v>426</v>
      </c>
      <c r="F20" s="103">
        <v>426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630</v>
      </c>
      <c r="L20" s="103">
        <v>0</v>
      </c>
      <c r="M20" s="103">
        <v>630</v>
      </c>
      <c r="N20" s="103">
        <f>SUM(O20,+V20,+AC20)</f>
        <v>1056</v>
      </c>
      <c r="O20" s="103">
        <f>SUM(P20:U20)</f>
        <v>426</v>
      </c>
      <c r="P20" s="103">
        <v>426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630</v>
      </c>
      <c r="W20" s="103">
        <v>630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</v>
      </c>
      <c r="AG20" s="103">
        <v>3</v>
      </c>
      <c r="AH20" s="103">
        <v>0</v>
      </c>
      <c r="AI20" s="103">
        <v>0</v>
      </c>
      <c r="AJ20" s="103">
        <f>SUM(AK20:AS20)</f>
        <v>3</v>
      </c>
      <c r="AK20" s="103">
        <v>3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</v>
      </c>
      <c r="AU20" s="103">
        <v>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17</v>
      </c>
      <c r="B21" s="113" t="s">
        <v>282</v>
      </c>
      <c r="C21" s="101" t="s">
        <v>283</v>
      </c>
      <c r="D21" s="103">
        <f>SUM(E21,+H21,+K21)</f>
        <v>4386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4386</v>
      </c>
      <c r="L21" s="103">
        <v>1237</v>
      </c>
      <c r="M21" s="103">
        <v>3149</v>
      </c>
      <c r="N21" s="103">
        <f>SUM(O21,+V21,+AC21)</f>
        <v>4386</v>
      </c>
      <c r="O21" s="103">
        <f>SUM(P21:U21)</f>
        <v>1237</v>
      </c>
      <c r="P21" s="103">
        <v>0</v>
      </c>
      <c r="Q21" s="103">
        <v>0</v>
      </c>
      <c r="R21" s="103">
        <v>0</v>
      </c>
      <c r="S21" s="103">
        <v>1237</v>
      </c>
      <c r="T21" s="103">
        <v>0</v>
      </c>
      <c r="U21" s="103">
        <v>0</v>
      </c>
      <c r="V21" s="103">
        <f>SUM(W21:AB21)</f>
        <v>3149</v>
      </c>
      <c r="W21" s="103">
        <v>0</v>
      </c>
      <c r="X21" s="103">
        <v>0</v>
      </c>
      <c r="Y21" s="103">
        <v>0</v>
      </c>
      <c r="Z21" s="103">
        <v>3149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17</v>
      </c>
      <c r="B22" s="113" t="s">
        <v>284</v>
      </c>
      <c r="C22" s="101" t="s">
        <v>285</v>
      </c>
      <c r="D22" s="103">
        <f>SUM(E22,+H22,+K22)</f>
        <v>2420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2420</v>
      </c>
      <c r="L22" s="103">
        <v>1083</v>
      </c>
      <c r="M22" s="103">
        <v>1337</v>
      </c>
      <c r="N22" s="103">
        <f>SUM(O22,+V22,+AC22)</f>
        <v>2420</v>
      </c>
      <c r="O22" s="103">
        <f>SUM(P22:U22)</f>
        <v>1083</v>
      </c>
      <c r="P22" s="103">
        <v>1083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1337</v>
      </c>
      <c r="W22" s="103">
        <v>1337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17</v>
      </c>
      <c r="B23" s="113" t="s">
        <v>286</v>
      </c>
      <c r="C23" s="101" t="s">
        <v>287</v>
      </c>
      <c r="D23" s="103">
        <f>SUM(E23,+H23,+K23)</f>
        <v>3287</v>
      </c>
      <c r="E23" s="103">
        <f>SUM(F23:G23)</f>
        <v>0</v>
      </c>
      <c r="F23" s="103">
        <v>0</v>
      </c>
      <c r="G23" s="103">
        <v>0</v>
      </c>
      <c r="H23" s="103">
        <f>SUM(I23:J23)</f>
        <v>1610</v>
      </c>
      <c r="I23" s="103">
        <v>1610</v>
      </c>
      <c r="J23" s="103">
        <v>0</v>
      </c>
      <c r="K23" s="103">
        <f>SUM(L23:M23)</f>
        <v>1677</v>
      </c>
      <c r="L23" s="103">
        <v>0</v>
      </c>
      <c r="M23" s="103">
        <v>1677</v>
      </c>
      <c r="N23" s="103">
        <f>SUM(O23,+V23,+AC23)</f>
        <v>3287</v>
      </c>
      <c r="O23" s="103">
        <f>SUM(P23:U23)</f>
        <v>1610</v>
      </c>
      <c r="P23" s="103">
        <v>1610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1677</v>
      </c>
      <c r="W23" s="103">
        <v>1677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17</v>
      </c>
      <c r="B24" s="113" t="s">
        <v>288</v>
      </c>
      <c r="C24" s="101" t="s">
        <v>289</v>
      </c>
      <c r="D24" s="103">
        <f>SUM(E24,+H24,+K24)</f>
        <v>3057</v>
      </c>
      <c r="E24" s="103">
        <f>SUM(F24:G24)</f>
        <v>927</v>
      </c>
      <c r="F24" s="103">
        <v>927</v>
      </c>
      <c r="G24" s="103">
        <v>0</v>
      </c>
      <c r="H24" s="103">
        <f>SUM(I24:J24)</f>
        <v>586</v>
      </c>
      <c r="I24" s="103">
        <v>242</v>
      </c>
      <c r="J24" s="103">
        <v>344</v>
      </c>
      <c r="K24" s="103">
        <f>SUM(L24:M24)</f>
        <v>1544</v>
      </c>
      <c r="L24" s="103">
        <v>0</v>
      </c>
      <c r="M24" s="103">
        <v>1544</v>
      </c>
      <c r="N24" s="103">
        <f>SUM(O24,+V24,+AC24)</f>
        <v>3064</v>
      </c>
      <c r="O24" s="103">
        <f>SUM(P24:U24)</f>
        <v>1169</v>
      </c>
      <c r="P24" s="103">
        <v>1169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1888</v>
      </c>
      <c r="W24" s="103">
        <v>1888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7</v>
      </c>
      <c r="AD24" s="103">
        <v>7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37208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37322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37324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37341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37364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37386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37387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37403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37404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37406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2020-12-22T00:33:05Z</dcterms:modified>
</cp:coreProperties>
</file>