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4広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'災害廃棄物事業経費（市町村）'!$2:$29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J33" i="3" s="1"/>
  <c r="BM33" i="4"/>
  <c r="CH33" i="4"/>
  <c r="CG33" i="4"/>
  <c r="BZ33" i="4"/>
  <c r="BU33" i="4"/>
  <c r="BT33" i="4"/>
  <c r="BN33" i="4"/>
  <c r="CE33" i="4"/>
  <c r="CD33" i="4"/>
  <c r="CC33" i="4"/>
  <c r="CB33" i="4"/>
  <c r="BY33" i="4"/>
  <c r="BX33" i="4"/>
  <c r="BV33" i="4"/>
  <c r="BS33" i="4"/>
  <c r="BL33" i="4"/>
  <c r="BK33" i="4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AX11" i="2"/>
  <c r="AS11" i="2"/>
  <c r="AN11" i="2"/>
  <c r="AF11" i="2"/>
  <c r="AE11" i="2" s="1"/>
  <c r="N11" i="2"/>
  <c r="E11" i="2"/>
  <c r="E10" i="6"/>
  <c r="D10" i="6"/>
  <c r="CE32" i="4"/>
  <c r="CD32" i="4"/>
  <c r="BY32" i="4"/>
  <c r="BX32" i="4"/>
  <c r="BS32" i="4"/>
  <c r="BR32" i="4"/>
  <c r="BL32" i="4"/>
  <c r="BK32" i="4"/>
  <c r="CH32" i="4"/>
  <c r="CG32" i="4"/>
  <c r="BZ32" i="4"/>
  <c r="BU32" i="4"/>
  <c r="BT32" i="4"/>
  <c r="BN32" i="4"/>
  <c r="CC32" i="4"/>
  <c r="CA32" i="4"/>
  <c r="BV3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9" i="6"/>
  <c r="E9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B31" i="4"/>
  <c r="BV31" i="4"/>
  <c r="D31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BZ30" i="4"/>
  <c r="BT30" i="4"/>
  <c r="BM30" i="4"/>
  <c r="CH30" i="4"/>
  <c r="CG30" i="4"/>
  <c r="BU30" i="4"/>
  <c r="BN30" i="4"/>
  <c r="CE30" i="4"/>
  <c r="CD30" i="4"/>
  <c r="CC30" i="4"/>
  <c r="BY30" i="4"/>
  <c r="BX30" i="4"/>
  <c r="BV30" i="4"/>
  <c r="BS30" i="4"/>
  <c r="BL30" i="4"/>
  <c r="BK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G29" i="5"/>
  <c r="AM29" i="4" s="1"/>
  <c r="CH29" i="4"/>
  <c r="CG29" i="4"/>
  <c r="CB29" i="4"/>
  <c r="BU29" i="4"/>
  <c r="BJ29" i="4"/>
  <c r="CE29" i="4"/>
  <c r="CD29" i="4"/>
  <c r="CC29" i="4"/>
  <c r="BZ29" i="4"/>
  <c r="BY29" i="4"/>
  <c r="BX29" i="4"/>
  <c r="BW29" i="4"/>
  <c r="BT29" i="4"/>
  <c r="BS29" i="4"/>
  <c r="BR29" i="4"/>
  <c r="BN29" i="4"/>
  <c r="BM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C28" i="4"/>
  <c r="CB28" i="4"/>
  <c r="BW28" i="4"/>
  <c r="BK28" i="4"/>
  <c r="BJ28" i="4"/>
  <c r="CG28" i="4"/>
  <c r="CE28" i="4"/>
  <c r="CD28" i="4"/>
  <c r="CA28" i="4"/>
  <c r="BZ28" i="4"/>
  <c r="BY28" i="4"/>
  <c r="BV28" i="4"/>
  <c r="BU28" i="4"/>
  <c r="BT28" i="4"/>
  <c r="BS28" i="4"/>
  <c r="BN28" i="4"/>
  <c r="BM28" i="4"/>
  <c r="BL28" i="4"/>
  <c r="M28" i="3"/>
  <c r="DF28" i="1"/>
  <c r="DA28" i="1"/>
  <c r="CZ28" i="1"/>
  <c r="CU28" i="1"/>
  <c r="CT28" i="1"/>
  <c r="CO28" i="1"/>
  <c r="CN28" i="1"/>
  <c r="DH28" i="1"/>
  <c r="DE28" i="1"/>
  <c r="DD28" i="1"/>
  <c r="CY28" i="1"/>
  <c r="CX28" i="1"/>
  <c r="CV28" i="1"/>
  <c r="BP28" i="1"/>
  <c r="CM28" i="1"/>
  <c r="CL28" i="1"/>
  <c r="DI28" i="1"/>
  <c r="DC28" i="1"/>
  <c r="AS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N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W27" i="4"/>
  <c r="BU27" i="4"/>
  <c r="BL27" i="4"/>
  <c r="BK27" i="4"/>
  <c r="BJ27" i="4"/>
  <c r="M27" i="3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F26" i="1"/>
  <c r="CZ26" i="1"/>
  <c r="CT26" i="1"/>
  <c r="CN26" i="1"/>
  <c r="DH26" i="1"/>
  <c r="DE26" i="1"/>
  <c r="DD26" i="1"/>
  <c r="DA26" i="1"/>
  <c r="CY26" i="1"/>
  <c r="BU26" i="1"/>
  <c r="CU26" i="1"/>
  <c r="CS26" i="1"/>
  <c r="BP26" i="1"/>
  <c r="CO26" i="1"/>
  <c r="CM26" i="1"/>
  <c r="CL26" i="1"/>
  <c r="DI26" i="1"/>
  <c r="DC26" i="1"/>
  <c r="AX26" i="1"/>
  <c r="AS26" i="1"/>
  <c r="CV26" i="1"/>
  <c r="AN26" i="1"/>
  <c r="CK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H25" i="1"/>
  <c r="CV25" i="1"/>
  <c r="DF25" i="1"/>
  <c r="BZ25" i="1"/>
  <c r="DA25" i="1"/>
  <c r="CZ25" i="1"/>
  <c r="CY25" i="1"/>
  <c r="CU25" i="1"/>
  <c r="CT25" i="1"/>
  <c r="BP25" i="1"/>
  <c r="CN25" i="1"/>
  <c r="BH25" i="1"/>
  <c r="DI25" i="1"/>
  <c r="DD25" i="1"/>
  <c r="AX25" i="1"/>
  <c r="AS25" i="1"/>
  <c r="AN25" i="1"/>
  <c r="CL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A24" i="1"/>
  <c r="CV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N23" i="4"/>
  <c r="CE23" i="4"/>
  <c r="BY23" i="4"/>
  <c r="BT23" i="4"/>
  <c r="BS23" i="4"/>
  <c r="BM23" i="4"/>
  <c r="CH23" i="4"/>
  <c r="CG23" i="4"/>
  <c r="CD23" i="4"/>
  <c r="CC23" i="4"/>
  <c r="CB23" i="4"/>
  <c r="BX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AX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U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R22" i="4"/>
  <c r="BQ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S21" i="4"/>
  <c r="BN21" i="4"/>
  <c r="BM21" i="4"/>
  <c r="CE21" i="4"/>
  <c r="BY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M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I19" i="5" s="1"/>
  <c r="D19" i="5"/>
  <c r="K19" i="4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H17" i="1"/>
  <c r="CV17" i="1"/>
  <c r="DF17" i="1"/>
  <c r="DE17" i="1"/>
  <c r="DA17" i="1"/>
  <c r="CZ17" i="1"/>
  <c r="CY17" i="1"/>
  <c r="CU17" i="1"/>
  <c r="CT17" i="1"/>
  <c r="BP17" i="1"/>
  <c r="CO17" i="1"/>
  <c r="CN17" i="1"/>
  <c r="CM17" i="1"/>
  <c r="DI17" i="1"/>
  <c r="DD17" i="1"/>
  <c r="AX17" i="1"/>
  <c r="AS17" i="1"/>
  <c r="AN17" i="1"/>
  <c r="CL17" i="1"/>
  <c r="CK17" i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H16" i="1"/>
  <c r="DA16" i="1"/>
  <c r="CV16" i="1"/>
  <c r="CU16" i="1"/>
  <c r="CO16" i="1"/>
  <c r="DF16" i="1"/>
  <c r="DE16" i="1"/>
  <c r="DD16" i="1"/>
  <c r="BZ16" i="1"/>
  <c r="CZ16" i="1"/>
  <c r="CY16" i="1"/>
  <c r="CX16" i="1"/>
  <c r="CT16" i="1"/>
  <c r="BP16" i="1"/>
  <c r="CN16" i="1"/>
  <c r="CM16" i="1"/>
  <c r="CL16" i="1"/>
  <c r="BH16" i="1"/>
  <c r="DI16" i="1"/>
  <c r="AX16" i="1"/>
  <c r="AS16" i="1"/>
  <c r="AN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E13" i="5"/>
  <c r="D13" i="5"/>
  <c r="Q13" i="5"/>
  <c r="G13" i="5"/>
  <c r="N13" i="5"/>
  <c r="H13" i="5"/>
  <c r="BD13" i="4" s="1"/>
  <c r="CH13" i="4"/>
  <c r="CG13" i="4"/>
  <c r="CB13" i="4"/>
  <c r="BU13" i="4"/>
  <c r="BJ13" i="4"/>
  <c r="CE13" i="4"/>
  <c r="CD13" i="4"/>
  <c r="CA13" i="4"/>
  <c r="BZ13" i="4"/>
  <c r="BY13" i="4"/>
  <c r="BX13" i="4"/>
  <c r="BT13" i="4"/>
  <c r="BS13" i="4"/>
  <c r="BR13" i="4"/>
  <c r="BN13" i="4"/>
  <c r="BM13" i="4"/>
  <c r="BL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N12" i="5"/>
  <c r="G12" i="5"/>
  <c r="AM12" i="4" s="1"/>
  <c r="D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H10" i="4"/>
  <c r="CG10" i="4"/>
  <c r="CB10" i="4"/>
  <c r="BU10" i="4"/>
  <c r="BJ10" i="4"/>
  <c r="CE10" i="4"/>
  <c r="CD10" i="4"/>
  <c r="CC10" i="4"/>
  <c r="CA10" i="4"/>
  <c r="BZ10" i="4"/>
  <c r="BY10" i="4"/>
  <c r="BX10" i="4"/>
  <c r="BV10" i="4"/>
  <c r="BT10" i="4"/>
  <c r="BS10" i="4"/>
  <c r="BR10" i="4"/>
  <c r="BN10" i="4"/>
  <c r="BM10" i="4"/>
  <c r="BL10" i="4"/>
  <c r="BK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D9" i="4"/>
  <c r="BX9" i="4"/>
  <c r="BR9" i="4"/>
  <c r="BL9" i="4"/>
  <c r="CH9" i="4"/>
  <c r="CG9" i="4"/>
  <c r="CE9" i="4"/>
  <c r="CC9" i="4"/>
  <c r="CB9" i="4"/>
  <c r="CA9" i="4"/>
  <c r="BZ9" i="4"/>
  <c r="BY9" i="4"/>
  <c r="BW9" i="4"/>
  <c r="BV9" i="4"/>
  <c r="BU9" i="4"/>
  <c r="BS9" i="4"/>
  <c r="BN9" i="4"/>
  <c r="BM9" i="4"/>
  <c r="BK9" i="4"/>
  <c r="BJ9" i="4"/>
  <c r="BI9" i="4"/>
  <c r="DH9" i="1"/>
  <c r="DA9" i="1"/>
  <c r="CV9" i="1"/>
  <c r="CU9" i="1"/>
  <c r="CO9" i="1"/>
  <c r="DF9" i="1"/>
  <c r="BZ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AM8" i="4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J11" i="2" l="1"/>
  <c r="S33" i="3"/>
  <c r="AB33" i="3" s="1"/>
  <c r="S11" i="2"/>
  <c r="AB11" i="2" s="1"/>
  <c r="BI33" i="4"/>
  <c r="BP33" i="4"/>
  <c r="BQ33" i="4"/>
  <c r="CA33" i="4"/>
  <c r="BJ33" i="4"/>
  <c r="BW33" i="4"/>
  <c r="BR33" i="4"/>
  <c r="D33" i="3"/>
  <c r="M33" i="3"/>
  <c r="DB11" i="2"/>
  <c r="AM11" i="2"/>
  <c r="BF11" i="2" s="1"/>
  <c r="CW11" i="2"/>
  <c r="CJ11" i="2"/>
  <c r="M11" i="2"/>
  <c r="D11" i="2"/>
  <c r="CI11" i="2"/>
  <c r="BP11" i="2"/>
  <c r="J32" i="3"/>
  <c r="J10" i="2"/>
  <c r="S10" i="2"/>
  <c r="S32" i="3"/>
  <c r="BI32" i="4"/>
  <c r="BM32" i="4"/>
  <c r="CB32" i="4"/>
  <c r="BJ32" i="4"/>
  <c r="BW32" i="4"/>
  <c r="M32" i="3"/>
  <c r="CI10" i="2"/>
  <c r="CJ10" i="2"/>
  <c r="CW10" i="2"/>
  <c r="M10" i="2"/>
  <c r="AM10" i="2"/>
  <c r="BF10" i="2" s="1"/>
  <c r="BO10" i="2"/>
  <c r="CR10" i="2"/>
  <c r="D10" i="2"/>
  <c r="DB10" i="2"/>
  <c r="CU10" i="2"/>
  <c r="S31" i="3"/>
  <c r="S9" i="2"/>
  <c r="J31" i="3"/>
  <c r="J9" i="2"/>
  <c r="BI31" i="4"/>
  <c r="BT31" i="4"/>
  <c r="CA31" i="4"/>
  <c r="BJ31" i="4"/>
  <c r="BQ31" i="4"/>
  <c r="BW31" i="4"/>
  <c r="M31" i="3"/>
  <c r="CI9" i="2"/>
  <c r="CJ9" i="2"/>
  <c r="CW9" i="2"/>
  <c r="M9" i="2"/>
  <c r="AM9" i="2"/>
  <c r="BF9" i="2" s="1"/>
  <c r="BO9" i="2"/>
  <c r="CR9" i="2"/>
  <c r="D9" i="2"/>
  <c r="DB9" i="2"/>
  <c r="CU9" i="2"/>
  <c r="J30" i="3"/>
  <c r="J8" i="2"/>
  <c r="S30" i="3"/>
  <c r="S8" i="2"/>
  <c r="CA30" i="4"/>
  <c r="BP30" i="4"/>
  <c r="BQ30" i="4"/>
  <c r="BI30" i="4"/>
  <c r="CB30" i="4"/>
  <c r="BJ30" i="4"/>
  <c r="BW30" i="4"/>
  <c r="BR30" i="4"/>
  <c r="M30" i="3"/>
  <c r="D30" i="3"/>
  <c r="CI8" i="2"/>
  <c r="CJ8" i="2"/>
  <c r="CW8" i="2"/>
  <c r="M8" i="2"/>
  <c r="AM8" i="2"/>
  <c r="BF8" i="2" s="1"/>
  <c r="BO8" i="2"/>
  <c r="CR8" i="2"/>
  <c r="D8" i="2"/>
  <c r="DB8" i="2"/>
  <c r="CU8" i="2"/>
  <c r="BD29" i="4"/>
  <c r="CE29" i="1"/>
  <c r="K29" i="4"/>
  <c r="BO29" i="4" s="1"/>
  <c r="AL29" i="1"/>
  <c r="BN29" i="1"/>
  <c r="I29" i="5"/>
  <c r="E29" i="5"/>
  <c r="BQ29" i="4"/>
  <c r="CA29" i="4"/>
  <c r="BP29" i="4"/>
  <c r="BV29" i="4"/>
  <c r="M29" i="3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BD28" i="4"/>
  <c r="CE28" i="1"/>
  <c r="DG28" i="1" s="1"/>
  <c r="AL28" i="1"/>
  <c r="K28" i="4"/>
  <c r="F28" i="5"/>
  <c r="AB28" i="4"/>
  <c r="G28" i="5"/>
  <c r="BP28" i="4"/>
  <c r="BQ28" i="4"/>
  <c r="BI28" i="4"/>
  <c r="BX28" i="4"/>
  <c r="BR28" i="4"/>
  <c r="D28" i="3"/>
  <c r="CR28" i="1"/>
  <c r="BZ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AL27" i="1"/>
  <c r="CP27" i="1" s="1"/>
  <c r="K27" i="4"/>
  <c r="I27" i="5"/>
  <c r="BD27" i="4"/>
  <c r="CE27" i="1"/>
  <c r="AM27" i="4"/>
  <c r="E27" i="5"/>
  <c r="BQ27" i="4"/>
  <c r="BV27" i="4"/>
  <c r="BR27" i="4"/>
  <c r="BX27" i="4"/>
  <c r="CA27" i="4"/>
  <c r="D27" i="3"/>
  <c r="CW27" i="1"/>
  <c r="M27" i="1"/>
  <c r="D27" i="1"/>
  <c r="CR27" i="1"/>
  <c r="BG27" i="1"/>
  <c r="CI27" i="1" s="1"/>
  <c r="CK27" i="1"/>
  <c r="BH27" i="1"/>
  <c r="CJ27" i="1" s="1"/>
  <c r="BZ27" i="1"/>
  <c r="CX27" i="1"/>
  <c r="CS27" i="1"/>
  <c r="AX27" i="1"/>
  <c r="AM27" i="1" s="1"/>
  <c r="BF27" i="1" s="1"/>
  <c r="CE26" i="1"/>
  <c r="BD26" i="4"/>
  <c r="CF26" i="4" s="1"/>
  <c r="K26" i="4"/>
  <c r="F26" i="5"/>
  <c r="AL26" i="1"/>
  <c r="BC26" i="1"/>
  <c r="G26" i="5"/>
  <c r="BH26" i="4"/>
  <c r="BI26" i="4"/>
  <c r="M26" i="3"/>
  <c r="D26" i="3"/>
  <c r="CW26" i="1"/>
  <c r="D26" i="1"/>
  <c r="AM26" i="1"/>
  <c r="BF26" i="1" s="1"/>
  <c r="M26" i="1"/>
  <c r="BO26" i="1"/>
  <c r="BH26" i="1"/>
  <c r="CR26" i="1"/>
  <c r="CX26" i="1"/>
  <c r="BZ26" i="1"/>
  <c r="DB26" i="1" s="1"/>
  <c r="CE25" i="1"/>
  <c r="BD25" i="4"/>
  <c r="CF25" i="4" s="1"/>
  <c r="AL25" i="1"/>
  <c r="F25" i="5"/>
  <c r="K25" i="4"/>
  <c r="G25" i="5"/>
  <c r="BC25" i="1"/>
  <c r="BH25" i="4"/>
  <c r="BI25" i="4"/>
  <c r="D25" i="3"/>
  <c r="BG25" i="1"/>
  <c r="DB25" i="1"/>
  <c r="CR25" i="1"/>
  <c r="AM25" i="1"/>
  <c r="D25" i="1"/>
  <c r="DC25" i="1"/>
  <c r="CX25" i="1"/>
  <c r="BU25" i="1"/>
  <c r="CW25" i="1" s="1"/>
  <c r="CM25" i="1"/>
  <c r="CS25" i="1"/>
  <c r="DE25" i="1"/>
  <c r="AF25" i="1"/>
  <c r="AE25" i="1" s="1"/>
  <c r="CI25" i="1" s="1"/>
  <c r="M25" i="1"/>
  <c r="CO25" i="1"/>
  <c r="BD24" i="4"/>
  <c r="CE24" i="1"/>
  <c r="DG24" i="1" s="1"/>
  <c r="F24" i="5"/>
  <c r="AL24" i="1"/>
  <c r="K24" i="4"/>
  <c r="G24" i="5"/>
  <c r="AB24" i="4"/>
  <c r="CF24" i="4" s="1"/>
  <c r="BH24" i="4"/>
  <c r="BI24" i="4"/>
  <c r="D24" i="3"/>
  <c r="CW24" i="1"/>
  <c r="AM24" i="1"/>
  <c r="BF24" i="1"/>
  <c r="D24" i="1"/>
  <c r="CR24" i="1"/>
  <c r="CK24" i="1"/>
  <c r="DC24" i="1"/>
  <c r="BH24" i="1"/>
  <c r="BZ24" i="1"/>
  <c r="DB24" i="1" s="1"/>
  <c r="CX24" i="1"/>
  <c r="CS24" i="1"/>
  <c r="CE23" i="1"/>
  <c r="BD23" i="4"/>
  <c r="CF23" i="4" s="1"/>
  <c r="AL23" i="1"/>
  <c r="K23" i="4"/>
  <c r="F23" i="5"/>
  <c r="G23" i="5"/>
  <c r="BC23" i="1"/>
  <c r="BQ23" i="4"/>
  <c r="BW23" i="4"/>
  <c r="CA23" i="4"/>
  <c r="D23" i="3"/>
  <c r="D23" i="1"/>
  <c r="CR23" i="1"/>
  <c r="AM23" i="1"/>
  <c r="DC23" i="1"/>
  <c r="BH23" i="1"/>
  <c r="BZ23" i="1"/>
  <c r="DB23" i="1" s="1"/>
  <c r="BU23" i="1"/>
  <c r="CW23" i="1" s="1"/>
  <c r="CS23" i="1"/>
  <c r="AF23" i="1"/>
  <c r="AE23" i="1" s="1"/>
  <c r="N23" i="1"/>
  <c r="M23" i="1" s="1"/>
  <c r="BD22" i="4"/>
  <c r="CF22" i="4" s="1"/>
  <c r="CE22" i="1"/>
  <c r="AL22" i="1"/>
  <c r="F22" i="5"/>
  <c r="K22" i="4"/>
  <c r="BC22" i="1"/>
  <c r="G22" i="5"/>
  <c r="CA22" i="4"/>
  <c r="BI22" i="4"/>
  <c r="BJ22" i="4"/>
  <c r="CB22" i="4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BD21" i="4"/>
  <c r="CF21" i="4" s="1"/>
  <c r="CE21" i="1"/>
  <c r="AL21" i="1"/>
  <c r="F21" i="5"/>
  <c r="K21" i="4"/>
  <c r="BC21" i="1"/>
  <c r="G21" i="5"/>
  <c r="BQ21" i="4"/>
  <c r="BH21" i="4"/>
  <c r="BI21" i="4"/>
  <c r="BU21" i="4"/>
  <c r="CW21" i="1"/>
  <c r="D21" i="1"/>
  <c r="N21" i="1"/>
  <c r="M21" i="1" s="1"/>
  <c r="AN21" i="1"/>
  <c r="AM21" i="1" s="1"/>
  <c r="BF21" i="1" s="1"/>
  <c r="BH21" i="1"/>
  <c r="BZ21" i="1"/>
  <c r="DB21" i="1" s="1"/>
  <c r="CX21" i="1"/>
  <c r="CS21" i="1"/>
  <c r="BD20" i="4"/>
  <c r="I20" i="5"/>
  <c r="AB20" i="4"/>
  <c r="CF20" i="4" s="1"/>
  <c r="BC20" i="1"/>
  <c r="DG20" i="1" s="1"/>
  <c r="N20" i="5"/>
  <c r="D20" i="5"/>
  <c r="BN20" i="1"/>
  <c r="AM20" i="4"/>
  <c r="BH20" i="4"/>
  <c r="BI20" i="4"/>
  <c r="D20" i="3"/>
  <c r="M20" i="3"/>
  <c r="CW20" i="1"/>
  <c r="AM20" i="1"/>
  <c r="BF20" i="1" s="1"/>
  <c r="D20" i="1"/>
  <c r="CR20" i="1"/>
  <c r="N20" i="1"/>
  <c r="M20" i="1" s="1"/>
  <c r="CV20" i="1"/>
  <c r="CK20" i="1"/>
  <c r="DC20" i="1"/>
  <c r="BH20" i="1"/>
  <c r="BZ20" i="1"/>
  <c r="DB20" i="1" s="1"/>
  <c r="CX20" i="1"/>
  <c r="CS20" i="1"/>
  <c r="AL19" i="1"/>
  <c r="BD19" i="4"/>
  <c r="BN19" i="1"/>
  <c r="E19" i="5"/>
  <c r="AM19" i="4"/>
  <c r="BO19" i="4" s="1"/>
  <c r="BI19" i="4"/>
  <c r="CA19" i="4"/>
  <c r="BP19" i="4"/>
  <c r="BV19" i="4"/>
  <c r="BJ19" i="4"/>
  <c r="CB19" i="4"/>
  <c r="CW19" i="1"/>
  <c r="D19" i="1"/>
  <c r="N19" i="1"/>
  <c r="M19" i="1" s="1"/>
  <c r="AN19" i="1"/>
  <c r="AM19" i="1" s="1"/>
  <c r="BF19" i="1" s="1"/>
  <c r="BH19" i="1"/>
  <c r="BZ19" i="1"/>
  <c r="DB19" i="1" s="1"/>
  <c r="CX19" i="1"/>
  <c r="BD18" i="4"/>
  <c r="CF18" i="4" s="1"/>
  <c r="CE18" i="1"/>
  <c r="F18" i="5"/>
  <c r="AL18" i="1"/>
  <c r="K18" i="4"/>
  <c r="BC18" i="1"/>
  <c r="G18" i="5"/>
  <c r="BH18" i="4"/>
  <c r="BI18" i="4"/>
  <c r="M18" i="3"/>
  <c r="AM18" i="1"/>
  <c r="BF18" i="1"/>
  <c r="CR18" i="1"/>
  <c r="DB18" i="1"/>
  <c r="D18" i="1"/>
  <c r="N18" i="1"/>
  <c r="M18" i="1" s="1"/>
  <c r="BH18" i="1"/>
  <c r="BU18" i="1"/>
  <c r="CW18" i="1" s="1"/>
  <c r="CS18" i="1"/>
  <c r="DE18" i="1"/>
  <c r="CK18" i="1"/>
  <c r="DC18" i="1"/>
  <c r="CE17" i="1"/>
  <c r="BD17" i="4"/>
  <c r="CF17" i="4" s="1"/>
  <c r="K17" i="4"/>
  <c r="AL17" i="1"/>
  <c r="F17" i="5"/>
  <c r="BC17" i="1"/>
  <c r="G17" i="5"/>
  <c r="BH17" i="4"/>
  <c r="BI17" i="4"/>
  <c r="D17" i="3"/>
  <c r="AM17" i="1"/>
  <c r="M17" i="1"/>
  <c r="D17" i="1"/>
  <c r="CR17" i="1"/>
  <c r="DC17" i="1"/>
  <c r="BH17" i="1"/>
  <c r="BZ17" i="1"/>
  <c r="DB17" i="1" s="1"/>
  <c r="CX17" i="1"/>
  <c r="BU17" i="1"/>
  <c r="CW17" i="1" s="1"/>
  <c r="CS17" i="1"/>
  <c r="AF17" i="1"/>
  <c r="AE17" i="1" s="1"/>
  <c r="BF17" i="1" s="1"/>
  <c r="CE16" i="1"/>
  <c r="BD16" i="4"/>
  <c r="CF16" i="4" s="1"/>
  <c r="AL16" i="1"/>
  <c r="F16" i="5"/>
  <c r="K16" i="4"/>
  <c r="BC16" i="1"/>
  <c r="G16" i="5"/>
  <c r="BH16" i="4"/>
  <c r="BI16" i="4"/>
  <c r="M16" i="3"/>
  <c r="AM16" i="1"/>
  <c r="BF16" i="1"/>
  <c r="DB16" i="1"/>
  <c r="D16" i="1"/>
  <c r="BG16" i="1"/>
  <c r="CI16" i="1" s="1"/>
  <c r="CJ16" i="1"/>
  <c r="CR16" i="1"/>
  <c r="N16" i="1"/>
  <c r="M16" i="1" s="1"/>
  <c r="CK16" i="1"/>
  <c r="BU16" i="1"/>
  <c r="CW16" i="1" s="1"/>
  <c r="CS16" i="1"/>
  <c r="DC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AL13" i="1"/>
  <c r="F13" i="5"/>
  <c r="K13" i="4"/>
  <c r="BO13" i="4" s="1"/>
  <c r="AB13" i="4"/>
  <c r="CF13" i="4" s="1"/>
  <c r="BC13" i="1"/>
  <c r="BN13" i="1"/>
  <c r="I13" i="5"/>
  <c r="AM13" i="4"/>
  <c r="BV13" i="4"/>
  <c r="BP13" i="4"/>
  <c r="BI13" i="4"/>
  <c r="BK13" i="4"/>
  <c r="BQ13" i="4"/>
  <c r="BW13" i="4"/>
  <c r="CC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E12" i="1"/>
  <c r="I12" i="5"/>
  <c r="BN12" i="1"/>
  <c r="AL12" i="1"/>
  <c r="K12" i="4"/>
  <c r="BO12" i="4" s="1"/>
  <c r="E12" i="5"/>
  <c r="Q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K10" i="4"/>
  <c r="AL10" i="1"/>
  <c r="CP10" i="1" s="1"/>
  <c r="F10" i="5"/>
  <c r="AB10" i="4"/>
  <c r="BC10" i="1"/>
  <c r="BD10" i="4"/>
  <c r="CE10" i="1"/>
  <c r="AM10" i="4"/>
  <c r="N10" i="5"/>
  <c r="I10" i="5"/>
  <c r="BP10" i="4"/>
  <c r="BI10" i="4"/>
  <c r="BQ10" i="4"/>
  <c r="BW10" i="4"/>
  <c r="AM10" i="1"/>
  <c r="BF10" i="1" s="1"/>
  <c r="D10" i="1"/>
  <c r="CR10" i="1"/>
  <c r="N10" i="1"/>
  <c r="M10" i="1" s="1"/>
  <c r="CK10" i="1"/>
  <c r="DC10" i="1"/>
  <c r="BH10" i="1"/>
  <c r="BZ10" i="1"/>
  <c r="DB10" i="1" s="1"/>
  <c r="BU10" i="1"/>
  <c r="CW10" i="1" s="1"/>
  <c r="CS10" i="1"/>
  <c r="K9" i="4"/>
  <c r="AL9" i="1"/>
  <c r="F9" i="5"/>
  <c r="AB9" i="4"/>
  <c r="BC9" i="1"/>
  <c r="BD9" i="4"/>
  <c r="CE9" i="1"/>
  <c r="CP9" i="1"/>
  <c r="N9" i="5"/>
  <c r="I9" i="5"/>
  <c r="AM9" i="4"/>
  <c r="BQ9" i="4"/>
  <c r="BP9" i="4"/>
  <c r="CI9" i="4"/>
  <c r="BH9" i="4"/>
  <c r="BT9" i="4"/>
  <c r="D9" i="3"/>
  <c r="M9" i="3"/>
  <c r="AM9" i="1"/>
  <c r="BF9" i="1" s="1"/>
  <c r="CR9" i="1"/>
  <c r="BO9" i="1"/>
  <c r="D9" i="1"/>
  <c r="DB9" i="1"/>
  <c r="N9" i="1"/>
  <c r="M9" i="1" s="1"/>
  <c r="CK9" i="1"/>
  <c r="DC9" i="1"/>
  <c r="BH9" i="1"/>
  <c r="CS9" i="1"/>
  <c r="DE9" i="1"/>
  <c r="BN8" i="1"/>
  <c r="AL8" i="1"/>
  <c r="K8" i="4"/>
  <c r="F8" i="5"/>
  <c r="AB8" i="4"/>
  <c r="BC8" i="1"/>
  <c r="H8" i="5"/>
  <c r="N8" i="5"/>
  <c r="BP8" i="4"/>
  <c r="BI8" i="4"/>
  <c r="BK8" i="4"/>
  <c r="BQ8" i="4"/>
  <c r="CC8" i="4"/>
  <c r="BW8" i="4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J7" i="2" l="1"/>
  <c r="AB31" i="3"/>
  <c r="S7" i="2"/>
  <c r="S7" i="3"/>
  <c r="J7" i="3"/>
  <c r="AB9" i="2"/>
  <c r="BO8" i="4"/>
  <c r="K7" i="4"/>
  <c r="AL7" i="1"/>
  <c r="CF10" i="4"/>
  <c r="BO11" i="1"/>
  <c r="BO13" i="1"/>
  <c r="DG13" i="1"/>
  <c r="CP19" i="1"/>
  <c r="DB28" i="1"/>
  <c r="DB29" i="1"/>
  <c r="BH33" i="4"/>
  <c r="CI33" i="4"/>
  <c r="BO11" i="2"/>
  <c r="CR11" i="2"/>
  <c r="AB10" i="2"/>
  <c r="AB32" i="3"/>
  <c r="BH32" i="4"/>
  <c r="CI32" i="4"/>
  <c r="BQ32" i="4"/>
  <c r="BP32" i="4"/>
  <c r="D32" i="3"/>
  <c r="CQ10" i="2"/>
  <c r="CH10" i="2"/>
  <c r="DJ10" i="2" s="1"/>
  <c r="BP31" i="4"/>
  <c r="BH31" i="4"/>
  <c r="CQ9" i="2"/>
  <c r="CH9" i="2"/>
  <c r="DJ9" i="2" s="1"/>
  <c r="AB30" i="3"/>
  <c r="AB7" i="3" s="1"/>
  <c r="AB8" i="2"/>
  <c r="BH30" i="4"/>
  <c r="CI30" i="4"/>
  <c r="CQ8" i="2"/>
  <c r="CH8" i="2"/>
  <c r="DJ8" i="2" s="1"/>
  <c r="CP29" i="1"/>
  <c r="AB29" i="4"/>
  <c r="CF29" i="4" s="1"/>
  <c r="BC29" i="1"/>
  <c r="DG29" i="1"/>
  <c r="F29" i="5"/>
  <c r="BI29" i="4"/>
  <c r="BF29" i="1"/>
  <c r="BG29" i="1"/>
  <c r="CI29" i="1" s="1"/>
  <c r="CJ29" i="1"/>
  <c r="BO29" i="1"/>
  <c r="BN28" i="1"/>
  <c r="CP28" i="1" s="1"/>
  <c r="I28" i="5"/>
  <c r="AM28" i="4"/>
  <c r="CF28" i="4"/>
  <c r="BO28" i="4"/>
  <c r="CI28" i="4"/>
  <c r="BH28" i="4"/>
  <c r="BF28" i="1"/>
  <c r="BO28" i="1"/>
  <c r="BG28" i="1"/>
  <c r="CI28" i="1" s="1"/>
  <c r="CJ28" i="1"/>
  <c r="BO27" i="4"/>
  <c r="BC27" i="1"/>
  <c r="DG27" i="1" s="1"/>
  <c r="AB27" i="4"/>
  <c r="CF27" i="4" s="1"/>
  <c r="F27" i="5"/>
  <c r="BI27" i="4"/>
  <c r="BP27" i="4"/>
  <c r="DB27" i="1"/>
  <c r="BO27" i="1"/>
  <c r="DG26" i="1"/>
  <c r="BN26" i="1"/>
  <c r="CP26" i="1" s="1"/>
  <c r="I26" i="5"/>
  <c r="AM26" i="4"/>
  <c r="BO26" i="4" s="1"/>
  <c r="BQ26" i="4"/>
  <c r="BG26" i="1"/>
  <c r="CI26" i="1" s="1"/>
  <c r="CJ26" i="1"/>
  <c r="CQ26" i="1"/>
  <c r="DG25" i="1"/>
  <c r="AM25" i="4"/>
  <c r="BO25" i="4" s="1"/>
  <c r="I25" i="5"/>
  <c r="BN25" i="1"/>
  <c r="CP25" i="1" s="1"/>
  <c r="BQ25" i="4"/>
  <c r="BO25" i="1"/>
  <c r="CJ25" i="1"/>
  <c r="CQ25" i="1"/>
  <c r="CH25" i="1"/>
  <c r="BF25" i="1"/>
  <c r="BN24" i="1"/>
  <c r="I24" i="5"/>
  <c r="AM24" i="4"/>
  <c r="BO24" i="4"/>
  <c r="CP24" i="1"/>
  <c r="BQ24" i="4"/>
  <c r="CJ24" i="1"/>
  <c r="BG24" i="1"/>
  <c r="CI24" i="1" s="1"/>
  <c r="BO24" i="1"/>
  <c r="DG23" i="1"/>
  <c r="BN23" i="1"/>
  <c r="CP23" i="1" s="1"/>
  <c r="I23" i="5"/>
  <c r="AM23" i="4"/>
  <c r="BO23" i="4" s="1"/>
  <c r="BP23" i="4"/>
  <c r="BI23" i="4"/>
  <c r="BF23" i="1"/>
  <c r="BG23" i="1"/>
  <c r="CI23" i="1" s="1"/>
  <c r="CJ23" i="1"/>
  <c r="BO23" i="1"/>
  <c r="I22" i="5"/>
  <c r="AM22" i="4"/>
  <c r="BO22" i="4" s="1"/>
  <c r="BN22" i="1"/>
  <c r="CP22" i="1" s="1"/>
  <c r="DG22" i="1"/>
  <c r="BH22" i="4"/>
  <c r="CI22" i="4"/>
  <c r="BP22" i="4"/>
  <c r="CR22" i="1"/>
  <c r="BO22" i="1"/>
  <c r="BG22" i="1"/>
  <c r="CI22" i="1" s="1"/>
  <c r="CJ22" i="1"/>
  <c r="I21" i="5"/>
  <c r="AM21" i="4"/>
  <c r="BN21" i="1"/>
  <c r="CP21" i="1" s="1"/>
  <c r="BO21" i="4"/>
  <c r="DG21" i="1"/>
  <c r="CI21" i="4"/>
  <c r="BP21" i="4"/>
  <c r="D21" i="3"/>
  <c r="CR21" i="1"/>
  <c r="BG21" i="1"/>
  <c r="CI21" i="1" s="1"/>
  <c r="CJ21" i="1"/>
  <c r="BO21" i="1"/>
  <c r="F20" i="5"/>
  <c r="K20" i="4"/>
  <c r="BO20" i="4" s="1"/>
  <c r="AL20" i="1"/>
  <c r="CP20" i="1" s="1"/>
  <c r="BQ20" i="4"/>
  <c r="BO20" i="1"/>
  <c r="CH20" i="1" s="1"/>
  <c r="DJ20" i="1" s="1"/>
  <c r="BG20" i="1"/>
  <c r="CI20" i="1" s="1"/>
  <c r="CJ20" i="1"/>
  <c r="BC19" i="1"/>
  <c r="DG19" i="1" s="1"/>
  <c r="AB19" i="4"/>
  <c r="CF19" i="4" s="1"/>
  <c r="F19" i="5"/>
  <c r="CI19" i="4"/>
  <c r="BH19" i="4"/>
  <c r="D19" i="3"/>
  <c r="CR19" i="1"/>
  <c r="BG19" i="1"/>
  <c r="CI19" i="1" s="1"/>
  <c r="CJ19" i="1"/>
  <c r="BO19" i="1"/>
  <c r="DG18" i="1"/>
  <c r="BN18" i="1"/>
  <c r="CP18" i="1" s="1"/>
  <c r="I18" i="5"/>
  <c r="AM18" i="4"/>
  <c r="BO18" i="4"/>
  <c r="BQ18" i="4"/>
  <c r="CJ18" i="1"/>
  <c r="BG18" i="1"/>
  <c r="CI18" i="1" s="1"/>
  <c r="BO18" i="1"/>
  <c r="DG17" i="1"/>
  <c r="I17" i="5"/>
  <c r="BN17" i="1"/>
  <c r="CP17" i="1" s="1"/>
  <c r="AM17" i="4"/>
  <c r="BO17" i="4" s="1"/>
  <c r="BQ17" i="4"/>
  <c r="CJ17" i="1"/>
  <c r="BG17" i="1"/>
  <c r="CI17" i="1" s="1"/>
  <c r="BO17" i="1"/>
  <c r="DG16" i="1"/>
  <c r="I16" i="5"/>
  <c r="BN16" i="1"/>
  <c r="CP16" i="1" s="1"/>
  <c r="AM16" i="4"/>
  <c r="BO16" i="4" s="1"/>
  <c r="BQ16" i="4"/>
  <c r="BO16" i="1"/>
  <c r="CF15" i="4"/>
  <c r="I15" i="5"/>
  <c r="BN15" i="1"/>
  <c r="AM15" i="4"/>
  <c r="CP15" i="1"/>
  <c r="BO15" i="4"/>
  <c r="BQ15" i="4"/>
  <c r="CR15" i="1"/>
  <c r="BO15" i="1"/>
  <c r="BG15" i="1"/>
  <c r="CI15" i="1" s="1"/>
  <c r="CJ15" i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CP13" i="1"/>
  <c r="BH13" i="4"/>
  <c r="CI13" i="4"/>
  <c r="D13" i="3"/>
  <c r="BG13" i="1"/>
  <c r="CI13" i="1" s="1"/>
  <c r="CJ13" i="1"/>
  <c r="CQ13" i="1"/>
  <c r="CH13" i="1"/>
  <c r="DJ13" i="1" s="1"/>
  <c r="CR13" i="1"/>
  <c r="AB12" i="4"/>
  <c r="CF12" i="4" s="1"/>
  <c r="BC12" i="1"/>
  <c r="DG12" i="1" s="1"/>
  <c r="F12" i="5"/>
  <c r="CP12" i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BO10" i="4"/>
  <c r="BH10" i="4"/>
  <c r="CI10" i="4"/>
  <c r="D10" i="3"/>
  <c r="BO10" i="1"/>
  <c r="BG10" i="1"/>
  <c r="CI10" i="1" s="1"/>
  <c r="CJ10" i="1"/>
  <c r="DG9" i="1"/>
  <c r="BO9" i="4"/>
  <c r="CF9" i="4"/>
  <c r="BG9" i="1"/>
  <c r="CI9" i="1" s="1"/>
  <c r="CJ9" i="1"/>
  <c r="CH9" i="1"/>
  <c r="DJ9" i="1" s="1"/>
  <c r="CQ9" i="1"/>
  <c r="CP8" i="1"/>
  <c r="BD8" i="4"/>
  <c r="CE8" i="1"/>
  <c r="I8" i="5"/>
  <c r="BH8" i="4"/>
  <c r="CI8" i="4"/>
  <c r="D8" i="3"/>
  <c r="BG8" i="1"/>
  <c r="CI8" i="1" s="1"/>
  <c r="CJ8" i="1"/>
  <c r="BO8" i="1"/>
  <c r="AB7" i="2" l="1"/>
  <c r="BN7" i="1"/>
  <c r="DG8" i="1"/>
  <c r="DG7" i="1" s="1"/>
  <c r="CE7" i="1"/>
  <c r="CF8" i="4"/>
  <c r="CF7" i="4" s="1"/>
  <c r="BD7" i="4"/>
  <c r="BO7" i="4"/>
  <c r="CP7" i="1"/>
  <c r="AB7" i="4"/>
  <c r="AM7" i="4"/>
  <c r="BC7" i="1"/>
  <c r="CQ20" i="1"/>
  <c r="CH26" i="1"/>
  <c r="DJ26" i="1" s="1"/>
  <c r="CQ11" i="2"/>
  <c r="CH11" i="2"/>
  <c r="DJ11" i="2" s="1"/>
  <c r="CI31" i="4"/>
  <c r="BH29" i="4"/>
  <c r="CI29" i="4"/>
  <c r="CQ29" i="1"/>
  <c r="CH29" i="1"/>
  <c r="DJ29" i="1" s="1"/>
  <c r="CQ28" i="1"/>
  <c r="CH28" i="1"/>
  <c r="DJ28" i="1" s="1"/>
  <c r="CI27" i="4"/>
  <c r="BH27" i="4"/>
  <c r="CQ27" i="1"/>
  <c r="CH27" i="1"/>
  <c r="DJ27" i="1" s="1"/>
  <c r="BP26" i="4"/>
  <c r="CI26" i="4"/>
  <c r="BP25" i="4"/>
  <c r="CI25" i="4"/>
  <c r="DJ25" i="1"/>
  <c r="BP24" i="4"/>
  <c r="CI24" i="4"/>
  <c r="CH24" i="1"/>
  <c r="DJ24" i="1" s="1"/>
  <c r="CQ24" i="1"/>
  <c r="CI23" i="4"/>
  <c r="BH23" i="4"/>
  <c r="CQ23" i="1"/>
  <c r="CH23" i="1"/>
  <c r="DJ23" i="1" s="1"/>
  <c r="CH22" i="1"/>
  <c r="DJ22" i="1" s="1"/>
  <c r="CQ22" i="1"/>
  <c r="CH21" i="1"/>
  <c r="DJ21" i="1" s="1"/>
  <c r="CQ21" i="1"/>
  <c r="BP20" i="4"/>
  <c r="CI20" i="4"/>
  <c r="CH19" i="1"/>
  <c r="DJ19" i="1" s="1"/>
  <c r="CQ19" i="1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2" i="4"/>
  <c r="CI12" i="4"/>
  <c r="CQ12" i="1"/>
  <c r="CH12" i="1"/>
  <c r="DJ12" i="1" s="1"/>
  <c r="BP11" i="4"/>
  <c r="CI11" i="4"/>
  <c r="CH11" i="1"/>
  <c r="DJ11" i="1" s="1"/>
  <c r="CH10" i="1"/>
  <c r="DJ10" i="1" s="1"/>
  <c r="CQ10" i="1"/>
  <c r="CH8" i="1"/>
  <c r="DJ8" i="1" s="1"/>
  <c r="CQ8" i="1"/>
</calcChain>
</file>

<file path=xl/sharedStrings.xml><?xml version="1.0" encoding="utf-8"?>
<sst xmlns="http://schemas.openxmlformats.org/spreadsheetml/2006/main" count="2035" uniqueCount="356">
  <si>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</si>
  <si>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</si>
  <si>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</si>
  <si>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</si>
  <si>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</si>
  <si>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</si>
  <si>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</si>
  <si>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</si>
  <si>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</si>
  <si>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</si>
  <si>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</si>
  <si>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</si>
  <si>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</si>
  <si>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</si>
  <si>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</si>
  <si>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</si>
  <si>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</si>
  <si>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</si>
  <si>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</si>
  <si>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</si>
  <si>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</si>
  <si>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</si>
  <si>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</si>
  <si>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</si>
  <si>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</si>
  <si>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</si>
  <si>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</si>
  <si>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</si>
  <si>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</si>
  <si>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</si>
  <si>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</si>
  <si>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</si>
  <si>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</si>
  <si>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</si>
  <si>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</si>
  <si>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</si>
  <si>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</si>
  <si>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</si>
  <si>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</si>
  <si>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</si>
  <si>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</si>
  <si>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</si>
  <si>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</si>
  <si>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</si>
  <si>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</si>
  <si>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</si>
  <si>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</si>
  <si>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</si>
  <si>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</si>
  <si>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</si>
  <si>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</si>
  <si>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</si>
  <si>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</si>
  <si>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</si>
  <si>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</si>
  <si>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</si>
  <si>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</si>
  <si>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</si>
  <si>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</si>
  <si>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</si>
  <si>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</si>
  <si>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</si>
  <si>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</si>
  <si>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</si>
  <si>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</si>
  <si>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</si>
  <si>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</si>
  <si>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</si>
  <si>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</si>
  <si>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</si>
  <si>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</si>
  <si>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</si>
  <si>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</si>
  <si>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</si>
  <si>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</si>
  <si>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</si>
  <si>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</si>
  <si>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</si>
  <si>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</si>
  <si>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</si>
  <si>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</si>
  <si>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</si>
  <si>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</si>
  <si>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</si>
  <si>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</si>
  <si>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</si>
  <si>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</si>
  <si>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</si>
  <si>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</si>
  <si>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</si>
  <si>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</si>
  <si>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</si>
  <si>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</si>
  <si>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</si>
  <si>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</si>
  <si>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</si>
  <si>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</si>
  <si>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</si>
  <si>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</si>
  <si>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</si>
  <si>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</si>
  <si>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</si>
  <si>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</si>
  <si>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</si>
  <si>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</si>
  <si>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</si>
  <si>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</si>
  <si>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</si>
  <si>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</si>
  <si>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</si>
  <si>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</si>
  <si>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</si>
  <si>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</si>
  <si>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</si>
  <si>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</si>
  <si>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</si>
  <si>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</si>
  <si>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</si>
  <si>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</si>
  <si>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</si>
  <si>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</si>
  <si>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</si>
  <si>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</si>
  <si>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</si>
  <si>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</si>
  <si>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</si>
  <si>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</si>
  <si>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</si>
  <si>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</si>
  <si>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</si>
  <si>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</si>
  <si>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</si>
  <si>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</si>
  <si>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</si>
  <si>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</si>
  <si>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</si>
  <si>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</si>
  <si>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</si>
  <si>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</si>
  <si>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</si>
  <si>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</si>
  <si>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</si>
  <si>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</si>
  <si>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</si>
  <si>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</si>
  <si>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</si>
  <si>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</si>
  <si>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</si>
  <si>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</si>
  <si>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</si>
  <si>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</si>
  <si>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</si>
  <si>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</si>
  <si>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</si>
  <si>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</si>
  <si>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</si>
  <si>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</si>
  <si>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</si>
  <si>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</si>
  <si>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</si>
  <si>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</si>
  <si>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</si>
  <si>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</si>
  <si>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</si>
  <si>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</si>
  <si>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</si>
  <si>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</si>
  <si>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</si>
  <si>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</si>
  <si>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</si>
  <si>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</si>
  <si>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</si>
  <si>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</si>
  <si>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</si>
  <si>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</si>
  <si>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</si>
  <si>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</si>
  <si>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</si>
  <si>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</si>
  <si>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</si>
  <si>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</si>
  <si>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</si>
  <si>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</si>
  <si>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</si>
  <si>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</si>
  <si>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</si>
  <si>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</si>
  <si>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</si>
  <si>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</si>
  <si>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</si>
  <si>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</si>
  <si>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</si>
  <si>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</si>
  <si>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</si>
  <si>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</si>
  <si>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</si>
  <si>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</si>
  <si>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</si>
  <si>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</si>
  <si>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</si>
  <si>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広島県</t>
    <phoneticPr fontId="3"/>
  </si>
  <si>
    <t>34100</t>
  </si>
  <si>
    <t>34100</t>
    <phoneticPr fontId="3"/>
  </si>
  <si>
    <t>広島市</t>
  </si>
  <si>
    <t>広島市</t>
    <phoneticPr fontId="3"/>
  </si>
  <si>
    <t/>
  </si>
  <si>
    <t>広島市</t>
    <phoneticPr fontId="3"/>
  </si>
  <si>
    <t>広島県</t>
    <phoneticPr fontId="3"/>
  </si>
  <si>
    <t>34100</t>
    <phoneticPr fontId="3"/>
  </si>
  <si>
    <t>広島県</t>
    <phoneticPr fontId="3"/>
  </si>
  <si>
    <t>広島市</t>
    <phoneticPr fontId="3"/>
  </si>
  <si>
    <t>34100</t>
    <phoneticPr fontId="3"/>
  </si>
  <si>
    <t>34202</t>
    <phoneticPr fontId="3"/>
  </si>
  <si>
    <t>呉市</t>
    <phoneticPr fontId="3"/>
  </si>
  <si>
    <t>34202</t>
    <phoneticPr fontId="3"/>
  </si>
  <si>
    <t>呉市</t>
    <phoneticPr fontId="3"/>
  </si>
  <si>
    <t>広島県</t>
    <phoneticPr fontId="3"/>
  </si>
  <si>
    <t>34202</t>
    <phoneticPr fontId="3"/>
  </si>
  <si>
    <t>呉市</t>
    <phoneticPr fontId="3"/>
  </si>
  <si>
    <t>34203</t>
  </si>
  <si>
    <t>34203</t>
    <phoneticPr fontId="3"/>
  </si>
  <si>
    <t>竹原市</t>
  </si>
  <si>
    <t>竹原市</t>
    <phoneticPr fontId="3"/>
  </si>
  <si>
    <t>34203</t>
    <phoneticPr fontId="3"/>
  </si>
  <si>
    <t>竹原市</t>
    <phoneticPr fontId="3"/>
  </si>
  <si>
    <t>34203</t>
    <phoneticPr fontId="3"/>
  </si>
  <si>
    <t>34918</t>
  </si>
  <si>
    <t>広島中央環境衛生組合</t>
  </si>
  <si>
    <t>34203</t>
    <phoneticPr fontId="3"/>
  </si>
  <si>
    <t>竹原市</t>
    <phoneticPr fontId="3"/>
  </si>
  <si>
    <t>34204</t>
    <phoneticPr fontId="3"/>
  </si>
  <si>
    <t>三原市</t>
    <phoneticPr fontId="3"/>
  </si>
  <si>
    <t>34204</t>
    <phoneticPr fontId="3"/>
  </si>
  <si>
    <t>三原市</t>
    <phoneticPr fontId="3"/>
  </si>
  <si>
    <t>34204</t>
    <phoneticPr fontId="3"/>
  </si>
  <si>
    <t>広島県</t>
    <phoneticPr fontId="3"/>
  </si>
  <si>
    <t>34204</t>
    <phoneticPr fontId="3"/>
  </si>
  <si>
    <t>三原市</t>
    <phoneticPr fontId="3"/>
  </si>
  <si>
    <t>34205</t>
    <phoneticPr fontId="3"/>
  </si>
  <si>
    <t>尾道市</t>
    <phoneticPr fontId="3"/>
  </si>
  <si>
    <t>尾道市</t>
    <phoneticPr fontId="3"/>
  </si>
  <si>
    <t>34205</t>
    <phoneticPr fontId="3"/>
  </si>
  <si>
    <t>34207</t>
    <phoneticPr fontId="3"/>
  </si>
  <si>
    <t>福山市</t>
    <phoneticPr fontId="3"/>
  </si>
  <si>
    <t>34207</t>
    <phoneticPr fontId="3"/>
  </si>
  <si>
    <t>福山市</t>
    <phoneticPr fontId="3"/>
  </si>
  <si>
    <t>福山市</t>
    <phoneticPr fontId="3"/>
  </si>
  <si>
    <t>34208</t>
    <phoneticPr fontId="3"/>
  </si>
  <si>
    <t>府中市</t>
    <phoneticPr fontId="3"/>
  </si>
  <si>
    <t>府中市</t>
    <phoneticPr fontId="3"/>
  </si>
  <si>
    <t>34208</t>
    <phoneticPr fontId="3"/>
  </si>
  <si>
    <t>34209</t>
    <phoneticPr fontId="3"/>
  </si>
  <si>
    <t>三次市</t>
    <phoneticPr fontId="3"/>
  </si>
  <si>
    <t>34209</t>
    <phoneticPr fontId="3"/>
  </si>
  <si>
    <t>三次市</t>
    <phoneticPr fontId="3"/>
  </si>
  <si>
    <t>34210</t>
    <phoneticPr fontId="3"/>
  </si>
  <si>
    <t>庄原市</t>
    <phoneticPr fontId="3"/>
  </si>
  <si>
    <t>34210</t>
    <phoneticPr fontId="3"/>
  </si>
  <si>
    <t>庄原市</t>
    <phoneticPr fontId="3"/>
  </si>
  <si>
    <t>34211</t>
    <phoneticPr fontId="3"/>
  </si>
  <si>
    <t>大竹市</t>
    <phoneticPr fontId="3"/>
  </si>
  <si>
    <t>大竹市</t>
    <phoneticPr fontId="3"/>
  </si>
  <si>
    <t>34211</t>
    <phoneticPr fontId="3"/>
  </si>
  <si>
    <t>34212</t>
  </si>
  <si>
    <t>34212</t>
    <phoneticPr fontId="3"/>
  </si>
  <si>
    <t>東広島市</t>
  </si>
  <si>
    <t>東広島市</t>
    <phoneticPr fontId="3"/>
  </si>
  <si>
    <t>東広島市</t>
    <phoneticPr fontId="3"/>
  </si>
  <si>
    <t>34212</t>
    <phoneticPr fontId="3"/>
  </si>
  <si>
    <t>広島県</t>
    <phoneticPr fontId="3"/>
  </si>
  <si>
    <t>34212</t>
    <phoneticPr fontId="3"/>
  </si>
  <si>
    <t>東広島市</t>
    <phoneticPr fontId="3"/>
  </si>
  <si>
    <t>34213</t>
    <phoneticPr fontId="3"/>
  </si>
  <si>
    <t>廿日市市</t>
    <phoneticPr fontId="3"/>
  </si>
  <si>
    <t>34213</t>
    <phoneticPr fontId="3"/>
  </si>
  <si>
    <t>廿日市市</t>
    <phoneticPr fontId="3"/>
  </si>
  <si>
    <t>34214</t>
    <phoneticPr fontId="3"/>
  </si>
  <si>
    <t>安芸高田市</t>
    <phoneticPr fontId="3"/>
  </si>
  <si>
    <t>34214</t>
    <phoneticPr fontId="3"/>
  </si>
  <si>
    <t>安芸高田市</t>
    <phoneticPr fontId="3"/>
  </si>
  <si>
    <t>34215</t>
    <phoneticPr fontId="3"/>
  </si>
  <si>
    <t>江田島市</t>
    <phoneticPr fontId="3"/>
  </si>
  <si>
    <t>江田島市</t>
    <phoneticPr fontId="3"/>
  </si>
  <si>
    <t>34215</t>
    <phoneticPr fontId="3"/>
  </si>
  <si>
    <t>34302</t>
  </si>
  <si>
    <t>34302</t>
    <phoneticPr fontId="3"/>
  </si>
  <si>
    <t>府中町</t>
  </si>
  <si>
    <t>府中町</t>
    <phoneticPr fontId="3"/>
  </si>
  <si>
    <t>府中町</t>
    <phoneticPr fontId="3"/>
  </si>
  <si>
    <t>34302</t>
    <phoneticPr fontId="3"/>
  </si>
  <si>
    <t>34304</t>
  </si>
  <si>
    <t>34304</t>
    <phoneticPr fontId="3"/>
  </si>
  <si>
    <t>海田町</t>
  </si>
  <si>
    <t>海田町</t>
    <phoneticPr fontId="3"/>
  </si>
  <si>
    <t>34304</t>
    <phoneticPr fontId="3"/>
  </si>
  <si>
    <t>海田町</t>
    <phoneticPr fontId="3"/>
  </si>
  <si>
    <t>34839</t>
  </si>
  <si>
    <t>安芸地区衛生施設管理組合</t>
  </si>
  <si>
    <t>広島県</t>
    <phoneticPr fontId="3"/>
  </si>
  <si>
    <t>34304</t>
    <phoneticPr fontId="3"/>
  </si>
  <si>
    <t>海田町</t>
    <phoneticPr fontId="3"/>
  </si>
  <si>
    <t>34307</t>
  </si>
  <si>
    <t>34307</t>
    <phoneticPr fontId="3"/>
  </si>
  <si>
    <t>熊野町</t>
  </si>
  <si>
    <t>熊野町</t>
    <phoneticPr fontId="3"/>
  </si>
  <si>
    <t>熊野町</t>
    <phoneticPr fontId="3"/>
  </si>
  <si>
    <t>34307</t>
    <phoneticPr fontId="3"/>
  </si>
  <si>
    <t>34309</t>
  </si>
  <si>
    <t>34309</t>
    <phoneticPr fontId="3"/>
  </si>
  <si>
    <t>坂町</t>
  </si>
  <si>
    <t>坂町</t>
    <phoneticPr fontId="3"/>
  </si>
  <si>
    <t>34309</t>
    <phoneticPr fontId="3"/>
  </si>
  <si>
    <t>坂町</t>
    <phoneticPr fontId="3"/>
  </si>
  <si>
    <t>広島県</t>
    <phoneticPr fontId="3"/>
  </si>
  <si>
    <t>坂町</t>
    <phoneticPr fontId="3"/>
  </si>
  <si>
    <t>34368</t>
    <phoneticPr fontId="3"/>
  </si>
  <si>
    <t>安芸太田町</t>
    <phoneticPr fontId="3"/>
  </si>
  <si>
    <t>安芸太田町</t>
    <phoneticPr fontId="3"/>
  </si>
  <si>
    <t>34368</t>
    <phoneticPr fontId="3"/>
  </si>
  <si>
    <t>34369</t>
    <phoneticPr fontId="3"/>
  </si>
  <si>
    <t>北広島町</t>
    <phoneticPr fontId="3"/>
  </si>
  <si>
    <t>34369</t>
    <phoneticPr fontId="3"/>
  </si>
  <si>
    <t>北広島町</t>
    <phoneticPr fontId="3"/>
  </si>
  <si>
    <t>34462</t>
    <phoneticPr fontId="3"/>
  </si>
  <si>
    <t>世羅町</t>
    <phoneticPr fontId="3"/>
  </si>
  <si>
    <t>34462</t>
    <phoneticPr fontId="3"/>
  </si>
  <si>
    <t>世羅町</t>
    <phoneticPr fontId="3"/>
  </si>
  <si>
    <t>34545</t>
    <phoneticPr fontId="3"/>
  </si>
  <si>
    <t>神石高原町</t>
    <phoneticPr fontId="3"/>
  </si>
  <si>
    <t>34545</t>
    <phoneticPr fontId="3"/>
  </si>
  <si>
    <t>神石高原町</t>
    <phoneticPr fontId="3"/>
  </si>
  <si>
    <t>34839</t>
    <phoneticPr fontId="3"/>
  </si>
  <si>
    <t>安芸地区衛生施設管理組合</t>
    <phoneticPr fontId="3"/>
  </si>
  <si>
    <t>34839</t>
    <phoneticPr fontId="3"/>
  </si>
  <si>
    <t>安芸地区衛生施設管理組合</t>
    <phoneticPr fontId="3"/>
  </si>
  <si>
    <t>34876</t>
    <phoneticPr fontId="3"/>
  </si>
  <si>
    <t>三原広域市町村圏事務組合</t>
    <phoneticPr fontId="3"/>
  </si>
  <si>
    <t>34876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</si>
  <si>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</si>
  <si>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</si>
  <si>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</si>
  <si>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芸北広域環境施設組合</t>
    <phoneticPr fontId="3"/>
  </si>
  <si>
    <t>34908</t>
    <phoneticPr fontId="3"/>
  </si>
  <si>
    <t>34918</t>
    <phoneticPr fontId="3"/>
  </si>
  <si>
    <t>広島中央環境衛生組合</t>
    <phoneticPr fontId="3"/>
  </si>
  <si>
    <t>34918</t>
    <phoneticPr fontId="3"/>
  </si>
  <si>
    <t>広島県</t>
    <phoneticPr fontId="3"/>
  </si>
  <si>
    <t>広島中央環境衛生組合</t>
    <phoneticPr fontId="3"/>
  </si>
  <si>
    <t>広島県</t>
    <phoneticPr fontId="3"/>
  </si>
  <si>
    <t>34000</t>
    <phoneticPr fontId="3"/>
  </si>
  <si>
    <t>合計</t>
    <phoneticPr fontId="3"/>
  </si>
  <si>
    <t>-</t>
    <phoneticPr fontId="3"/>
  </si>
  <si>
    <t>-</t>
    <phoneticPr fontId="3"/>
  </si>
  <si>
    <t>広島県</t>
    <phoneticPr fontId="3"/>
  </si>
  <si>
    <t>34000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</si>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</sst>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348</v>
      </c>
      <c r="B7" s="92" t="s">
        <v>349</v>
      </c>
      <c r="C7" s="78" t="s">
        <v>350</v>
      </c>
      <c r="D7" s="79">
        <f>SUM($D$8:$D$29)</f>
        <v>13133426</v>
      </c>
      <c r="E7" s="79">
        <f>SUM($E$8:$E$29)</f>
        <v>10568078</v>
      </c>
      <c r="F7" s="79">
        <f>SUM($F$8:$F$29)</f>
        <v>6194317</v>
      </c>
      <c r="G7" s="79">
        <f>SUM($G$8:$G$29)</f>
        <v>0</v>
      </c>
      <c r="H7" s="79">
        <f>SUM($H$8:$H$29)</f>
        <v>4281400</v>
      </c>
      <c r="I7" s="79">
        <f>SUM($I$8:$I$29)</f>
        <v>0</v>
      </c>
      <c r="J7" s="93" t="s">
        <v>351</v>
      </c>
      <c r="K7" s="79">
        <f>SUM($K$8:$K$29)</f>
        <v>92361</v>
      </c>
      <c r="L7" s="79">
        <f>SUM($L$8:$L$29)</f>
        <v>2565348</v>
      </c>
      <c r="M7" s="79">
        <f>SUM($M$8:$M$29)</f>
        <v>923563</v>
      </c>
      <c r="N7" s="79">
        <f>SUM($N$8:$N$29)</f>
        <v>923550</v>
      </c>
      <c r="O7" s="79">
        <f>SUM($O$8:$O$29)</f>
        <v>738850</v>
      </c>
      <c r="P7" s="79">
        <f>SUM($P$8:$P$29)</f>
        <v>0</v>
      </c>
      <c r="Q7" s="79">
        <f>SUM($Q$8:$Q$29)</f>
        <v>184700</v>
      </c>
      <c r="R7" s="79">
        <f>SUM($R$8:$R$29)</f>
        <v>0</v>
      </c>
      <c r="S7" s="93" t="s">
        <v>351</v>
      </c>
      <c r="T7" s="79">
        <f>SUM($T$8:$T$29)</f>
        <v>0</v>
      </c>
      <c r="U7" s="79">
        <f>SUM($U$8:$U$29)</f>
        <v>13</v>
      </c>
      <c r="V7" s="79">
        <f>SUM($V$8:$V$29)</f>
        <v>14056989</v>
      </c>
      <c r="W7" s="79">
        <f>SUM($W$8:$W$29)</f>
        <v>11491628</v>
      </c>
      <c r="X7" s="79">
        <f>SUM($X$8:$X$29)</f>
        <v>6933167</v>
      </c>
      <c r="Y7" s="79">
        <f>SUM($Y$8:$Y$29)</f>
        <v>0</v>
      </c>
      <c r="Z7" s="79">
        <f>SUM($Z$8:$Z$29)</f>
        <v>4466100</v>
      </c>
      <c r="AA7" s="79">
        <f>SUM($AA$8:$AA$29)</f>
        <v>0</v>
      </c>
      <c r="AB7" s="93" t="s">
        <v>352</v>
      </c>
      <c r="AC7" s="79">
        <f>SUM($AC$8:$AC$29)</f>
        <v>92361</v>
      </c>
      <c r="AD7" s="79">
        <f>SUM($AD$8:$AD$29)</f>
        <v>2565361</v>
      </c>
      <c r="AE7" s="79">
        <f>SUM($AE$8:$AE$29)</f>
        <v>63338</v>
      </c>
      <c r="AF7" s="79">
        <f>SUM($AF$8:$AF$29)</f>
        <v>63338</v>
      </c>
      <c r="AG7" s="79">
        <f>SUM($AG$8:$AG$29)</f>
        <v>0</v>
      </c>
      <c r="AH7" s="79">
        <f>SUM($AH$8:$AH$29)</f>
        <v>3469</v>
      </c>
      <c r="AI7" s="79">
        <f>SUM($AI$8:$AI$29)</f>
        <v>59869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12267556</v>
      </c>
      <c r="AN7" s="79">
        <f>SUM($AN$8:$AN$29)</f>
        <v>6972</v>
      </c>
      <c r="AO7" s="79">
        <f>SUM($AO$8:$AO$29)</f>
        <v>5016</v>
      </c>
      <c r="AP7" s="79">
        <f>SUM($AP$8:$AP$29)</f>
        <v>22</v>
      </c>
      <c r="AQ7" s="79">
        <f>SUM($AQ$8:$AQ$29)</f>
        <v>1934</v>
      </c>
      <c r="AR7" s="79">
        <f>SUM($AR$8:$AR$29)</f>
        <v>0</v>
      </c>
      <c r="AS7" s="79">
        <f>SUM($AS$8:$AS$29)</f>
        <v>338420</v>
      </c>
      <c r="AT7" s="79">
        <f>SUM($AT$8:$AT$29)</f>
        <v>137552</v>
      </c>
      <c r="AU7" s="79">
        <f>SUM($AU$8:$AU$29)</f>
        <v>200868</v>
      </c>
      <c r="AV7" s="79">
        <f>SUM($AV$8:$AV$29)</f>
        <v>0</v>
      </c>
      <c r="AW7" s="79">
        <f>SUM($AW$8:$AW$29)</f>
        <v>0</v>
      </c>
      <c r="AX7" s="79">
        <f>SUM($AX$8:$AX$29)</f>
        <v>11907685</v>
      </c>
      <c r="AY7" s="79">
        <f>SUM($AY$8:$AY$29)</f>
        <v>1933488</v>
      </c>
      <c r="AZ7" s="79">
        <f>SUM($AZ$8:$AZ$29)</f>
        <v>5362759</v>
      </c>
      <c r="BA7" s="79">
        <f>SUM($BA$8:$BA$29)</f>
        <v>1446240</v>
      </c>
      <c r="BB7" s="79">
        <f>SUM($BB$8:$BB$29)</f>
        <v>3165198</v>
      </c>
      <c r="BC7" s="79">
        <f>SUM($BC$8:$BC$29)</f>
        <v>2985</v>
      </c>
      <c r="BD7" s="79">
        <f>SUM($BD$8:$BD$29)</f>
        <v>14479</v>
      </c>
      <c r="BE7" s="79">
        <f>SUM($BE$8:$BE$29)</f>
        <v>799547</v>
      </c>
      <c r="BF7" s="79">
        <f>SUM($BF$8:$BF$29)</f>
        <v>13130441</v>
      </c>
      <c r="BG7" s="79">
        <f>SUM($BG$8:$BG$29)</f>
        <v>923563</v>
      </c>
      <c r="BH7" s="79">
        <f>SUM($BH$8:$BH$29)</f>
        <v>923563</v>
      </c>
      <c r="BI7" s="79">
        <f>SUM($BI$8:$BI$29)</f>
        <v>0</v>
      </c>
      <c r="BJ7" s="79">
        <f>SUM($BJ$8:$BJ$29)</f>
        <v>923563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923563</v>
      </c>
      <c r="CI7" s="79">
        <f>SUM($CI$8:$CI$29)</f>
        <v>986901</v>
      </c>
      <c r="CJ7" s="79">
        <f>SUM($CJ$8:$CJ$29)</f>
        <v>986901</v>
      </c>
      <c r="CK7" s="79">
        <f>SUM($CK$8:$CK$29)</f>
        <v>0</v>
      </c>
      <c r="CL7" s="79">
        <f>SUM($CL$8:$CL$29)</f>
        <v>927032</v>
      </c>
      <c r="CM7" s="79">
        <f>SUM($CM$8:$CM$29)</f>
        <v>59869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12267556</v>
      </c>
      <c r="CR7" s="79">
        <f>SUM($CR$8:$CR$29)</f>
        <v>6972</v>
      </c>
      <c r="CS7" s="79">
        <f>SUM($CS$8:$CS$29)</f>
        <v>5016</v>
      </c>
      <c r="CT7" s="79">
        <f>SUM($CT$8:$CT$29)</f>
        <v>22</v>
      </c>
      <c r="CU7" s="79">
        <f>SUM($CU$8:$CU$29)</f>
        <v>1934</v>
      </c>
      <c r="CV7" s="79">
        <f>SUM($CV$8:$CV$29)</f>
        <v>0</v>
      </c>
      <c r="CW7" s="79">
        <f>SUM($CW$8:$CW$29)</f>
        <v>338420</v>
      </c>
      <c r="CX7" s="79">
        <f>SUM($CX$8:$CX$29)</f>
        <v>137552</v>
      </c>
      <c r="CY7" s="79">
        <f>SUM($CY$8:$CY$29)</f>
        <v>200868</v>
      </c>
      <c r="CZ7" s="79">
        <f>SUM($CZ$8:$CZ$29)</f>
        <v>0</v>
      </c>
      <c r="DA7" s="79">
        <f>SUM($DA$8:$DA$29)</f>
        <v>0</v>
      </c>
      <c r="DB7" s="79">
        <f>SUM($DB$8:$DB$29)</f>
        <v>11907685</v>
      </c>
      <c r="DC7" s="79">
        <f>SUM($DC$8:$DC$29)</f>
        <v>1933488</v>
      </c>
      <c r="DD7" s="79">
        <f>SUM($DD$8:$DD$29)</f>
        <v>5362759</v>
      </c>
      <c r="DE7" s="79">
        <f>SUM($DE$8:$DE$29)</f>
        <v>1446240</v>
      </c>
      <c r="DF7" s="79">
        <f>SUM($DF$8:$DF$29)</f>
        <v>3165198</v>
      </c>
      <c r="DG7" s="79">
        <f>SUM($DG$8:$DG$29)</f>
        <v>2985</v>
      </c>
      <c r="DH7" s="79">
        <f>SUM($DH$8:$DH$29)</f>
        <v>14479</v>
      </c>
      <c r="DI7" s="79">
        <f>SUM($DI$8:$DI$29)</f>
        <v>799547</v>
      </c>
      <c r="DJ7" s="79">
        <f>SUM($DJ$8:$DJ$29)</f>
        <v>14054004</v>
      </c>
    </row>
    <row r="8" spans="1:114" s="8" customFormat="1" ht="12" customHeight="1">
      <c r="A8" s="80" t="s">
        <v>209</v>
      </c>
      <c r="B8" s="83" t="s">
        <v>208</v>
      </c>
      <c r="C8" s="80" t="s">
        <v>204</v>
      </c>
      <c r="D8" s="84">
        <f>SUM(E8,+L8)</f>
        <v>1896211</v>
      </c>
      <c r="E8" s="84">
        <f>SUM(F8:I8)+K8</f>
        <v>821280</v>
      </c>
      <c r="F8" s="84">
        <v>821280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1074931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1896211</v>
      </c>
      <c r="W8" s="84">
        <v>821280</v>
      </c>
      <c r="X8" s="84">
        <v>821280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1074931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1892305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1892305</v>
      </c>
      <c r="AY8" s="84">
        <v>1427282</v>
      </c>
      <c r="AZ8" s="84">
        <v>438641</v>
      </c>
      <c r="BA8" s="84">
        <v>319</v>
      </c>
      <c r="BB8" s="84">
        <v>26063</v>
      </c>
      <c r="BC8" s="84">
        <f>組合分担金内訳!E8</f>
        <v>0</v>
      </c>
      <c r="BD8" s="84">
        <v>0</v>
      </c>
      <c r="BE8" s="84">
        <v>3906</v>
      </c>
      <c r="BF8" s="84">
        <f>SUM(AE8,+AM8,+BE8)</f>
        <v>1896211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1892305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1892305</v>
      </c>
      <c r="DC8" s="84">
        <f t="shared" ref="DC8:DC29" si="20">SUM(AY8,+CA8)</f>
        <v>1427282</v>
      </c>
      <c r="DD8" s="84">
        <f t="shared" ref="DD8:DD29" si="21">SUM(AZ8,+CB8)</f>
        <v>438641</v>
      </c>
      <c r="DE8" s="84">
        <f t="shared" ref="DE8:DE29" si="22">SUM(BA8,+CC8)</f>
        <v>319</v>
      </c>
      <c r="DF8" s="84">
        <f t="shared" ref="DF8:DF29" si="23">SUM(BB8,+CD8)</f>
        <v>26063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3906</v>
      </c>
      <c r="DJ8" s="84">
        <f t="shared" ref="DJ8:DJ29" si="27">SUM(BF8,+CH8)</f>
        <v>1896211</v>
      </c>
    </row>
    <row r="9" spans="1:114" s="8" customFormat="1" ht="12" customHeight="1">
      <c r="A9" s="80" t="s">
        <v>207</v>
      </c>
      <c r="B9" s="83" t="s">
        <v>212</v>
      </c>
      <c r="C9" s="80" t="s">
        <v>213</v>
      </c>
      <c r="D9" s="84">
        <f>SUM(E9,+L9)</f>
        <v>6473176</v>
      </c>
      <c r="E9" s="84">
        <f>SUM(F9:I9)+K9</f>
        <v>6465923</v>
      </c>
      <c r="F9" s="84">
        <v>3425410</v>
      </c>
      <c r="G9" s="84">
        <v>0</v>
      </c>
      <c r="H9" s="84">
        <v>2952000</v>
      </c>
      <c r="I9" s="84">
        <v>0</v>
      </c>
      <c r="J9" s="94" t="s">
        <v>193</v>
      </c>
      <c r="K9" s="84">
        <v>88513</v>
      </c>
      <c r="L9" s="84">
        <v>7253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6473176</v>
      </c>
      <c r="W9" s="84">
        <v>6465923</v>
      </c>
      <c r="X9" s="84">
        <v>3425410</v>
      </c>
      <c r="Y9" s="84">
        <v>0</v>
      </c>
      <c r="Z9" s="84">
        <v>2952000</v>
      </c>
      <c r="AA9" s="84">
        <v>0</v>
      </c>
      <c r="AB9" s="94" t="s">
        <v>193</v>
      </c>
      <c r="AC9" s="84">
        <v>88513</v>
      </c>
      <c r="AD9" s="84">
        <v>7253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5789132</v>
      </c>
      <c r="AN9" s="84">
        <f>SUM(AO9:AR9)</f>
        <v>2763</v>
      </c>
      <c r="AO9" s="84">
        <v>2763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5786369</v>
      </c>
      <c r="AY9" s="84">
        <v>19816</v>
      </c>
      <c r="AZ9" s="84">
        <v>3310594</v>
      </c>
      <c r="BA9" s="84">
        <v>101184</v>
      </c>
      <c r="BB9" s="84">
        <v>2354775</v>
      </c>
      <c r="BC9" s="84">
        <f>組合分担金内訳!E9</f>
        <v>0</v>
      </c>
      <c r="BD9" s="84">
        <v>0</v>
      </c>
      <c r="BE9" s="84">
        <v>684044</v>
      </c>
      <c r="BF9" s="84">
        <f>SUM(AE9,+AM9,+BE9)</f>
        <v>6473176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5789132</v>
      </c>
      <c r="CR9" s="84">
        <f t="shared" si="9"/>
        <v>2763</v>
      </c>
      <c r="CS9" s="84">
        <f t="shared" si="10"/>
        <v>2763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5786369</v>
      </c>
      <c r="DC9" s="84">
        <f t="shared" si="20"/>
        <v>19816</v>
      </c>
      <c r="DD9" s="84">
        <f t="shared" si="21"/>
        <v>3310594</v>
      </c>
      <c r="DE9" s="84">
        <f t="shared" si="22"/>
        <v>101184</v>
      </c>
      <c r="DF9" s="84">
        <f t="shared" si="23"/>
        <v>2354775</v>
      </c>
      <c r="DG9" s="84">
        <f t="shared" si="24"/>
        <v>0</v>
      </c>
      <c r="DH9" s="84">
        <f t="shared" si="25"/>
        <v>0</v>
      </c>
      <c r="DI9" s="84">
        <f t="shared" si="26"/>
        <v>684044</v>
      </c>
      <c r="DJ9" s="84">
        <f t="shared" si="27"/>
        <v>6473176</v>
      </c>
    </row>
    <row r="10" spans="1:114" s="8" customFormat="1" ht="12" customHeight="1">
      <c r="A10" s="80" t="s">
        <v>207</v>
      </c>
      <c r="B10" s="83" t="s">
        <v>220</v>
      </c>
      <c r="C10" s="80" t="s">
        <v>222</v>
      </c>
      <c r="D10" s="84">
        <f>SUM(E10,+L10)</f>
        <v>62419</v>
      </c>
      <c r="E10" s="84">
        <f>SUM(F10:I10)+K10</f>
        <v>27400</v>
      </c>
      <c r="F10" s="84">
        <v>0</v>
      </c>
      <c r="G10" s="84">
        <v>0</v>
      </c>
      <c r="H10" s="84">
        <v>27400</v>
      </c>
      <c r="I10" s="84">
        <v>0</v>
      </c>
      <c r="J10" s="94" t="s">
        <v>193</v>
      </c>
      <c r="K10" s="84">
        <v>0</v>
      </c>
      <c r="L10" s="84">
        <v>35019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62419</v>
      </c>
      <c r="W10" s="84">
        <v>27400</v>
      </c>
      <c r="X10" s="84">
        <v>0</v>
      </c>
      <c r="Y10" s="84">
        <v>0</v>
      </c>
      <c r="Z10" s="84">
        <v>27400</v>
      </c>
      <c r="AA10" s="84">
        <v>0</v>
      </c>
      <c r="AB10" s="94" t="s">
        <v>193</v>
      </c>
      <c r="AC10" s="84">
        <v>0</v>
      </c>
      <c r="AD10" s="84">
        <v>35019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61295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61295</v>
      </c>
      <c r="AY10" s="84">
        <v>0</v>
      </c>
      <c r="AZ10" s="84">
        <v>0</v>
      </c>
      <c r="BA10" s="84">
        <v>0</v>
      </c>
      <c r="BB10" s="84">
        <v>61295</v>
      </c>
      <c r="BC10" s="84">
        <f>組合分担金内訳!E10</f>
        <v>1124</v>
      </c>
      <c r="BD10" s="84">
        <v>0</v>
      </c>
      <c r="BE10" s="84">
        <v>0</v>
      </c>
      <c r="BF10" s="84">
        <f>SUM(AE10,+AM10,+BE10)</f>
        <v>61295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61295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61295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61295</v>
      </c>
      <c r="DG10" s="84">
        <f t="shared" si="24"/>
        <v>1124</v>
      </c>
      <c r="DH10" s="84">
        <f t="shared" si="25"/>
        <v>0</v>
      </c>
      <c r="DI10" s="84">
        <f t="shared" si="26"/>
        <v>0</v>
      </c>
      <c r="DJ10" s="84">
        <f t="shared" si="27"/>
        <v>61295</v>
      </c>
    </row>
    <row r="11" spans="1:114" s="8" customFormat="1" ht="12" customHeight="1">
      <c r="A11" s="80" t="s">
        <v>200</v>
      </c>
      <c r="B11" s="83" t="s">
        <v>230</v>
      </c>
      <c r="C11" s="80" t="s">
        <v>231</v>
      </c>
      <c r="D11" s="84">
        <f>SUM(E11,+L11)</f>
        <v>643382</v>
      </c>
      <c r="E11" s="84">
        <f>SUM(F11:I11)+K11</f>
        <v>404743</v>
      </c>
      <c r="F11" s="84">
        <v>154612</v>
      </c>
      <c r="G11" s="84">
        <v>0</v>
      </c>
      <c r="H11" s="84">
        <v>249700</v>
      </c>
      <c r="I11" s="84">
        <v>0</v>
      </c>
      <c r="J11" s="94" t="s">
        <v>193</v>
      </c>
      <c r="K11" s="84">
        <v>431</v>
      </c>
      <c r="L11" s="84">
        <v>238639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643382</v>
      </c>
      <c r="W11" s="84">
        <v>404743</v>
      </c>
      <c r="X11" s="84">
        <v>154612</v>
      </c>
      <c r="Y11" s="84">
        <v>0</v>
      </c>
      <c r="Z11" s="84">
        <v>249700</v>
      </c>
      <c r="AA11" s="84">
        <v>0</v>
      </c>
      <c r="AB11" s="94" t="s">
        <v>193</v>
      </c>
      <c r="AC11" s="84">
        <v>431</v>
      </c>
      <c r="AD11" s="84">
        <v>238639</v>
      </c>
      <c r="AE11" s="84">
        <f>SUM(AF11,+AK11)</f>
        <v>3469</v>
      </c>
      <c r="AF11" s="84">
        <f>SUM(AG11:AJ11)</f>
        <v>3469</v>
      </c>
      <c r="AG11" s="84">
        <v>0</v>
      </c>
      <c r="AH11" s="84">
        <v>3469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579956</v>
      </c>
      <c r="AN11" s="84">
        <f>SUM(AO11:AR11)</f>
        <v>3899</v>
      </c>
      <c r="AO11" s="84">
        <v>1965</v>
      </c>
      <c r="AP11" s="84">
        <v>0</v>
      </c>
      <c r="AQ11" s="84">
        <v>1934</v>
      </c>
      <c r="AR11" s="84">
        <v>0</v>
      </c>
      <c r="AS11" s="84">
        <f>SUM(AT11:AV11)</f>
        <v>26084</v>
      </c>
      <c r="AT11" s="84">
        <v>0</v>
      </c>
      <c r="AU11" s="84">
        <v>26084</v>
      </c>
      <c r="AV11" s="84">
        <v>0</v>
      </c>
      <c r="AW11" s="84">
        <v>0</v>
      </c>
      <c r="AX11" s="84">
        <f>SUM(AY11:BB11)</f>
        <v>549973</v>
      </c>
      <c r="AY11" s="84">
        <v>6989</v>
      </c>
      <c r="AZ11" s="84">
        <v>27829</v>
      </c>
      <c r="BA11" s="84">
        <v>12464</v>
      </c>
      <c r="BB11" s="84">
        <v>502691</v>
      </c>
      <c r="BC11" s="84">
        <f>組合分担金内訳!E11</f>
        <v>0</v>
      </c>
      <c r="BD11" s="84">
        <v>0</v>
      </c>
      <c r="BE11" s="84">
        <v>59957</v>
      </c>
      <c r="BF11" s="84">
        <f>SUM(AE11,+AM11,+BE11)</f>
        <v>643382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3469</v>
      </c>
      <c r="CJ11" s="84">
        <f t="shared" si="1"/>
        <v>3469</v>
      </c>
      <c r="CK11" s="84">
        <f t="shared" si="2"/>
        <v>0</v>
      </c>
      <c r="CL11" s="84">
        <f t="shared" si="3"/>
        <v>3469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579956</v>
      </c>
      <c r="CR11" s="84">
        <f t="shared" si="9"/>
        <v>3899</v>
      </c>
      <c r="CS11" s="84">
        <f t="shared" si="10"/>
        <v>1965</v>
      </c>
      <c r="CT11" s="84">
        <f t="shared" si="11"/>
        <v>0</v>
      </c>
      <c r="CU11" s="84">
        <f t="shared" si="12"/>
        <v>1934</v>
      </c>
      <c r="CV11" s="84">
        <f t="shared" si="13"/>
        <v>0</v>
      </c>
      <c r="CW11" s="84">
        <f t="shared" si="14"/>
        <v>26084</v>
      </c>
      <c r="CX11" s="84">
        <f t="shared" si="15"/>
        <v>0</v>
      </c>
      <c r="CY11" s="84">
        <f t="shared" si="16"/>
        <v>26084</v>
      </c>
      <c r="CZ11" s="84">
        <f t="shared" si="17"/>
        <v>0</v>
      </c>
      <c r="DA11" s="84">
        <f t="shared" si="18"/>
        <v>0</v>
      </c>
      <c r="DB11" s="84">
        <f t="shared" si="19"/>
        <v>549973</v>
      </c>
      <c r="DC11" s="84">
        <f t="shared" si="20"/>
        <v>6989</v>
      </c>
      <c r="DD11" s="84">
        <f t="shared" si="21"/>
        <v>27829</v>
      </c>
      <c r="DE11" s="84">
        <f t="shared" si="22"/>
        <v>12464</v>
      </c>
      <c r="DF11" s="84">
        <f t="shared" si="23"/>
        <v>502691</v>
      </c>
      <c r="DG11" s="84">
        <f t="shared" si="24"/>
        <v>0</v>
      </c>
      <c r="DH11" s="84">
        <f t="shared" si="25"/>
        <v>0</v>
      </c>
      <c r="DI11" s="84">
        <f t="shared" si="26"/>
        <v>59957</v>
      </c>
      <c r="DJ11" s="84">
        <f t="shared" si="27"/>
        <v>643382</v>
      </c>
    </row>
    <row r="12" spans="1:114" s="8" customFormat="1" ht="12" customHeight="1">
      <c r="A12" s="80" t="s">
        <v>200</v>
      </c>
      <c r="B12" s="83" t="s">
        <v>238</v>
      </c>
      <c r="C12" s="80" t="s">
        <v>239</v>
      </c>
      <c r="D12" s="84">
        <f>SUM(E12,+L12)</f>
        <v>485832</v>
      </c>
      <c r="E12" s="84">
        <f>SUM(F12:I12)+K12</f>
        <v>157002</v>
      </c>
      <c r="F12" s="84">
        <v>133702</v>
      </c>
      <c r="G12" s="84">
        <v>0</v>
      </c>
      <c r="H12" s="84">
        <v>23300</v>
      </c>
      <c r="I12" s="84">
        <v>0</v>
      </c>
      <c r="J12" s="94" t="s">
        <v>193</v>
      </c>
      <c r="K12" s="84">
        <v>0</v>
      </c>
      <c r="L12" s="84">
        <v>328830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485832</v>
      </c>
      <c r="W12" s="84">
        <v>157002</v>
      </c>
      <c r="X12" s="84">
        <v>133702</v>
      </c>
      <c r="Y12" s="84">
        <v>0</v>
      </c>
      <c r="Z12" s="84">
        <v>23300</v>
      </c>
      <c r="AA12" s="84">
        <v>0</v>
      </c>
      <c r="AB12" s="94" t="s">
        <v>193</v>
      </c>
      <c r="AC12" s="84">
        <v>0</v>
      </c>
      <c r="AD12" s="84">
        <v>328830</v>
      </c>
      <c r="AE12" s="84">
        <f>SUM(AF12,+AK12)</f>
        <v>59869</v>
      </c>
      <c r="AF12" s="84">
        <f>SUM(AG12:AJ12)</f>
        <v>59869</v>
      </c>
      <c r="AG12" s="84">
        <v>0</v>
      </c>
      <c r="AH12" s="84">
        <v>0</v>
      </c>
      <c r="AI12" s="84">
        <v>59869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425963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411484</v>
      </c>
      <c r="AY12" s="84">
        <v>52460</v>
      </c>
      <c r="AZ12" s="84">
        <v>35870</v>
      </c>
      <c r="BA12" s="84">
        <v>323154</v>
      </c>
      <c r="BB12" s="84">
        <v>0</v>
      </c>
      <c r="BC12" s="84">
        <f>組合分担金内訳!E12</f>
        <v>0</v>
      </c>
      <c r="BD12" s="84">
        <v>14479</v>
      </c>
      <c r="BE12" s="84">
        <v>0</v>
      </c>
      <c r="BF12" s="84">
        <f>SUM(AE12,+AM12,+BE12)</f>
        <v>485832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59869</v>
      </c>
      <c r="CJ12" s="84">
        <f t="shared" si="1"/>
        <v>59869</v>
      </c>
      <c r="CK12" s="84">
        <f t="shared" si="2"/>
        <v>0</v>
      </c>
      <c r="CL12" s="84">
        <f t="shared" si="3"/>
        <v>0</v>
      </c>
      <c r="CM12" s="84">
        <f t="shared" si="4"/>
        <v>59869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425963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411484</v>
      </c>
      <c r="DC12" s="84">
        <f t="shared" si="20"/>
        <v>52460</v>
      </c>
      <c r="DD12" s="84">
        <f t="shared" si="21"/>
        <v>35870</v>
      </c>
      <c r="DE12" s="84">
        <f t="shared" si="22"/>
        <v>323154</v>
      </c>
      <c r="DF12" s="84">
        <f t="shared" si="23"/>
        <v>0</v>
      </c>
      <c r="DG12" s="84">
        <f t="shared" si="24"/>
        <v>0</v>
      </c>
      <c r="DH12" s="84">
        <f t="shared" si="25"/>
        <v>14479</v>
      </c>
      <c r="DI12" s="84">
        <f t="shared" si="26"/>
        <v>0</v>
      </c>
      <c r="DJ12" s="84">
        <f t="shared" si="27"/>
        <v>485832</v>
      </c>
    </row>
    <row r="13" spans="1:114" s="8" customFormat="1" ht="12" customHeight="1">
      <c r="A13" s="80" t="s">
        <v>207</v>
      </c>
      <c r="B13" s="83" t="s">
        <v>242</v>
      </c>
      <c r="C13" s="80" t="s">
        <v>243</v>
      </c>
      <c r="D13" s="84">
        <f>SUM(E13,+L13)</f>
        <v>141460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141460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141460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141460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141460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141460</v>
      </c>
      <c r="AY13" s="84">
        <v>0</v>
      </c>
      <c r="AZ13" s="84">
        <v>108156</v>
      </c>
      <c r="BA13" s="84">
        <v>0</v>
      </c>
      <c r="BB13" s="84">
        <v>33304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141460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141460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141460</v>
      </c>
      <c r="DC13" s="84">
        <f t="shared" si="20"/>
        <v>0</v>
      </c>
      <c r="DD13" s="84">
        <f t="shared" si="21"/>
        <v>108156</v>
      </c>
      <c r="DE13" s="84">
        <f t="shared" si="22"/>
        <v>0</v>
      </c>
      <c r="DF13" s="84">
        <f t="shared" si="23"/>
        <v>33304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141460</v>
      </c>
    </row>
    <row r="14" spans="1:114" s="8" customFormat="1" ht="12" customHeight="1">
      <c r="A14" s="80" t="s">
        <v>207</v>
      </c>
      <c r="B14" s="83" t="s">
        <v>247</v>
      </c>
      <c r="C14" s="80" t="s">
        <v>248</v>
      </c>
      <c r="D14" s="84">
        <f>SUM(E14,+L14)</f>
        <v>12652</v>
      </c>
      <c r="E14" s="84">
        <f>SUM(F14:I14)+K14</f>
        <v>4663</v>
      </c>
      <c r="F14" s="84">
        <v>4663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7989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12652</v>
      </c>
      <c r="W14" s="84">
        <v>4663</v>
      </c>
      <c r="X14" s="84">
        <v>4663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7989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12652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12652</v>
      </c>
      <c r="AY14" s="84">
        <v>12652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12652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12652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12652</v>
      </c>
      <c r="DC14" s="84">
        <f t="shared" si="20"/>
        <v>12652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12652</v>
      </c>
    </row>
    <row r="15" spans="1:114" s="8" customFormat="1" ht="12" customHeight="1">
      <c r="A15" s="80" t="s">
        <v>200</v>
      </c>
      <c r="B15" s="83" t="s">
        <v>251</v>
      </c>
      <c r="C15" s="80" t="s">
        <v>252</v>
      </c>
      <c r="D15" s="84">
        <f>SUM(E15,+L15)</f>
        <v>180815</v>
      </c>
      <c r="E15" s="84">
        <f>SUM(F15:I15)+K15</f>
        <v>88052</v>
      </c>
      <c r="F15" s="84">
        <v>84758</v>
      </c>
      <c r="G15" s="84">
        <v>0</v>
      </c>
      <c r="H15" s="84">
        <v>0</v>
      </c>
      <c r="I15" s="84">
        <v>0</v>
      </c>
      <c r="J15" s="94" t="s">
        <v>193</v>
      </c>
      <c r="K15" s="84">
        <v>3294</v>
      </c>
      <c r="L15" s="84">
        <v>92763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180815</v>
      </c>
      <c r="W15" s="84">
        <v>88052</v>
      </c>
      <c r="X15" s="84">
        <v>84758</v>
      </c>
      <c r="Y15" s="84">
        <v>0</v>
      </c>
      <c r="Z15" s="84">
        <v>0</v>
      </c>
      <c r="AA15" s="84">
        <v>0</v>
      </c>
      <c r="AB15" s="94" t="s">
        <v>193</v>
      </c>
      <c r="AC15" s="84">
        <v>3294</v>
      </c>
      <c r="AD15" s="84">
        <v>92763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180815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230</v>
      </c>
      <c r="AT15" s="84">
        <v>0</v>
      </c>
      <c r="AU15" s="84">
        <v>230</v>
      </c>
      <c r="AV15" s="84">
        <v>0</v>
      </c>
      <c r="AW15" s="84">
        <v>0</v>
      </c>
      <c r="AX15" s="84">
        <f>SUM(AY15:BB15)</f>
        <v>180585</v>
      </c>
      <c r="AY15" s="84">
        <v>0</v>
      </c>
      <c r="AZ15" s="84">
        <v>180585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180815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180815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230</v>
      </c>
      <c r="CX15" s="84">
        <f t="shared" si="15"/>
        <v>0</v>
      </c>
      <c r="CY15" s="84">
        <f t="shared" si="16"/>
        <v>230</v>
      </c>
      <c r="CZ15" s="84">
        <f t="shared" si="17"/>
        <v>0</v>
      </c>
      <c r="DA15" s="84">
        <f t="shared" si="18"/>
        <v>0</v>
      </c>
      <c r="DB15" s="84">
        <f t="shared" si="19"/>
        <v>180585</v>
      </c>
      <c r="DC15" s="84">
        <f t="shared" si="20"/>
        <v>0</v>
      </c>
      <c r="DD15" s="84">
        <f t="shared" si="21"/>
        <v>180585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180815</v>
      </c>
    </row>
    <row r="16" spans="1:114" s="8" customFormat="1" ht="12" customHeight="1">
      <c r="A16" s="80" t="s">
        <v>200</v>
      </c>
      <c r="B16" s="83" t="s">
        <v>255</v>
      </c>
      <c r="C16" s="80" t="s">
        <v>256</v>
      </c>
      <c r="D16" s="84">
        <f>SUM(E16,+L16)</f>
        <v>63147</v>
      </c>
      <c r="E16" s="84">
        <f>SUM(F16:I16)+K16</f>
        <v>63073</v>
      </c>
      <c r="F16" s="84">
        <v>31573</v>
      </c>
      <c r="G16" s="84">
        <v>0</v>
      </c>
      <c r="H16" s="84">
        <v>31500</v>
      </c>
      <c r="I16" s="84">
        <v>0</v>
      </c>
      <c r="J16" s="94" t="s">
        <v>193</v>
      </c>
      <c r="K16" s="84">
        <v>0</v>
      </c>
      <c r="L16" s="84">
        <v>74</v>
      </c>
      <c r="M16" s="84">
        <f>SUM(N16,+U16)</f>
        <v>923563</v>
      </c>
      <c r="N16" s="84">
        <f>SUM(O16:R16)+T16</f>
        <v>923550</v>
      </c>
      <c r="O16" s="84">
        <v>738850</v>
      </c>
      <c r="P16" s="84">
        <v>0</v>
      </c>
      <c r="Q16" s="84">
        <v>184700</v>
      </c>
      <c r="R16" s="84">
        <v>0</v>
      </c>
      <c r="S16" s="94" t="s">
        <v>193</v>
      </c>
      <c r="T16" s="84">
        <v>0</v>
      </c>
      <c r="U16" s="84">
        <v>13</v>
      </c>
      <c r="V16" s="84">
        <v>986710</v>
      </c>
      <c r="W16" s="84">
        <v>986623</v>
      </c>
      <c r="X16" s="84">
        <v>770423</v>
      </c>
      <c r="Y16" s="84">
        <v>0</v>
      </c>
      <c r="Z16" s="84">
        <v>216200</v>
      </c>
      <c r="AA16" s="84">
        <v>0</v>
      </c>
      <c r="AB16" s="94" t="s">
        <v>193</v>
      </c>
      <c r="AC16" s="84">
        <v>0</v>
      </c>
      <c r="AD16" s="84">
        <v>87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63147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63147</v>
      </c>
      <c r="AY16" s="84">
        <v>0</v>
      </c>
      <c r="AZ16" s="84">
        <v>63147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63147</v>
      </c>
      <c r="BG16" s="84">
        <f>SUM(BH16,+BM16)</f>
        <v>923563</v>
      </c>
      <c r="BH16" s="84">
        <f>SUM(BI16:BL16)</f>
        <v>923563</v>
      </c>
      <c r="BI16" s="84">
        <v>0</v>
      </c>
      <c r="BJ16" s="84">
        <v>923563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923563</v>
      </c>
      <c r="CI16" s="84">
        <f t="shared" si="0"/>
        <v>923563</v>
      </c>
      <c r="CJ16" s="84">
        <f t="shared" si="1"/>
        <v>923563</v>
      </c>
      <c r="CK16" s="84">
        <f t="shared" si="2"/>
        <v>0</v>
      </c>
      <c r="CL16" s="84">
        <f t="shared" si="3"/>
        <v>923563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63147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63147</v>
      </c>
      <c r="DC16" s="84">
        <f t="shared" si="20"/>
        <v>0</v>
      </c>
      <c r="DD16" s="84">
        <f t="shared" si="21"/>
        <v>63147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986710</v>
      </c>
    </row>
    <row r="17" spans="1:114" s="8" customFormat="1" ht="12" customHeight="1">
      <c r="A17" s="80" t="s">
        <v>200</v>
      </c>
      <c r="B17" s="83" t="s">
        <v>259</v>
      </c>
      <c r="C17" s="80" t="s">
        <v>260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264</v>
      </c>
      <c r="C18" s="80" t="s">
        <v>266</v>
      </c>
      <c r="D18" s="84">
        <f>SUM(E18,+L18)</f>
        <v>1547816</v>
      </c>
      <c r="E18" s="84">
        <f>SUM(F18:I18)+K18</f>
        <v>1094613</v>
      </c>
      <c r="F18" s="84">
        <v>754313</v>
      </c>
      <c r="G18" s="84">
        <v>0</v>
      </c>
      <c r="H18" s="84">
        <v>340300</v>
      </c>
      <c r="I18" s="84">
        <v>0</v>
      </c>
      <c r="J18" s="94" t="s">
        <v>193</v>
      </c>
      <c r="K18" s="84">
        <v>0</v>
      </c>
      <c r="L18" s="84">
        <v>453203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1547816</v>
      </c>
      <c r="W18" s="84">
        <v>1094613</v>
      </c>
      <c r="X18" s="84">
        <v>754313</v>
      </c>
      <c r="Y18" s="84">
        <v>0</v>
      </c>
      <c r="Z18" s="84">
        <v>340300</v>
      </c>
      <c r="AA18" s="84">
        <v>0</v>
      </c>
      <c r="AB18" s="94" t="s">
        <v>193</v>
      </c>
      <c r="AC18" s="84">
        <v>0</v>
      </c>
      <c r="AD18" s="84">
        <v>453203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1546346</v>
      </c>
      <c r="AN18" s="84">
        <f>SUM(AO18:AR18)</f>
        <v>157</v>
      </c>
      <c r="AO18" s="84">
        <v>157</v>
      </c>
      <c r="AP18" s="84">
        <v>0</v>
      </c>
      <c r="AQ18" s="84">
        <v>0</v>
      </c>
      <c r="AR18" s="84">
        <v>0</v>
      </c>
      <c r="AS18" s="84">
        <f>SUM(AT18:AV18)</f>
        <v>147878</v>
      </c>
      <c r="AT18" s="84">
        <v>0</v>
      </c>
      <c r="AU18" s="84">
        <v>147878</v>
      </c>
      <c r="AV18" s="84">
        <v>0</v>
      </c>
      <c r="AW18" s="84">
        <v>0</v>
      </c>
      <c r="AX18" s="84">
        <f>SUM(AY18:BB18)</f>
        <v>1398311</v>
      </c>
      <c r="AY18" s="84">
        <v>0</v>
      </c>
      <c r="AZ18" s="84">
        <v>389027</v>
      </c>
      <c r="BA18" s="84">
        <v>963821</v>
      </c>
      <c r="BB18" s="84">
        <v>45463</v>
      </c>
      <c r="BC18" s="84">
        <f>組合分担金内訳!E18</f>
        <v>1470</v>
      </c>
      <c r="BD18" s="84">
        <v>0</v>
      </c>
      <c r="BE18" s="84">
        <v>0</v>
      </c>
      <c r="BF18" s="84">
        <f>SUM(AE18,+AM18,+BE18)</f>
        <v>1546346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1546346</v>
      </c>
      <c r="CR18" s="84">
        <f t="shared" si="9"/>
        <v>157</v>
      </c>
      <c r="CS18" s="84">
        <f t="shared" si="10"/>
        <v>157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147878</v>
      </c>
      <c r="CX18" s="84">
        <f t="shared" si="15"/>
        <v>0</v>
      </c>
      <c r="CY18" s="84">
        <f t="shared" si="16"/>
        <v>147878</v>
      </c>
      <c r="CZ18" s="84">
        <f t="shared" si="17"/>
        <v>0</v>
      </c>
      <c r="DA18" s="84">
        <f t="shared" si="18"/>
        <v>0</v>
      </c>
      <c r="DB18" s="84">
        <f t="shared" si="19"/>
        <v>1398311</v>
      </c>
      <c r="DC18" s="84">
        <f t="shared" si="20"/>
        <v>0</v>
      </c>
      <c r="DD18" s="84">
        <f t="shared" si="21"/>
        <v>389027</v>
      </c>
      <c r="DE18" s="84">
        <f t="shared" si="22"/>
        <v>963821</v>
      </c>
      <c r="DF18" s="84">
        <f t="shared" si="23"/>
        <v>45463</v>
      </c>
      <c r="DG18" s="84">
        <f t="shared" si="24"/>
        <v>1470</v>
      </c>
      <c r="DH18" s="84">
        <f t="shared" si="25"/>
        <v>0</v>
      </c>
      <c r="DI18" s="84">
        <f t="shared" si="26"/>
        <v>0</v>
      </c>
      <c r="DJ18" s="84">
        <f t="shared" si="27"/>
        <v>1546346</v>
      </c>
    </row>
    <row r="19" spans="1:114" s="8" customFormat="1" ht="12" customHeight="1">
      <c r="A19" s="80" t="s">
        <v>200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207</v>
      </c>
      <c r="B20" s="83" t="s">
        <v>276</v>
      </c>
      <c r="C20" s="80" t="s">
        <v>277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280</v>
      </c>
      <c r="C21" s="80" t="s">
        <v>281</v>
      </c>
      <c r="D21" s="84">
        <f>SUM(E21,+L21)</f>
        <v>295367</v>
      </c>
      <c r="E21" s="84">
        <f>SUM(F21:I21)+K21</f>
        <v>89991</v>
      </c>
      <c r="F21" s="84">
        <v>89906</v>
      </c>
      <c r="G21" s="84">
        <v>0</v>
      </c>
      <c r="H21" s="84">
        <v>0</v>
      </c>
      <c r="I21" s="84">
        <v>0</v>
      </c>
      <c r="J21" s="94" t="s">
        <v>193</v>
      </c>
      <c r="K21" s="84">
        <v>85</v>
      </c>
      <c r="L21" s="84">
        <v>205376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295367</v>
      </c>
      <c r="W21" s="84">
        <v>89991</v>
      </c>
      <c r="X21" s="84">
        <v>89906</v>
      </c>
      <c r="Y21" s="84">
        <v>0</v>
      </c>
      <c r="Z21" s="84">
        <v>0</v>
      </c>
      <c r="AA21" s="84">
        <v>0</v>
      </c>
      <c r="AB21" s="94" t="s">
        <v>193</v>
      </c>
      <c r="AC21" s="84">
        <v>85</v>
      </c>
      <c r="AD21" s="84">
        <v>205376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295367</v>
      </c>
      <c r="AN21" s="84">
        <f>SUM(AO21:AR21)</f>
        <v>131</v>
      </c>
      <c r="AO21" s="84">
        <v>131</v>
      </c>
      <c r="AP21" s="84">
        <v>0</v>
      </c>
      <c r="AQ21" s="84">
        <v>0</v>
      </c>
      <c r="AR21" s="84">
        <v>0</v>
      </c>
      <c r="AS21" s="84">
        <f>SUM(AT21:AV21)</f>
        <v>162425</v>
      </c>
      <c r="AT21" s="84">
        <v>135749</v>
      </c>
      <c r="AU21" s="84">
        <v>26676</v>
      </c>
      <c r="AV21" s="84">
        <v>0</v>
      </c>
      <c r="AW21" s="84">
        <v>0</v>
      </c>
      <c r="AX21" s="84">
        <f>SUM(AY21:BB21)</f>
        <v>132811</v>
      </c>
      <c r="AY21" s="84">
        <v>82996</v>
      </c>
      <c r="AZ21" s="84">
        <v>43447</v>
      </c>
      <c r="BA21" s="84">
        <v>4559</v>
      </c>
      <c r="BB21" s="84">
        <v>1809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295367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295367</v>
      </c>
      <c r="CR21" s="84">
        <f t="shared" si="9"/>
        <v>131</v>
      </c>
      <c r="CS21" s="84">
        <f t="shared" si="10"/>
        <v>131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162425</v>
      </c>
      <c r="CX21" s="84">
        <f t="shared" si="15"/>
        <v>135749</v>
      </c>
      <c r="CY21" s="84">
        <f t="shared" si="16"/>
        <v>26676</v>
      </c>
      <c r="CZ21" s="84">
        <f t="shared" si="17"/>
        <v>0</v>
      </c>
      <c r="DA21" s="84">
        <f t="shared" si="18"/>
        <v>0</v>
      </c>
      <c r="DB21" s="84">
        <f t="shared" si="19"/>
        <v>132811</v>
      </c>
      <c r="DC21" s="84">
        <f t="shared" si="20"/>
        <v>82996</v>
      </c>
      <c r="DD21" s="84">
        <f t="shared" si="21"/>
        <v>43447</v>
      </c>
      <c r="DE21" s="84">
        <f t="shared" si="22"/>
        <v>4559</v>
      </c>
      <c r="DF21" s="84">
        <f t="shared" si="23"/>
        <v>1809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295367</v>
      </c>
    </row>
    <row r="22" spans="1:114" s="8" customFormat="1" ht="12" customHeight="1">
      <c r="A22" s="80" t="s">
        <v>207</v>
      </c>
      <c r="B22" s="83" t="s">
        <v>285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207</v>
      </c>
      <c r="B23" s="83" t="s">
        <v>291</v>
      </c>
      <c r="C23" s="80" t="s">
        <v>293</v>
      </c>
      <c r="D23" s="84">
        <f>SUM(E23,+L23)</f>
        <v>62122</v>
      </c>
      <c r="E23" s="84">
        <f>SUM(F23:I23)+K23</f>
        <v>115484</v>
      </c>
      <c r="F23" s="84">
        <v>82546</v>
      </c>
      <c r="G23" s="84">
        <v>0</v>
      </c>
      <c r="H23" s="84">
        <v>32900</v>
      </c>
      <c r="I23" s="84">
        <v>0</v>
      </c>
      <c r="J23" s="94" t="s">
        <v>193</v>
      </c>
      <c r="K23" s="84">
        <v>38</v>
      </c>
      <c r="L23" s="84">
        <v>-53362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62122</v>
      </c>
      <c r="W23" s="84">
        <v>115484</v>
      </c>
      <c r="X23" s="84">
        <v>82546</v>
      </c>
      <c r="Y23" s="84">
        <v>0</v>
      </c>
      <c r="Z23" s="84">
        <v>32900</v>
      </c>
      <c r="AA23" s="84">
        <v>0</v>
      </c>
      <c r="AB23" s="94" t="s">
        <v>193</v>
      </c>
      <c r="AC23" s="84">
        <v>38</v>
      </c>
      <c r="AD23" s="84">
        <v>-53362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62096</v>
      </c>
      <c r="AN23" s="84">
        <f>SUM(AO23:AR23)</f>
        <v>22</v>
      </c>
      <c r="AO23" s="84">
        <v>0</v>
      </c>
      <c r="AP23" s="84">
        <v>22</v>
      </c>
      <c r="AQ23" s="84">
        <v>0</v>
      </c>
      <c r="AR23" s="84">
        <v>0</v>
      </c>
      <c r="AS23" s="84">
        <f>SUM(AT23:AV23)</f>
        <v>6</v>
      </c>
      <c r="AT23" s="84">
        <v>6</v>
      </c>
      <c r="AU23" s="84">
        <v>0</v>
      </c>
      <c r="AV23" s="84">
        <v>0</v>
      </c>
      <c r="AW23" s="84">
        <v>0</v>
      </c>
      <c r="AX23" s="84">
        <f>SUM(AY23:BB23)</f>
        <v>62068</v>
      </c>
      <c r="AY23" s="84">
        <v>7008</v>
      </c>
      <c r="AZ23" s="84">
        <v>5500</v>
      </c>
      <c r="BA23" s="84">
        <v>7663</v>
      </c>
      <c r="BB23" s="84">
        <v>41897</v>
      </c>
      <c r="BC23" s="84">
        <f>組合分担金内訳!E23</f>
        <v>26</v>
      </c>
      <c r="BD23" s="84">
        <v>0</v>
      </c>
      <c r="BE23" s="84">
        <v>0</v>
      </c>
      <c r="BF23" s="84">
        <f>SUM(AE23,+AM23,+BE23)</f>
        <v>62096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62096</v>
      </c>
      <c r="CR23" s="84">
        <f t="shared" si="9"/>
        <v>22</v>
      </c>
      <c r="CS23" s="84">
        <f t="shared" si="10"/>
        <v>0</v>
      </c>
      <c r="CT23" s="84">
        <f t="shared" si="11"/>
        <v>22</v>
      </c>
      <c r="CU23" s="84">
        <f t="shared" si="12"/>
        <v>0</v>
      </c>
      <c r="CV23" s="84">
        <f t="shared" si="13"/>
        <v>0</v>
      </c>
      <c r="CW23" s="84">
        <f t="shared" si="14"/>
        <v>6</v>
      </c>
      <c r="CX23" s="84">
        <f t="shared" si="15"/>
        <v>6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62068</v>
      </c>
      <c r="DC23" s="84">
        <f t="shared" si="20"/>
        <v>7008</v>
      </c>
      <c r="DD23" s="84">
        <f t="shared" si="21"/>
        <v>5500</v>
      </c>
      <c r="DE23" s="84">
        <f t="shared" si="22"/>
        <v>7663</v>
      </c>
      <c r="DF23" s="84">
        <f t="shared" si="23"/>
        <v>41897</v>
      </c>
      <c r="DG23" s="84">
        <f t="shared" si="24"/>
        <v>26</v>
      </c>
      <c r="DH23" s="84">
        <f t="shared" si="25"/>
        <v>0</v>
      </c>
      <c r="DI23" s="84">
        <f t="shared" si="26"/>
        <v>0</v>
      </c>
      <c r="DJ23" s="84">
        <f t="shared" si="27"/>
        <v>62096</v>
      </c>
    </row>
    <row r="24" spans="1:114" s="8" customFormat="1" ht="12" customHeight="1">
      <c r="A24" s="80" t="s">
        <v>207</v>
      </c>
      <c r="B24" s="83" t="s">
        <v>302</v>
      </c>
      <c r="C24" s="80" t="s">
        <v>304</v>
      </c>
      <c r="D24" s="84">
        <f>SUM(E24,+L24)</f>
        <v>51770</v>
      </c>
      <c r="E24" s="84">
        <f>SUM(F24:I24)+K24</f>
        <v>18843</v>
      </c>
      <c r="F24" s="84">
        <v>3043</v>
      </c>
      <c r="G24" s="84">
        <v>0</v>
      </c>
      <c r="H24" s="84">
        <v>15800</v>
      </c>
      <c r="I24" s="84">
        <v>0</v>
      </c>
      <c r="J24" s="94" t="s">
        <v>193</v>
      </c>
      <c r="K24" s="84">
        <v>0</v>
      </c>
      <c r="L24" s="84">
        <v>32927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51770</v>
      </c>
      <c r="W24" s="84">
        <v>18843</v>
      </c>
      <c r="X24" s="84">
        <v>3043</v>
      </c>
      <c r="Y24" s="84">
        <v>0</v>
      </c>
      <c r="Z24" s="84">
        <v>15800</v>
      </c>
      <c r="AA24" s="84">
        <v>0</v>
      </c>
      <c r="AB24" s="94" t="s">
        <v>193</v>
      </c>
      <c r="AC24" s="84">
        <v>0</v>
      </c>
      <c r="AD24" s="84">
        <v>32927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130</v>
      </c>
      <c r="BD24" s="84">
        <v>0</v>
      </c>
      <c r="BE24" s="84">
        <v>51640</v>
      </c>
      <c r="BF24" s="84">
        <f>SUM(AE24,+AM24,+BE24)</f>
        <v>51640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130</v>
      </c>
      <c r="DH24" s="84">
        <f t="shared" si="25"/>
        <v>0</v>
      </c>
      <c r="DI24" s="84">
        <f t="shared" si="26"/>
        <v>51640</v>
      </c>
      <c r="DJ24" s="84">
        <f t="shared" si="27"/>
        <v>51640</v>
      </c>
    </row>
    <row r="25" spans="1:114" s="8" customFormat="1" ht="12" customHeight="1">
      <c r="A25" s="80" t="s">
        <v>207</v>
      </c>
      <c r="B25" s="83" t="s">
        <v>308</v>
      </c>
      <c r="C25" s="80" t="s">
        <v>310</v>
      </c>
      <c r="D25" s="84">
        <f>SUM(E25,+L25)</f>
        <v>1217257</v>
      </c>
      <c r="E25" s="84">
        <f>SUM(F25:I25)+K25</f>
        <v>1217011</v>
      </c>
      <c r="F25" s="84">
        <v>608511</v>
      </c>
      <c r="G25" s="84">
        <v>0</v>
      </c>
      <c r="H25" s="84">
        <v>608500</v>
      </c>
      <c r="I25" s="84">
        <v>0</v>
      </c>
      <c r="J25" s="94" t="s">
        <v>193</v>
      </c>
      <c r="K25" s="84">
        <v>0</v>
      </c>
      <c r="L25" s="84">
        <v>246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1217257</v>
      </c>
      <c r="W25" s="84">
        <v>1217011</v>
      </c>
      <c r="X25" s="84">
        <v>608511</v>
      </c>
      <c r="Y25" s="84">
        <v>0</v>
      </c>
      <c r="Z25" s="84">
        <v>608500</v>
      </c>
      <c r="AA25" s="84">
        <v>0</v>
      </c>
      <c r="AB25" s="94" t="s">
        <v>193</v>
      </c>
      <c r="AC25" s="84">
        <v>0</v>
      </c>
      <c r="AD25" s="84">
        <v>246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1217022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1797</v>
      </c>
      <c r="AT25" s="84">
        <v>1797</v>
      </c>
      <c r="AU25" s="84">
        <v>0</v>
      </c>
      <c r="AV25" s="84">
        <v>0</v>
      </c>
      <c r="AW25" s="84">
        <v>0</v>
      </c>
      <c r="AX25" s="84">
        <f>SUM(AY25:BB25)</f>
        <v>1215225</v>
      </c>
      <c r="AY25" s="84">
        <v>324285</v>
      </c>
      <c r="AZ25" s="84">
        <v>759963</v>
      </c>
      <c r="BA25" s="84">
        <v>33076</v>
      </c>
      <c r="BB25" s="84">
        <v>97901</v>
      </c>
      <c r="BC25" s="84">
        <f>組合分担金内訳!E25</f>
        <v>235</v>
      </c>
      <c r="BD25" s="84">
        <v>0</v>
      </c>
      <c r="BE25" s="84">
        <v>0</v>
      </c>
      <c r="BF25" s="84">
        <f>SUM(AE25,+AM25,+BE25)</f>
        <v>1217022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1217022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1797</v>
      </c>
      <c r="CX25" s="84">
        <f t="shared" si="15"/>
        <v>1797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1215225</v>
      </c>
      <c r="DC25" s="84">
        <f t="shared" si="20"/>
        <v>324285</v>
      </c>
      <c r="DD25" s="84">
        <f t="shared" si="21"/>
        <v>759963</v>
      </c>
      <c r="DE25" s="84">
        <f t="shared" si="22"/>
        <v>33076</v>
      </c>
      <c r="DF25" s="84">
        <f t="shared" si="23"/>
        <v>97901</v>
      </c>
      <c r="DG25" s="84">
        <f t="shared" si="24"/>
        <v>235</v>
      </c>
      <c r="DH25" s="84">
        <f t="shared" si="25"/>
        <v>0</v>
      </c>
      <c r="DI25" s="84">
        <f t="shared" si="26"/>
        <v>0</v>
      </c>
      <c r="DJ25" s="84">
        <f t="shared" si="27"/>
        <v>1217022</v>
      </c>
    </row>
    <row r="26" spans="1:114" s="8" customFormat="1" ht="12" customHeight="1">
      <c r="A26" s="80" t="s">
        <v>207</v>
      </c>
      <c r="B26" s="83" t="s">
        <v>315</v>
      </c>
      <c r="C26" s="80" t="s">
        <v>316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319</v>
      </c>
      <c r="C27" s="80" t="s">
        <v>320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323</v>
      </c>
      <c r="C28" s="80" t="s">
        <v>324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207</v>
      </c>
      <c r="B29" s="83" t="s">
        <v>327</v>
      </c>
      <c r="C29" s="80" t="s">
        <v>328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205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205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205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205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5">
    <cfRule type="expression" dxfId="354" priority="30" stopIfTrue="1">
      <formula>$A34&lt;&gt;""</formula>
    </cfRule>
  </conditionalFormatting>
  <conditionalFormatting sqref="A7:DJ7">
    <cfRule type="expression" dxfId="353" priority="1" stopIfTrue="1">
      <formula>$A7&lt;&gt;""</formula>
    </cfRule>
  </conditionalFormatting>
  <conditionalFormatting sqref="A8:DJ8">
    <cfRule type="expression" dxfId="352" priority="28" stopIfTrue="1">
      <formula>$A8&lt;&gt;""</formula>
    </cfRule>
  </conditionalFormatting>
  <conditionalFormatting sqref="A9:DJ9">
    <cfRule type="expression" dxfId="351" priority="27" stopIfTrue="1">
      <formula>$A9&lt;&gt;""</formula>
    </cfRule>
  </conditionalFormatting>
  <conditionalFormatting sqref="A10:DJ10">
    <cfRule type="expression" dxfId="350" priority="26" stopIfTrue="1">
      <formula>$A10&lt;&gt;""</formula>
    </cfRule>
  </conditionalFormatting>
  <conditionalFormatting sqref="A11:DJ11">
    <cfRule type="expression" dxfId="349" priority="25" stopIfTrue="1">
      <formula>$A11&lt;&gt;""</formula>
    </cfRule>
  </conditionalFormatting>
  <conditionalFormatting sqref="A12:DJ12">
    <cfRule type="expression" dxfId="348" priority="24" stopIfTrue="1">
      <formula>$A12&lt;&gt;""</formula>
    </cfRule>
  </conditionalFormatting>
  <conditionalFormatting sqref="A13:DJ13">
    <cfRule type="expression" dxfId="347" priority="23" stopIfTrue="1">
      <formula>$A13&lt;&gt;""</formula>
    </cfRule>
  </conditionalFormatting>
  <conditionalFormatting sqref="A14:DJ14">
    <cfRule type="expression" dxfId="346" priority="22" stopIfTrue="1">
      <formula>$A14&lt;&gt;""</formula>
    </cfRule>
  </conditionalFormatting>
  <conditionalFormatting sqref="A15:DJ15">
    <cfRule type="expression" dxfId="345" priority="21" stopIfTrue="1">
      <formula>$A15&lt;&gt;""</formula>
    </cfRule>
  </conditionalFormatting>
  <conditionalFormatting sqref="A16:DJ16">
    <cfRule type="expression" dxfId="344" priority="20" stopIfTrue="1">
      <formula>$A16&lt;&gt;""</formula>
    </cfRule>
  </conditionalFormatting>
  <conditionalFormatting sqref="A17:DJ17">
    <cfRule type="expression" dxfId="343" priority="19" stopIfTrue="1">
      <formula>$A17&lt;&gt;""</formula>
    </cfRule>
  </conditionalFormatting>
  <conditionalFormatting sqref="A18:DJ18">
    <cfRule type="expression" dxfId="342" priority="18" stopIfTrue="1">
      <formula>$A18&lt;&gt;""</formula>
    </cfRule>
  </conditionalFormatting>
  <conditionalFormatting sqref="A19:DJ19">
    <cfRule type="expression" dxfId="341" priority="17" stopIfTrue="1">
      <formula>$A19&lt;&gt;""</formula>
    </cfRule>
  </conditionalFormatting>
  <conditionalFormatting sqref="A20:DJ20">
    <cfRule type="expression" dxfId="340" priority="16" stopIfTrue="1">
      <formula>$A20&lt;&gt;""</formula>
    </cfRule>
  </conditionalFormatting>
  <conditionalFormatting sqref="A21:DJ21">
    <cfRule type="expression" dxfId="339" priority="15" stopIfTrue="1">
      <formula>$A21&lt;&gt;""</formula>
    </cfRule>
  </conditionalFormatting>
  <conditionalFormatting sqref="A22:DJ22">
    <cfRule type="expression" dxfId="338" priority="14" stopIfTrue="1">
      <formula>$A22&lt;&gt;""</formula>
    </cfRule>
  </conditionalFormatting>
  <conditionalFormatting sqref="A23:DJ23">
    <cfRule type="expression" dxfId="337" priority="13" stopIfTrue="1">
      <formula>$A23&lt;&gt;""</formula>
    </cfRule>
  </conditionalFormatting>
  <conditionalFormatting sqref="A24:DJ24">
    <cfRule type="expression" dxfId="336" priority="12" stopIfTrue="1">
      <formula>$A24&lt;&gt;""</formula>
    </cfRule>
  </conditionalFormatting>
  <conditionalFormatting sqref="A25:DJ25">
    <cfRule type="expression" dxfId="335" priority="11" stopIfTrue="1">
      <formula>$A25&lt;&gt;""</formula>
    </cfRule>
  </conditionalFormatting>
  <conditionalFormatting sqref="A26:DJ26">
    <cfRule type="expression" dxfId="334" priority="10" stopIfTrue="1">
      <formula>$A26&lt;&gt;""</formula>
    </cfRule>
  </conditionalFormatting>
  <conditionalFormatting sqref="A27:DJ27">
    <cfRule type="expression" dxfId="333" priority="9" stopIfTrue="1">
      <formula>$A27&lt;&gt;""</formula>
    </cfRule>
  </conditionalFormatting>
  <conditionalFormatting sqref="A28:DJ28">
    <cfRule type="expression" dxfId="332" priority="8" stopIfTrue="1">
      <formula>$A28&lt;&gt;""</formula>
    </cfRule>
  </conditionalFormatting>
  <conditionalFormatting sqref="A29:DJ29">
    <cfRule type="expression" dxfId="331" priority="7" stopIfTrue="1">
      <formula>$A29&lt;&gt;""</formula>
    </cfRule>
  </conditionalFormatting>
  <conditionalFormatting sqref="A30:DJ30">
    <cfRule type="expression" dxfId="329" priority="5" stopIfTrue="1">
      <formula>$A30&lt;&gt;""</formula>
    </cfRule>
  </conditionalFormatting>
  <conditionalFormatting sqref="A31:DJ31">
    <cfRule type="expression" dxfId="328" priority="4" stopIfTrue="1">
      <formula>$A31&lt;&gt;""</formula>
    </cfRule>
  </conditionalFormatting>
  <conditionalFormatting sqref="A32:DJ32">
    <cfRule type="expression" dxfId="327" priority="3" stopIfTrue="1">
      <formula>$A32&lt;&gt;""</formula>
    </cfRule>
  </conditionalFormatting>
  <conditionalFormatting sqref="A33:DJ33">
    <cfRule type="expression" dxfId="326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349</v>
      </c>
      <c r="C7" s="78" t="s">
        <v>350</v>
      </c>
      <c r="D7" s="79">
        <f>SUM($D$8:$D$11)</f>
        <v>1948</v>
      </c>
      <c r="E7" s="79">
        <f>SUM($E$8:$E$11)</f>
        <v>1948</v>
      </c>
      <c r="F7" s="79">
        <f>SUM($F$8:$F$11)</f>
        <v>1948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2985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1948</v>
      </c>
      <c r="W7" s="79">
        <f>SUM($W$8:$W$11)</f>
        <v>1948</v>
      </c>
      <c r="X7" s="79">
        <f>SUM($X$8:$X$11)</f>
        <v>1948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2985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351</v>
      </c>
      <c r="AM7" s="79">
        <f>SUM($AM$8:$AM$11)</f>
        <v>4933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221</v>
      </c>
      <c r="AT7" s="79">
        <f>SUM($AT$8:$AT$11)</f>
        <v>0</v>
      </c>
      <c r="AU7" s="79">
        <f>SUM($AU$8:$AU$11)</f>
        <v>221</v>
      </c>
      <c r="AV7" s="79">
        <f>SUM($AV$8:$AV$11)</f>
        <v>0</v>
      </c>
      <c r="AW7" s="79">
        <f>SUM($AW$8:$AW$11)</f>
        <v>0</v>
      </c>
      <c r="AX7" s="79">
        <f>SUM($AX$8:$AX$11)</f>
        <v>4712</v>
      </c>
      <c r="AY7" s="79">
        <f>SUM($AY$8:$AY$11)</f>
        <v>0</v>
      </c>
      <c r="AZ7" s="79">
        <f>SUM($AZ$8:$AZ$11)</f>
        <v>4712</v>
      </c>
      <c r="BA7" s="79">
        <f>SUM($BA$8:$BA$11)</f>
        <v>0</v>
      </c>
      <c r="BB7" s="79">
        <f>SUM($BB$8:$BB$11)</f>
        <v>0</v>
      </c>
      <c r="BC7" s="93" t="s">
        <v>351</v>
      </c>
      <c r="BD7" s="79">
        <f>SUM($BD$8:$BD$11)</f>
        <v>0</v>
      </c>
      <c r="BE7" s="79">
        <f>SUM($BE$8:$BE$11)</f>
        <v>0</v>
      </c>
      <c r="BF7" s="79">
        <f>SUM($BF$8:$BF$11)</f>
        <v>4933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351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351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351</v>
      </c>
      <c r="CQ7" s="79">
        <f>SUM($CQ$8:$CQ$11)</f>
        <v>4933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221</v>
      </c>
      <c r="CX7" s="79">
        <f>SUM($CX$8:$CX$11)</f>
        <v>0</v>
      </c>
      <c r="CY7" s="79">
        <f>SUM($CY$8:$CY$11)</f>
        <v>221</v>
      </c>
      <c r="CZ7" s="79">
        <f>SUM($CZ$8:$CZ$11)</f>
        <v>0</v>
      </c>
      <c r="DA7" s="79">
        <f>SUM($DA$8:$DA$11)</f>
        <v>0</v>
      </c>
      <c r="DB7" s="79">
        <f>SUM($DB$8:$DB$11)</f>
        <v>4712</v>
      </c>
      <c r="DC7" s="79">
        <f>SUM($DC$8:$DC$11)</f>
        <v>0</v>
      </c>
      <c r="DD7" s="79">
        <f>SUM($DD$8:$DD$11)</f>
        <v>4712</v>
      </c>
      <c r="DE7" s="79">
        <f>SUM($DE$8:$DE$11)</f>
        <v>0</v>
      </c>
      <c r="DF7" s="79">
        <f>SUM($DF$8:$DF$11)</f>
        <v>0</v>
      </c>
      <c r="DG7" s="93" t="s">
        <v>351</v>
      </c>
      <c r="DH7" s="79">
        <f>SUM($DH$8:$DH$11)</f>
        <v>0</v>
      </c>
      <c r="DI7" s="79">
        <f>SUM($DI$8:$DI$11)</f>
        <v>0</v>
      </c>
      <c r="DJ7" s="79">
        <f>SUM($DJ$8:$DJ$11)</f>
        <v>4933</v>
      </c>
    </row>
    <row r="8" spans="1:114" s="8" customFormat="1" ht="12" customHeight="1">
      <c r="A8" s="80" t="s">
        <v>200</v>
      </c>
      <c r="B8" s="83" t="s">
        <v>333</v>
      </c>
      <c r="C8" s="80" t="s">
        <v>334</v>
      </c>
      <c r="D8" s="84">
        <f>SUM(E8,+L8)</f>
        <v>390</v>
      </c>
      <c r="E8" s="84">
        <f>SUM(F8:I8)+K8</f>
        <v>390</v>
      </c>
      <c r="F8" s="84">
        <v>390</v>
      </c>
      <c r="G8" s="84">
        <v>0</v>
      </c>
      <c r="H8" s="84">
        <v>0</v>
      </c>
      <c r="I8" s="84">
        <v>0</v>
      </c>
      <c r="J8" s="84">
        <f>市町村分担金内訳!D8</f>
        <v>391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390</v>
      </c>
      <c r="W8" s="84">
        <v>390</v>
      </c>
      <c r="X8" s="84">
        <v>390</v>
      </c>
      <c r="Y8" s="84">
        <v>0</v>
      </c>
      <c r="Z8" s="84">
        <v>0</v>
      </c>
      <c r="AA8" s="84">
        <v>0</v>
      </c>
      <c r="AB8" s="84">
        <f>SUM(J8,S8)</f>
        <v>391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781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221</v>
      </c>
      <c r="AT8" s="84">
        <v>0</v>
      </c>
      <c r="AU8" s="84">
        <v>221</v>
      </c>
      <c r="AV8" s="84">
        <v>0</v>
      </c>
      <c r="AW8" s="84">
        <v>0</v>
      </c>
      <c r="AX8" s="84">
        <f>SUM(AY8:BB8)</f>
        <v>560</v>
      </c>
      <c r="AY8" s="84">
        <v>0</v>
      </c>
      <c r="AZ8" s="84">
        <v>560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781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781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221</v>
      </c>
      <c r="CX8" s="84">
        <f t="shared" ref="CX8:CX11" si="14">SUM(AT8,+BV8)</f>
        <v>0</v>
      </c>
      <c r="CY8" s="84">
        <f t="shared" ref="CY8:CY11" si="15">SUM(AU8,+BW8)</f>
        <v>221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560</v>
      </c>
      <c r="DC8" s="84">
        <f t="shared" ref="DC8:DC11" si="19">SUM(AY8,+CA8)</f>
        <v>0</v>
      </c>
      <c r="DD8" s="84">
        <f t="shared" ref="DD8:DD11" si="20">SUM(AZ8,+CB8)</f>
        <v>560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781</v>
      </c>
    </row>
    <row r="9" spans="1:114" s="8" customFormat="1" ht="12" customHeight="1">
      <c r="A9" s="80" t="s">
        <v>200</v>
      </c>
      <c r="B9" s="83" t="s">
        <v>335</v>
      </c>
      <c r="C9" s="80" t="s">
        <v>336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339</v>
      </c>
      <c r="C10" s="80" t="s">
        <v>340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343</v>
      </c>
      <c r="C11" s="80" t="s">
        <v>344</v>
      </c>
      <c r="D11" s="84">
        <f>SUM(E11,+L11)</f>
        <v>1558</v>
      </c>
      <c r="E11" s="84">
        <f>SUM(F11:I11)+K11</f>
        <v>1558</v>
      </c>
      <c r="F11" s="84">
        <v>1558</v>
      </c>
      <c r="G11" s="84">
        <v>0</v>
      </c>
      <c r="H11" s="84">
        <v>0</v>
      </c>
      <c r="I11" s="84">
        <v>0</v>
      </c>
      <c r="J11" s="84">
        <f>市町村分担金内訳!D11</f>
        <v>2594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1558</v>
      </c>
      <c r="W11" s="84">
        <v>1558</v>
      </c>
      <c r="X11" s="84">
        <v>1558</v>
      </c>
      <c r="Y11" s="84">
        <v>0</v>
      </c>
      <c r="Z11" s="84">
        <v>0</v>
      </c>
      <c r="AA11" s="84">
        <v>0</v>
      </c>
      <c r="AB11" s="84">
        <f>SUM(J11,S11)</f>
        <v>2594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4152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4152</v>
      </c>
      <c r="AY11" s="84">
        <v>0</v>
      </c>
      <c r="AZ11" s="84">
        <v>4152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4152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4152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4152</v>
      </c>
      <c r="DC11" s="84">
        <f t="shared" si="19"/>
        <v>0</v>
      </c>
      <c r="DD11" s="84">
        <f t="shared" si="20"/>
        <v>4152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4152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73">
    <cfRule type="expression" dxfId="324" priority="30" stopIfTrue="1">
      <formula>$A12&lt;&gt;""</formula>
    </cfRule>
  </conditionalFormatting>
  <conditionalFormatting sqref="A11:DJ11">
    <cfRule type="expression" dxfId="323" priority="2" stopIfTrue="1">
      <formula>$A11&lt;&gt;""</formula>
    </cfRule>
  </conditionalFormatting>
  <conditionalFormatting sqref="A7:DJ7">
    <cfRule type="expression" dxfId="300" priority="1" stopIfTrue="1">
      <formula>$A7&lt;&gt;""</formula>
    </cfRule>
  </conditionalFormatting>
  <conditionalFormatting sqref="A8:DJ8">
    <cfRule type="expression" dxfId="299" priority="5" stopIfTrue="1">
      <formula>$A8&lt;&gt;""</formula>
    </cfRule>
  </conditionalFormatting>
  <conditionalFormatting sqref="A9:DJ9">
    <cfRule type="expression" dxfId="298" priority="4" stopIfTrue="1">
      <formula>$A9&lt;&gt;""</formula>
    </cfRule>
  </conditionalFormatting>
  <conditionalFormatting sqref="A10:DJ10">
    <cfRule type="expression" dxfId="297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349</v>
      </c>
      <c r="C7" s="78" t="s">
        <v>350</v>
      </c>
      <c r="D7" s="79">
        <f>SUM($D$8:$D$33)</f>
        <v>13135374</v>
      </c>
      <c r="E7" s="79">
        <f>SUM($E$8:$E$33)</f>
        <v>10570026</v>
      </c>
      <c r="F7" s="79">
        <f>SUM($F$8:$F$33)</f>
        <v>6196265</v>
      </c>
      <c r="G7" s="79">
        <f>SUM($G$8:$G$33)</f>
        <v>0</v>
      </c>
      <c r="H7" s="79">
        <f>SUM($H$8:$H$33)</f>
        <v>4281400</v>
      </c>
      <c r="I7" s="79">
        <f>SUM($I$8:$I$33)</f>
        <v>0</v>
      </c>
      <c r="J7" s="79">
        <f>SUM($J$8:$J$33)</f>
        <v>2985</v>
      </c>
      <c r="K7" s="79">
        <f>SUM($K$8:$K$33)</f>
        <v>92361</v>
      </c>
      <c r="L7" s="79">
        <f>SUM($L$8:$L$33)</f>
        <v>2565348</v>
      </c>
      <c r="M7" s="79">
        <f>SUM($M$8:$M$33)</f>
        <v>923563</v>
      </c>
      <c r="N7" s="79">
        <f>SUM($N$8:$N$33)</f>
        <v>923550</v>
      </c>
      <c r="O7" s="79">
        <f>SUM($O$8:$O$33)</f>
        <v>738850</v>
      </c>
      <c r="P7" s="79">
        <f>SUM($P$8:$P$33)</f>
        <v>0</v>
      </c>
      <c r="Q7" s="79">
        <f>SUM($Q$8:$Q$33)</f>
        <v>184700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13</v>
      </c>
      <c r="V7" s="79">
        <f>SUM($V$8:$V$33)</f>
        <v>14058937</v>
      </c>
      <c r="W7" s="79">
        <f>SUM($W$8:$W$33)</f>
        <v>11493576</v>
      </c>
      <c r="X7" s="79">
        <f>SUM($X$8:$X$33)</f>
        <v>6935115</v>
      </c>
      <c r="Y7" s="79">
        <f>SUM($Y$8:$Y$33)</f>
        <v>0</v>
      </c>
      <c r="Z7" s="79">
        <f>SUM($Z$8:$Z$33)</f>
        <v>4466100</v>
      </c>
      <c r="AA7" s="79">
        <f>SUM($AA$8:$AA$33)</f>
        <v>0</v>
      </c>
      <c r="AB7" s="79">
        <f>SUM($AB$8:$AB$33)</f>
        <v>2985</v>
      </c>
      <c r="AC7" s="79">
        <f>SUM($AC$8:$AC$33)</f>
        <v>92361</v>
      </c>
      <c r="AD7" s="79">
        <f>SUM($AD$8:$AD$33)</f>
        <v>2565361</v>
      </c>
    </row>
    <row r="8" spans="1:30" s="8" customFormat="1" ht="12" customHeight="1">
      <c r="A8" s="80" t="s">
        <v>200</v>
      </c>
      <c r="B8" s="83" t="s">
        <v>208</v>
      </c>
      <c r="C8" s="80" t="s">
        <v>206</v>
      </c>
      <c r="D8" s="84">
        <f>SUM(E8,+L8)</f>
        <v>1896211</v>
      </c>
      <c r="E8" s="84">
        <v>821280</v>
      </c>
      <c r="F8" s="84">
        <v>821280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1074931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1896211</v>
      </c>
      <c r="W8" s="84">
        <v>821280</v>
      </c>
      <c r="X8" s="84">
        <v>821280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1074931</v>
      </c>
    </row>
    <row r="9" spans="1:30" s="8" customFormat="1" ht="12" customHeight="1">
      <c r="A9" s="80" t="s">
        <v>200</v>
      </c>
      <c r="B9" s="83" t="s">
        <v>214</v>
      </c>
      <c r="C9" s="80" t="s">
        <v>215</v>
      </c>
      <c r="D9" s="84">
        <f>SUM(E9,+L9)</f>
        <v>6473176</v>
      </c>
      <c r="E9" s="84">
        <v>6465923</v>
      </c>
      <c r="F9" s="84">
        <v>3425410</v>
      </c>
      <c r="G9" s="84">
        <v>0</v>
      </c>
      <c r="H9" s="84">
        <v>2952000</v>
      </c>
      <c r="I9" s="84">
        <v>0</v>
      </c>
      <c r="J9" s="94">
        <v>0</v>
      </c>
      <c r="K9" s="84">
        <v>88513</v>
      </c>
      <c r="L9" s="84">
        <v>7253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6473176</v>
      </c>
      <c r="W9" s="84">
        <v>6465923</v>
      </c>
      <c r="X9" s="84">
        <v>3425410</v>
      </c>
      <c r="Y9" s="84">
        <v>0</v>
      </c>
      <c r="Z9" s="84">
        <v>2952000</v>
      </c>
      <c r="AA9" s="84">
        <v>0</v>
      </c>
      <c r="AB9" s="94">
        <v>0</v>
      </c>
      <c r="AC9" s="84">
        <v>88513</v>
      </c>
      <c r="AD9" s="84">
        <v>7253</v>
      </c>
    </row>
    <row r="10" spans="1:30" s="8" customFormat="1" ht="12" customHeight="1">
      <c r="A10" s="80" t="s">
        <v>200</v>
      </c>
      <c r="B10" s="83" t="s">
        <v>223</v>
      </c>
      <c r="C10" s="80" t="s">
        <v>224</v>
      </c>
      <c r="D10" s="84">
        <f>SUM(E10,+L10)</f>
        <v>62419</v>
      </c>
      <c r="E10" s="84">
        <v>27400</v>
      </c>
      <c r="F10" s="84">
        <v>0</v>
      </c>
      <c r="G10" s="84">
        <v>0</v>
      </c>
      <c r="H10" s="84">
        <v>27400</v>
      </c>
      <c r="I10" s="84">
        <v>0</v>
      </c>
      <c r="J10" s="94">
        <v>0</v>
      </c>
      <c r="K10" s="84">
        <v>0</v>
      </c>
      <c r="L10" s="84">
        <v>35019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62419</v>
      </c>
      <c r="W10" s="84">
        <v>27400</v>
      </c>
      <c r="X10" s="84">
        <v>0</v>
      </c>
      <c r="Y10" s="84">
        <v>0</v>
      </c>
      <c r="Z10" s="84">
        <v>27400</v>
      </c>
      <c r="AA10" s="84">
        <v>0</v>
      </c>
      <c r="AB10" s="94">
        <v>0</v>
      </c>
      <c r="AC10" s="84">
        <v>0</v>
      </c>
      <c r="AD10" s="84">
        <v>35019</v>
      </c>
    </row>
    <row r="11" spans="1:30" s="8" customFormat="1" ht="12" customHeight="1">
      <c r="A11" s="80" t="s">
        <v>200</v>
      </c>
      <c r="B11" s="83" t="s">
        <v>232</v>
      </c>
      <c r="C11" s="80" t="s">
        <v>233</v>
      </c>
      <c r="D11" s="84">
        <f>SUM(E11,+L11)</f>
        <v>643382</v>
      </c>
      <c r="E11" s="84">
        <v>404743</v>
      </c>
      <c r="F11" s="84">
        <v>154612</v>
      </c>
      <c r="G11" s="84">
        <v>0</v>
      </c>
      <c r="H11" s="84">
        <v>249700</v>
      </c>
      <c r="I11" s="84">
        <v>0</v>
      </c>
      <c r="J11" s="94">
        <v>0</v>
      </c>
      <c r="K11" s="84">
        <v>431</v>
      </c>
      <c r="L11" s="84">
        <v>238639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643382</v>
      </c>
      <c r="W11" s="84">
        <v>404743</v>
      </c>
      <c r="X11" s="84">
        <v>154612</v>
      </c>
      <c r="Y11" s="84">
        <v>0</v>
      </c>
      <c r="Z11" s="84">
        <v>249700</v>
      </c>
      <c r="AA11" s="84">
        <v>0</v>
      </c>
      <c r="AB11" s="94">
        <v>0</v>
      </c>
      <c r="AC11" s="84">
        <v>431</v>
      </c>
      <c r="AD11" s="84">
        <v>238639</v>
      </c>
    </row>
    <row r="12" spans="1:30" s="8" customFormat="1" ht="12" customHeight="1">
      <c r="A12" s="80" t="s">
        <v>200</v>
      </c>
      <c r="B12" s="83" t="s">
        <v>238</v>
      </c>
      <c r="C12" s="80" t="s">
        <v>239</v>
      </c>
      <c r="D12" s="84">
        <f>SUM(E12,+L12)</f>
        <v>485832</v>
      </c>
      <c r="E12" s="84">
        <v>157002</v>
      </c>
      <c r="F12" s="84">
        <v>133702</v>
      </c>
      <c r="G12" s="84">
        <v>0</v>
      </c>
      <c r="H12" s="84">
        <v>23300</v>
      </c>
      <c r="I12" s="84">
        <v>0</v>
      </c>
      <c r="J12" s="94">
        <v>0</v>
      </c>
      <c r="K12" s="84">
        <v>0</v>
      </c>
      <c r="L12" s="84">
        <v>328830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485832</v>
      </c>
      <c r="W12" s="84">
        <v>157002</v>
      </c>
      <c r="X12" s="84">
        <v>133702</v>
      </c>
      <c r="Y12" s="84">
        <v>0</v>
      </c>
      <c r="Z12" s="84">
        <v>23300</v>
      </c>
      <c r="AA12" s="84">
        <v>0</v>
      </c>
      <c r="AB12" s="94">
        <v>0</v>
      </c>
      <c r="AC12" s="84">
        <v>0</v>
      </c>
      <c r="AD12" s="84">
        <v>328830</v>
      </c>
    </row>
    <row r="13" spans="1:30" s="8" customFormat="1" ht="12" customHeight="1">
      <c r="A13" s="80" t="s">
        <v>200</v>
      </c>
      <c r="B13" s="83" t="s">
        <v>242</v>
      </c>
      <c r="C13" s="80" t="s">
        <v>243</v>
      </c>
      <c r="D13" s="84">
        <f>SUM(E13,+L13)</f>
        <v>141460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141460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141460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141460</v>
      </c>
    </row>
    <row r="14" spans="1:30" s="8" customFormat="1" ht="12" customHeight="1">
      <c r="A14" s="80" t="s">
        <v>200</v>
      </c>
      <c r="B14" s="83" t="s">
        <v>247</v>
      </c>
      <c r="C14" s="80" t="s">
        <v>249</v>
      </c>
      <c r="D14" s="84">
        <f>SUM(E14,+L14)</f>
        <v>12652</v>
      </c>
      <c r="E14" s="84">
        <v>4663</v>
      </c>
      <c r="F14" s="84">
        <v>4663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7989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12652</v>
      </c>
      <c r="W14" s="84">
        <v>4663</v>
      </c>
      <c r="X14" s="84">
        <v>4663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7989</v>
      </c>
    </row>
    <row r="15" spans="1:30" s="8" customFormat="1" ht="12" customHeight="1">
      <c r="A15" s="80" t="s">
        <v>200</v>
      </c>
      <c r="B15" s="83" t="s">
        <v>253</v>
      </c>
      <c r="C15" s="80" t="s">
        <v>252</v>
      </c>
      <c r="D15" s="84">
        <f>SUM(E15,+L15)</f>
        <v>180815</v>
      </c>
      <c r="E15" s="84">
        <v>88052</v>
      </c>
      <c r="F15" s="84">
        <v>84758</v>
      </c>
      <c r="G15" s="84">
        <v>0</v>
      </c>
      <c r="H15" s="84">
        <v>0</v>
      </c>
      <c r="I15" s="84">
        <v>0</v>
      </c>
      <c r="J15" s="94">
        <v>0</v>
      </c>
      <c r="K15" s="84">
        <v>3294</v>
      </c>
      <c r="L15" s="84">
        <v>92763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180815</v>
      </c>
      <c r="W15" s="84">
        <v>88052</v>
      </c>
      <c r="X15" s="84">
        <v>84758</v>
      </c>
      <c r="Y15" s="84">
        <v>0</v>
      </c>
      <c r="Z15" s="84">
        <v>0</v>
      </c>
      <c r="AA15" s="84">
        <v>0</v>
      </c>
      <c r="AB15" s="94">
        <v>0</v>
      </c>
      <c r="AC15" s="84">
        <v>3294</v>
      </c>
      <c r="AD15" s="84">
        <v>92763</v>
      </c>
    </row>
    <row r="16" spans="1:30" s="8" customFormat="1" ht="12" customHeight="1">
      <c r="A16" s="80" t="s">
        <v>207</v>
      </c>
      <c r="B16" s="83" t="s">
        <v>255</v>
      </c>
      <c r="C16" s="80" t="s">
        <v>256</v>
      </c>
      <c r="D16" s="84">
        <f>SUM(E16,+L16)</f>
        <v>63147</v>
      </c>
      <c r="E16" s="84">
        <v>63073</v>
      </c>
      <c r="F16" s="84">
        <v>31573</v>
      </c>
      <c r="G16" s="84">
        <v>0</v>
      </c>
      <c r="H16" s="84">
        <v>31500</v>
      </c>
      <c r="I16" s="84">
        <v>0</v>
      </c>
      <c r="J16" s="94">
        <v>0</v>
      </c>
      <c r="K16" s="84">
        <v>0</v>
      </c>
      <c r="L16" s="84">
        <v>74</v>
      </c>
      <c r="M16" s="84">
        <f>SUM(N16,+U16)</f>
        <v>923563</v>
      </c>
      <c r="N16" s="84">
        <v>923550</v>
      </c>
      <c r="O16" s="84">
        <v>738850</v>
      </c>
      <c r="P16" s="84">
        <v>0</v>
      </c>
      <c r="Q16" s="84">
        <v>184700</v>
      </c>
      <c r="R16" s="84">
        <v>0</v>
      </c>
      <c r="S16" s="94">
        <v>0</v>
      </c>
      <c r="T16" s="84">
        <v>0</v>
      </c>
      <c r="U16" s="84">
        <v>13</v>
      </c>
      <c r="V16" s="84">
        <v>986710</v>
      </c>
      <c r="W16" s="84">
        <v>986623</v>
      </c>
      <c r="X16" s="84">
        <v>770423</v>
      </c>
      <c r="Y16" s="84">
        <v>0</v>
      </c>
      <c r="Z16" s="84">
        <v>216200</v>
      </c>
      <c r="AA16" s="84">
        <v>0</v>
      </c>
      <c r="AB16" s="94">
        <v>0</v>
      </c>
      <c r="AC16" s="84">
        <v>0</v>
      </c>
      <c r="AD16" s="84">
        <v>87</v>
      </c>
    </row>
    <row r="17" spans="1:30" s="8" customFormat="1" ht="12" customHeight="1">
      <c r="A17" s="80" t="s">
        <v>200</v>
      </c>
      <c r="B17" s="83" t="s">
        <v>259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264</v>
      </c>
      <c r="C18" s="80" t="s">
        <v>267</v>
      </c>
      <c r="D18" s="84">
        <f>SUM(E18,+L18)</f>
        <v>1547816</v>
      </c>
      <c r="E18" s="84">
        <v>1094613</v>
      </c>
      <c r="F18" s="84">
        <v>754313</v>
      </c>
      <c r="G18" s="84">
        <v>0</v>
      </c>
      <c r="H18" s="84">
        <v>340300</v>
      </c>
      <c r="I18" s="84">
        <v>0</v>
      </c>
      <c r="J18" s="94">
        <v>0</v>
      </c>
      <c r="K18" s="84">
        <v>0</v>
      </c>
      <c r="L18" s="84">
        <v>453203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1547816</v>
      </c>
      <c r="W18" s="84">
        <v>1094613</v>
      </c>
      <c r="X18" s="84">
        <v>754313</v>
      </c>
      <c r="Y18" s="84">
        <v>0</v>
      </c>
      <c r="Z18" s="84">
        <v>340300</v>
      </c>
      <c r="AA18" s="84">
        <v>0</v>
      </c>
      <c r="AB18" s="94">
        <v>0</v>
      </c>
      <c r="AC18" s="84">
        <v>0</v>
      </c>
      <c r="AD18" s="84">
        <v>453203</v>
      </c>
    </row>
    <row r="19" spans="1:30" s="8" customFormat="1" ht="12" customHeight="1">
      <c r="A19" s="80" t="s">
        <v>200</v>
      </c>
      <c r="B19" s="83" t="s">
        <v>274</v>
      </c>
      <c r="C19" s="80" t="s">
        <v>273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278</v>
      </c>
      <c r="C20" s="80" t="s">
        <v>279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207</v>
      </c>
      <c r="B21" s="83" t="s">
        <v>280</v>
      </c>
      <c r="C21" s="80" t="s">
        <v>282</v>
      </c>
      <c r="D21" s="84">
        <f>SUM(E21,+L21)</f>
        <v>295367</v>
      </c>
      <c r="E21" s="84">
        <v>89991</v>
      </c>
      <c r="F21" s="84">
        <v>89906</v>
      </c>
      <c r="G21" s="84">
        <v>0</v>
      </c>
      <c r="H21" s="84">
        <v>0</v>
      </c>
      <c r="I21" s="84">
        <v>0</v>
      </c>
      <c r="J21" s="94">
        <v>0</v>
      </c>
      <c r="K21" s="84">
        <v>85</v>
      </c>
      <c r="L21" s="84">
        <v>205376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295367</v>
      </c>
      <c r="W21" s="84">
        <v>89991</v>
      </c>
      <c r="X21" s="84">
        <v>89906</v>
      </c>
      <c r="Y21" s="84">
        <v>0</v>
      </c>
      <c r="Z21" s="84">
        <v>0</v>
      </c>
      <c r="AA21" s="84">
        <v>0</v>
      </c>
      <c r="AB21" s="94">
        <v>0</v>
      </c>
      <c r="AC21" s="84">
        <v>85</v>
      </c>
      <c r="AD21" s="84">
        <v>205376</v>
      </c>
    </row>
    <row r="22" spans="1:30" s="8" customFormat="1" ht="12" customHeight="1">
      <c r="A22" s="80" t="s">
        <v>200</v>
      </c>
      <c r="B22" s="83" t="s">
        <v>285</v>
      </c>
      <c r="C22" s="80" t="s">
        <v>287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294</v>
      </c>
      <c r="C23" s="80" t="s">
        <v>295</v>
      </c>
      <c r="D23" s="84">
        <f>SUM(E23,+L23)</f>
        <v>62122</v>
      </c>
      <c r="E23" s="84">
        <v>115484</v>
      </c>
      <c r="F23" s="84">
        <v>82546</v>
      </c>
      <c r="G23" s="84">
        <v>0</v>
      </c>
      <c r="H23" s="84">
        <v>32900</v>
      </c>
      <c r="I23" s="84">
        <v>0</v>
      </c>
      <c r="J23" s="94">
        <v>0</v>
      </c>
      <c r="K23" s="84">
        <v>38</v>
      </c>
      <c r="L23" s="84">
        <v>-53362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62122</v>
      </c>
      <c r="W23" s="84">
        <v>115484</v>
      </c>
      <c r="X23" s="84">
        <v>82546</v>
      </c>
      <c r="Y23" s="84">
        <v>0</v>
      </c>
      <c r="Z23" s="84">
        <v>32900</v>
      </c>
      <c r="AA23" s="84">
        <v>0</v>
      </c>
      <c r="AB23" s="94">
        <v>0</v>
      </c>
      <c r="AC23" s="84">
        <v>38</v>
      </c>
      <c r="AD23" s="84">
        <v>-53362</v>
      </c>
    </row>
    <row r="24" spans="1:30" s="8" customFormat="1" ht="12" customHeight="1">
      <c r="A24" s="80" t="s">
        <v>200</v>
      </c>
      <c r="B24" s="83" t="s">
        <v>302</v>
      </c>
      <c r="C24" s="80" t="s">
        <v>305</v>
      </c>
      <c r="D24" s="84">
        <f>SUM(E24,+L24)</f>
        <v>51770</v>
      </c>
      <c r="E24" s="84">
        <v>18843</v>
      </c>
      <c r="F24" s="84">
        <v>3043</v>
      </c>
      <c r="G24" s="84">
        <v>0</v>
      </c>
      <c r="H24" s="84">
        <v>15800</v>
      </c>
      <c r="I24" s="84">
        <v>0</v>
      </c>
      <c r="J24" s="94">
        <v>0</v>
      </c>
      <c r="K24" s="84">
        <v>0</v>
      </c>
      <c r="L24" s="84">
        <v>32927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51770</v>
      </c>
      <c r="W24" s="84">
        <v>18843</v>
      </c>
      <c r="X24" s="84">
        <v>3043</v>
      </c>
      <c r="Y24" s="84">
        <v>0</v>
      </c>
      <c r="Z24" s="84">
        <v>15800</v>
      </c>
      <c r="AA24" s="84">
        <v>0</v>
      </c>
      <c r="AB24" s="94">
        <v>0</v>
      </c>
      <c r="AC24" s="84">
        <v>0</v>
      </c>
      <c r="AD24" s="84">
        <v>32927</v>
      </c>
    </row>
    <row r="25" spans="1:30" s="8" customFormat="1" ht="12" customHeight="1">
      <c r="A25" s="80" t="s">
        <v>200</v>
      </c>
      <c r="B25" s="83" t="s">
        <v>311</v>
      </c>
      <c r="C25" s="80" t="s">
        <v>312</v>
      </c>
      <c r="D25" s="84">
        <f>SUM(E25,+L25)</f>
        <v>1217257</v>
      </c>
      <c r="E25" s="84">
        <v>1217011</v>
      </c>
      <c r="F25" s="84">
        <v>608511</v>
      </c>
      <c r="G25" s="84">
        <v>0</v>
      </c>
      <c r="H25" s="84">
        <v>608500</v>
      </c>
      <c r="I25" s="84">
        <v>0</v>
      </c>
      <c r="J25" s="94">
        <v>0</v>
      </c>
      <c r="K25" s="84">
        <v>0</v>
      </c>
      <c r="L25" s="84">
        <v>246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1217257</v>
      </c>
      <c r="W25" s="84">
        <v>1217011</v>
      </c>
      <c r="X25" s="84">
        <v>608511</v>
      </c>
      <c r="Y25" s="84">
        <v>0</v>
      </c>
      <c r="Z25" s="84">
        <v>608500</v>
      </c>
      <c r="AA25" s="84">
        <v>0</v>
      </c>
      <c r="AB25" s="94">
        <v>0</v>
      </c>
      <c r="AC25" s="84">
        <v>0</v>
      </c>
      <c r="AD25" s="84">
        <v>246</v>
      </c>
    </row>
    <row r="26" spans="1:30" s="8" customFormat="1" ht="12" customHeight="1">
      <c r="A26" s="80" t="s">
        <v>200</v>
      </c>
      <c r="B26" s="83" t="s">
        <v>315</v>
      </c>
      <c r="C26" s="80" t="s">
        <v>316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319</v>
      </c>
      <c r="C27" s="80" t="s">
        <v>320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325</v>
      </c>
      <c r="C28" s="80" t="s">
        <v>324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327</v>
      </c>
      <c r="C29" s="80" t="s">
        <v>328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333</v>
      </c>
      <c r="C30" s="80" t="s">
        <v>334</v>
      </c>
      <c r="D30" s="84">
        <f>SUM(E30,+L30)</f>
        <v>390</v>
      </c>
      <c r="E30" s="84">
        <v>390</v>
      </c>
      <c r="F30" s="84">
        <v>390</v>
      </c>
      <c r="G30" s="84">
        <v>0</v>
      </c>
      <c r="H30" s="84">
        <v>0</v>
      </c>
      <c r="I30" s="84">
        <v>0</v>
      </c>
      <c r="J30" s="94">
        <f>市町村分担金内訳!D8</f>
        <v>391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390</v>
      </c>
      <c r="W30" s="84">
        <v>390</v>
      </c>
      <c r="X30" s="84">
        <v>390</v>
      </c>
      <c r="Y30" s="84">
        <v>0</v>
      </c>
      <c r="Z30" s="84">
        <v>0</v>
      </c>
      <c r="AA30" s="84">
        <v>0</v>
      </c>
      <c r="AB30" s="94">
        <f>SUM(J30,S30)</f>
        <v>391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335</v>
      </c>
      <c r="C31" s="80" t="s">
        <v>336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339</v>
      </c>
      <c r="C32" s="80" t="s">
        <v>340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343</v>
      </c>
      <c r="C33" s="80" t="s">
        <v>344</v>
      </c>
      <c r="D33" s="84">
        <f>SUM(E33,+L33)</f>
        <v>1558</v>
      </c>
      <c r="E33" s="84">
        <v>1558</v>
      </c>
      <c r="F33" s="84">
        <v>1558</v>
      </c>
      <c r="G33" s="84">
        <v>0</v>
      </c>
      <c r="H33" s="84">
        <v>0</v>
      </c>
      <c r="I33" s="84">
        <v>0</v>
      </c>
      <c r="J33" s="94">
        <f>市町村分担金内訳!D11</f>
        <v>2594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1558</v>
      </c>
      <c r="W33" s="84">
        <v>1558</v>
      </c>
      <c r="X33" s="84">
        <v>1558</v>
      </c>
      <c r="Y33" s="84">
        <v>0</v>
      </c>
      <c r="Z33" s="84">
        <v>0</v>
      </c>
      <c r="AA33" s="84">
        <v>0</v>
      </c>
      <c r="AB33" s="94">
        <f>SUM(J33,S33)</f>
        <v>2594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4:AD995">
    <cfRule type="expression" dxfId="294" priority="30" stopIfTrue="1">
      <formula>$A34&lt;&gt;""</formula>
    </cfRule>
  </conditionalFormatting>
  <conditionalFormatting sqref="A33:AD33">
    <cfRule type="expression" dxfId="293" priority="2" stopIfTrue="1">
      <formula>$A33&lt;&gt;""</formula>
    </cfRule>
  </conditionalFormatting>
  <conditionalFormatting sqref="A8:AD8">
    <cfRule type="expression" dxfId="292" priority="28" stopIfTrue="1">
      <formula>$A8&lt;&gt;""</formula>
    </cfRule>
  </conditionalFormatting>
  <conditionalFormatting sqref="A9:AD9">
    <cfRule type="expression" dxfId="291" priority="27" stopIfTrue="1">
      <formula>$A9&lt;&gt;""</formula>
    </cfRule>
  </conditionalFormatting>
  <conditionalFormatting sqref="A10:AD10">
    <cfRule type="expression" dxfId="290" priority="26" stopIfTrue="1">
      <formula>$A10&lt;&gt;""</formula>
    </cfRule>
  </conditionalFormatting>
  <conditionalFormatting sqref="A11:AD11">
    <cfRule type="expression" dxfId="289" priority="25" stopIfTrue="1">
      <formula>$A11&lt;&gt;""</formula>
    </cfRule>
  </conditionalFormatting>
  <conditionalFormatting sqref="A12:AD12">
    <cfRule type="expression" dxfId="288" priority="24" stopIfTrue="1">
      <formula>$A12&lt;&gt;""</formula>
    </cfRule>
  </conditionalFormatting>
  <conditionalFormatting sqref="A13:AD13">
    <cfRule type="expression" dxfId="287" priority="23" stopIfTrue="1">
      <formula>$A13&lt;&gt;""</formula>
    </cfRule>
  </conditionalFormatting>
  <conditionalFormatting sqref="A14:AD14">
    <cfRule type="expression" dxfId="286" priority="22" stopIfTrue="1">
      <formula>$A14&lt;&gt;""</formula>
    </cfRule>
  </conditionalFormatting>
  <conditionalFormatting sqref="A15:AD15">
    <cfRule type="expression" dxfId="285" priority="21" stopIfTrue="1">
      <formula>$A15&lt;&gt;""</formula>
    </cfRule>
  </conditionalFormatting>
  <conditionalFormatting sqref="A16:AD16">
    <cfRule type="expression" dxfId="284" priority="20" stopIfTrue="1">
      <formula>$A16&lt;&gt;""</formula>
    </cfRule>
  </conditionalFormatting>
  <conditionalFormatting sqref="A17:AD17">
    <cfRule type="expression" dxfId="283" priority="19" stopIfTrue="1">
      <formula>$A17&lt;&gt;""</formula>
    </cfRule>
  </conditionalFormatting>
  <conditionalFormatting sqref="A18:AD18">
    <cfRule type="expression" dxfId="282" priority="18" stopIfTrue="1">
      <formula>$A18&lt;&gt;""</formula>
    </cfRule>
  </conditionalFormatting>
  <conditionalFormatting sqref="A19:AD19">
    <cfRule type="expression" dxfId="281" priority="17" stopIfTrue="1">
      <formula>$A19&lt;&gt;""</formula>
    </cfRule>
  </conditionalFormatting>
  <conditionalFormatting sqref="A20:AD20">
    <cfRule type="expression" dxfId="280" priority="16" stopIfTrue="1">
      <formula>$A20&lt;&gt;""</formula>
    </cfRule>
  </conditionalFormatting>
  <conditionalFormatting sqref="A21:AD21">
    <cfRule type="expression" dxfId="279" priority="15" stopIfTrue="1">
      <formula>$A21&lt;&gt;""</formula>
    </cfRule>
  </conditionalFormatting>
  <conditionalFormatting sqref="A22:AD22">
    <cfRule type="expression" dxfId="278" priority="14" stopIfTrue="1">
      <formula>$A22&lt;&gt;""</formula>
    </cfRule>
  </conditionalFormatting>
  <conditionalFormatting sqref="A23:AD23">
    <cfRule type="expression" dxfId="277" priority="13" stopIfTrue="1">
      <formula>$A23&lt;&gt;""</formula>
    </cfRule>
  </conditionalFormatting>
  <conditionalFormatting sqref="A24:AD24">
    <cfRule type="expression" dxfId="276" priority="12" stopIfTrue="1">
      <formula>$A24&lt;&gt;""</formula>
    </cfRule>
  </conditionalFormatting>
  <conditionalFormatting sqref="A25:AD25">
    <cfRule type="expression" dxfId="275" priority="11" stopIfTrue="1">
      <formula>$A25&lt;&gt;""</formula>
    </cfRule>
  </conditionalFormatting>
  <conditionalFormatting sqref="A26:AD26">
    <cfRule type="expression" dxfId="274" priority="10" stopIfTrue="1">
      <formula>$A26&lt;&gt;""</formula>
    </cfRule>
  </conditionalFormatting>
  <conditionalFormatting sqref="A27:AD27">
    <cfRule type="expression" dxfId="273" priority="9" stopIfTrue="1">
      <formula>$A27&lt;&gt;""</formula>
    </cfRule>
  </conditionalFormatting>
  <conditionalFormatting sqref="A28:AD28">
    <cfRule type="expression" dxfId="272" priority="8" stopIfTrue="1">
      <formula>$A28&lt;&gt;""</formula>
    </cfRule>
  </conditionalFormatting>
  <conditionalFormatting sqref="A29:AD29">
    <cfRule type="expression" dxfId="271" priority="7" stopIfTrue="1">
      <formula>$A29&lt;&gt;""</formula>
    </cfRule>
  </conditionalFormatting>
  <conditionalFormatting sqref="A7:AD7">
    <cfRule type="expression" dxfId="270" priority="1" stopIfTrue="1">
      <formula>$A7&lt;&gt;""</formula>
    </cfRule>
  </conditionalFormatting>
  <conditionalFormatting sqref="A30:AD30">
    <cfRule type="expression" dxfId="269" priority="5" stopIfTrue="1">
      <formula>$A30&lt;&gt;""</formula>
    </cfRule>
  </conditionalFormatting>
  <conditionalFormatting sqref="A31:AD31">
    <cfRule type="expression" dxfId="268" priority="4" stopIfTrue="1">
      <formula>$A31&lt;&gt;""</formula>
    </cfRule>
  </conditionalFormatting>
  <conditionalFormatting sqref="A32:AD32">
    <cfRule type="expression" dxfId="26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353</v>
      </c>
      <c r="B7" s="92" t="s">
        <v>354</v>
      </c>
      <c r="C7" s="78" t="s">
        <v>355</v>
      </c>
      <c r="D7" s="79">
        <f>SUM($D$8:$D$33)</f>
        <v>63338</v>
      </c>
      <c r="E7" s="79">
        <f>SUM($E$8:$E$33)</f>
        <v>63338</v>
      </c>
      <c r="F7" s="79">
        <f>SUM($F$8:$F$33)</f>
        <v>0</v>
      </c>
      <c r="G7" s="79">
        <f>SUM($G$8:$G$33)</f>
        <v>3469</v>
      </c>
      <c r="H7" s="79">
        <f>SUM($H$8:$H$33)</f>
        <v>59869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12272489</v>
      </c>
      <c r="M7" s="79">
        <f>SUM($M$8:$M$33)</f>
        <v>6972</v>
      </c>
      <c r="N7" s="79">
        <f>SUM($N$8:$N$33)</f>
        <v>5016</v>
      </c>
      <c r="O7" s="79">
        <f>SUM($O$8:$O$33)</f>
        <v>22</v>
      </c>
      <c r="P7" s="79">
        <f>SUM($P$8:$P$33)</f>
        <v>1934</v>
      </c>
      <c r="Q7" s="79">
        <f>SUM($Q$8:$Q$33)</f>
        <v>0</v>
      </c>
      <c r="R7" s="79">
        <f>SUM($R$8:$R$33)</f>
        <v>338641</v>
      </c>
      <c r="S7" s="79">
        <f>SUM($S$8:$S$33)</f>
        <v>137552</v>
      </c>
      <c r="T7" s="79">
        <f>SUM($T$8:$T$33)</f>
        <v>201089</v>
      </c>
      <c r="U7" s="79">
        <f>SUM($U$8:$U$33)</f>
        <v>0</v>
      </c>
      <c r="V7" s="79">
        <f>SUM($V$8:$V$33)</f>
        <v>0</v>
      </c>
      <c r="W7" s="79">
        <f>SUM($W$8:$W$33)</f>
        <v>11912397</v>
      </c>
      <c r="X7" s="79">
        <f>SUM($X$8:$X$33)</f>
        <v>1933488</v>
      </c>
      <c r="Y7" s="79">
        <f>SUM($Y$8:$Y$33)</f>
        <v>5367471</v>
      </c>
      <c r="Z7" s="79">
        <f>SUM($Z$8:$Z$33)</f>
        <v>1446240</v>
      </c>
      <c r="AA7" s="79">
        <f>SUM($AA$8:$AA$33)</f>
        <v>3165198</v>
      </c>
      <c r="AB7" s="79">
        <f>SUM($AB$8:$AB$33)</f>
        <v>2985</v>
      </c>
      <c r="AC7" s="79">
        <f>SUM($AC$8:$AC$33)</f>
        <v>14479</v>
      </c>
      <c r="AD7" s="79">
        <f>SUM($AD$8:$AD$33)</f>
        <v>799547</v>
      </c>
      <c r="AE7" s="79">
        <f>SUM($AE$8:$AE$33)</f>
        <v>13135374</v>
      </c>
      <c r="AF7" s="79">
        <f>SUM($AF$8:$AF$33)</f>
        <v>923563</v>
      </c>
      <c r="AG7" s="79">
        <f>SUM($AG$8:$AG$33)</f>
        <v>923563</v>
      </c>
      <c r="AH7" s="79">
        <f>SUM($AH$8:$AH$33)</f>
        <v>0</v>
      </c>
      <c r="AI7" s="79">
        <f>SUM($AI$8:$AI$33)</f>
        <v>923563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923563</v>
      </c>
      <c r="BH7" s="79">
        <f>SUM($BH$8:$BH$33)</f>
        <v>986901</v>
      </c>
      <c r="BI7" s="79">
        <f>SUM($BI$8:$BI$33)</f>
        <v>986901</v>
      </c>
      <c r="BJ7" s="79">
        <f>SUM($BJ$8:$BJ$33)</f>
        <v>0</v>
      </c>
      <c r="BK7" s="79">
        <f>SUM($BK$8:$BK$33)</f>
        <v>927032</v>
      </c>
      <c r="BL7" s="79">
        <f>SUM($BL$8:$BL$33)</f>
        <v>59869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12272489</v>
      </c>
      <c r="BQ7" s="79">
        <f>SUM($BQ$8:$BQ$33)</f>
        <v>6972</v>
      </c>
      <c r="BR7" s="79">
        <f>SUM($BR$8:$BR$33)</f>
        <v>5016</v>
      </c>
      <c r="BS7" s="79">
        <f>SUM($BS$8:$BS$33)</f>
        <v>22</v>
      </c>
      <c r="BT7" s="79">
        <f>SUM($BT$8:$BT$33)</f>
        <v>1934</v>
      </c>
      <c r="BU7" s="79">
        <f>SUM($BU$8:$BU$33)</f>
        <v>0</v>
      </c>
      <c r="BV7" s="79">
        <f>SUM($BV$8:$BV$33)</f>
        <v>338641</v>
      </c>
      <c r="BW7" s="79">
        <f>SUM($BW$8:$BW$33)</f>
        <v>137552</v>
      </c>
      <c r="BX7" s="79">
        <f>SUM($BX$8:$BX$33)</f>
        <v>201089</v>
      </c>
      <c r="BY7" s="79">
        <f>SUM($BY$8:$BY$33)</f>
        <v>0</v>
      </c>
      <c r="BZ7" s="79">
        <f>SUM($BZ$8:$BZ$33)</f>
        <v>0</v>
      </c>
      <c r="CA7" s="79">
        <f>SUM($CA$8:$CA$33)</f>
        <v>11912397</v>
      </c>
      <c r="CB7" s="79">
        <f>SUM($CB$8:$CB$33)</f>
        <v>1933488</v>
      </c>
      <c r="CC7" s="79">
        <f>SUM($CC$8:$CC$33)</f>
        <v>5367471</v>
      </c>
      <c r="CD7" s="79">
        <f>SUM($CD$8:$CD$33)</f>
        <v>1446240</v>
      </c>
      <c r="CE7" s="79">
        <f>SUM($CE$8:$CE$33)</f>
        <v>3165198</v>
      </c>
      <c r="CF7" s="79">
        <f>SUM($CF$8:$CF$33)</f>
        <v>2985</v>
      </c>
      <c r="CG7" s="79">
        <f>SUM($CG$8:$CG$33)</f>
        <v>14479</v>
      </c>
      <c r="CH7" s="79">
        <f>SUM($CH$8:$CH$33)</f>
        <v>799547</v>
      </c>
      <c r="CI7" s="79">
        <f>SUM($CI$8:$CI$33)</f>
        <v>14058937</v>
      </c>
    </row>
    <row r="8" spans="1:87" s="8" customFormat="1" ht="12" customHeight="1">
      <c r="A8" s="80" t="s">
        <v>207</v>
      </c>
      <c r="B8" s="83" t="s">
        <v>202</v>
      </c>
      <c r="C8" s="80" t="s">
        <v>210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1892305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1892305</v>
      </c>
      <c r="X8" s="84">
        <v>1427282</v>
      </c>
      <c r="Y8" s="84">
        <v>438641</v>
      </c>
      <c r="Z8" s="84">
        <v>319</v>
      </c>
      <c r="AA8" s="84">
        <v>26063</v>
      </c>
      <c r="AB8" s="94">
        <f>組合分担金内訳!E8</f>
        <v>0</v>
      </c>
      <c r="AC8" s="84">
        <v>0</v>
      </c>
      <c r="AD8" s="84">
        <v>3906</v>
      </c>
      <c r="AE8" s="84">
        <v>1896211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29" si="7">SUM(K8,AM8)</f>
        <v>0</v>
      </c>
      <c r="BP8" s="84">
        <f t="shared" ref="BP8:BP33" si="8">SUM(L8,AN8)</f>
        <v>1892305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0</v>
      </c>
      <c r="BW8" s="84">
        <f t="shared" ref="BW8:BW33" si="15">SUM(S8,AU8)</f>
        <v>0</v>
      </c>
      <c r="BX8" s="84">
        <f t="shared" ref="BX8:BX33" si="16">SUM(T8,AV8)</f>
        <v>0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1892305</v>
      </c>
      <c r="CB8" s="84">
        <f t="shared" ref="CB8:CB33" si="20">SUM(X8,AZ8)</f>
        <v>1427282</v>
      </c>
      <c r="CC8" s="84">
        <f t="shared" ref="CC8:CC33" si="21">SUM(Y8,BA8)</f>
        <v>438641</v>
      </c>
      <c r="CD8" s="84">
        <f t="shared" ref="CD8:CD33" si="22">SUM(Z8,BB8)</f>
        <v>319</v>
      </c>
      <c r="CE8" s="84">
        <f t="shared" ref="CE8:CE33" si="23">SUM(AA8,BC8)</f>
        <v>26063</v>
      </c>
      <c r="CF8" s="94">
        <f t="shared" ref="CF8:CF29" si="24">SUM(AB8,BD8)</f>
        <v>0</v>
      </c>
      <c r="CG8" s="84">
        <f t="shared" ref="CG8:CG33" si="25">SUM(AC8,BE8)</f>
        <v>0</v>
      </c>
      <c r="CH8" s="84">
        <f t="shared" ref="CH8:CH33" si="26">SUM(AD8,BF8)</f>
        <v>3906</v>
      </c>
      <c r="CI8" s="84">
        <f t="shared" ref="CI8:CI33" si="27">SUM(AE8,BG8)</f>
        <v>1896211</v>
      </c>
    </row>
    <row r="9" spans="1:87" s="8" customFormat="1" ht="12" customHeight="1">
      <c r="A9" s="80" t="s">
        <v>200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5789132</v>
      </c>
      <c r="M9" s="84">
        <v>2763</v>
      </c>
      <c r="N9" s="84">
        <v>2763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5786369</v>
      </c>
      <c r="X9" s="84">
        <v>19816</v>
      </c>
      <c r="Y9" s="84">
        <v>3310594</v>
      </c>
      <c r="Z9" s="84">
        <v>101184</v>
      </c>
      <c r="AA9" s="84">
        <v>2354775</v>
      </c>
      <c r="AB9" s="94">
        <f>組合分担金内訳!E9</f>
        <v>0</v>
      </c>
      <c r="AC9" s="84">
        <v>0</v>
      </c>
      <c r="AD9" s="84">
        <v>684044</v>
      </c>
      <c r="AE9" s="84">
        <v>6473176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5789132</v>
      </c>
      <c r="BQ9" s="84">
        <f t="shared" si="9"/>
        <v>2763</v>
      </c>
      <c r="BR9" s="84">
        <f t="shared" si="10"/>
        <v>2763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5786369</v>
      </c>
      <c r="CB9" s="84">
        <f t="shared" si="20"/>
        <v>19816</v>
      </c>
      <c r="CC9" s="84">
        <f t="shared" si="21"/>
        <v>3310594</v>
      </c>
      <c r="CD9" s="84">
        <f t="shared" si="22"/>
        <v>101184</v>
      </c>
      <c r="CE9" s="84">
        <f t="shared" si="23"/>
        <v>2354775</v>
      </c>
      <c r="CF9" s="94">
        <f t="shared" si="24"/>
        <v>0</v>
      </c>
      <c r="CG9" s="84">
        <f t="shared" si="25"/>
        <v>0</v>
      </c>
      <c r="CH9" s="84">
        <f t="shared" si="26"/>
        <v>684044</v>
      </c>
      <c r="CI9" s="84">
        <f t="shared" si="27"/>
        <v>6473176</v>
      </c>
    </row>
    <row r="10" spans="1:87" s="8" customFormat="1" ht="12" customHeight="1">
      <c r="A10" s="80" t="s">
        <v>207</v>
      </c>
      <c r="B10" s="83" t="s">
        <v>225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61295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61295</v>
      </c>
      <c r="X10" s="84">
        <v>0</v>
      </c>
      <c r="Y10" s="84">
        <v>0</v>
      </c>
      <c r="Z10" s="84">
        <v>0</v>
      </c>
      <c r="AA10" s="84">
        <v>61295</v>
      </c>
      <c r="AB10" s="94">
        <f>組合分担金内訳!E10</f>
        <v>1124</v>
      </c>
      <c r="AC10" s="84">
        <v>0</v>
      </c>
      <c r="AD10" s="84">
        <v>0</v>
      </c>
      <c r="AE10" s="84">
        <v>61295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61295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61295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61295</v>
      </c>
      <c r="CF10" s="94">
        <f t="shared" si="24"/>
        <v>1124</v>
      </c>
      <c r="CG10" s="84">
        <f t="shared" si="25"/>
        <v>0</v>
      </c>
      <c r="CH10" s="84">
        <f t="shared" si="26"/>
        <v>0</v>
      </c>
      <c r="CI10" s="84">
        <f t="shared" si="27"/>
        <v>61295</v>
      </c>
    </row>
    <row r="11" spans="1:87" s="8" customFormat="1" ht="12" customHeight="1">
      <c r="A11" s="80" t="s">
        <v>209</v>
      </c>
      <c r="B11" s="83" t="s">
        <v>234</v>
      </c>
      <c r="C11" s="80" t="s">
        <v>231</v>
      </c>
      <c r="D11" s="84">
        <v>3469</v>
      </c>
      <c r="E11" s="84">
        <v>3469</v>
      </c>
      <c r="F11" s="84">
        <v>0</v>
      </c>
      <c r="G11" s="84">
        <v>3469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579956</v>
      </c>
      <c r="M11" s="84">
        <v>3899</v>
      </c>
      <c r="N11" s="84">
        <v>1965</v>
      </c>
      <c r="O11" s="84">
        <v>0</v>
      </c>
      <c r="P11" s="84">
        <v>1934</v>
      </c>
      <c r="Q11" s="84">
        <v>0</v>
      </c>
      <c r="R11" s="84">
        <v>26084</v>
      </c>
      <c r="S11" s="84">
        <v>0</v>
      </c>
      <c r="T11" s="84">
        <v>26084</v>
      </c>
      <c r="U11" s="84">
        <v>0</v>
      </c>
      <c r="V11" s="84">
        <v>0</v>
      </c>
      <c r="W11" s="84">
        <v>549973</v>
      </c>
      <c r="X11" s="84">
        <v>6989</v>
      </c>
      <c r="Y11" s="84">
        <v>27829</v>
      </c>
      <c r="Z11" s="84">
        <v>12464</v>
      </c>
      <c r="AA11" s="84">
        <v>502691</v>
      </c>
      <c r="AB11" s="94">
        <f>組合分担金内訳!E11</f>
        <v>0</v>
      </c>
      <c r="AC11" s="84">
        <v>0</v>
      </c>
      <c r="AD11" s="84">
        <v>59957</v>
      </c>
      <c r="AE11" s="84">
        <v>643382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3469</v>
      </c>
      <c r="BI11" s="84">
        <f t="shared" si="1"/>
        <v>3469</v>
      </c>
      <c r="BJ11" s="84">
        <f t="shared" si="2"/>
        <v>0</v>
      </c>
      <c r="BK11" s="84">
        <f t="shared" si="3"/>
        <v>3469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579956</v>
      </c>
      <c r="BQ11" s="84">
        <f t="shared" si="9"/>
        <v>3899</v>
      </c>
      <c r="BR11" s="84">
        <f t="shared" si="10"/>
        <v>1965</v>
      </c>
      <c r="BS11" s="84">
        <f t="shared" si="11"/>
        <v>0</v>
      </c>
      <c r="BT11" s="84">
        <f t="shared" si="12"/>
        <v>1934</v>
      </c>
      <c r="BU11" s="84">
        <f t="shared" si="13"/>
        <v>0</v>
      </c>
      <c r="BV11" s="84">
        <f t="shared" si="14"/>
        <v>26084</v>
      </c>
      <c r="BW11" s="84">
        <f t="shared" si="15"/>
        <v>0</v>
      </c>
      <c r="BX11" s="84">
        <f t="shared" si="16"/>
        <v>26084</v>
      </c>
      <c r="BY11" s="84">
        <f t="shared" si="17"/>
        <v>0</v>
      </c>
      <c r="BZ11" s="84">
        <f t="shared" si="18"/>
        <v>0</v>
      </c>
      <c r="CA11" s="84">
        <f t="shared" si="19"/>
        <v>549973</v>
      </c>
      <c r="CB11" s="84">
        <f t="shared" si="20"/>
        <v>6989</v>
      </c>
      <c r="CC11" s="84">
        <f t="shared" si="21"/>
        <v>27829</v>
      </c>
      <c r="CD11" s="84">
        <f t="shared" si="22"/>
        <v>12464</v>
      </c>
      <c r="CE11" s="84">
        <f t="shared" si="23"/>
        <v>502691</v>
      </c>
      <c r="CF11" s="94">
        <f t="shared" si="24"/>
        <v>0</v>
      </c>
      <c r="CG11" s="84">
        <f t="shared" si="25"/>
        <v>0</v>
      </c>
      <c r="CH11" s="84">
        <f t="shared" si="26"/>
        <v>59957</v>
      </c>
      <c r="CI11" s="84">
        <f t="shared" si="27"/>
        <v>643382</v>
      </c>
    </row>
    <row r="12" spans="1:87" s="8" customFormat="1" ht="12" customHeight="1">
      <c r="A12" s="80" t="s">
        <v>200</v>
      </c>
      <c r="B12" s="83" t="s">
        <v>238</v>
      </c>
      <c r="C12" s="80" t="s">
        <v>240</v>
      </c>
      <c r="D12" s="84">
        <v>59869</v>
      </c>
      <c r="E12" s="84">
        <v>59869</v>
      </c>
      <c r="F12" s="84">
        <v>0</v>
      </c>
      <c r="G12" s="84">
        <v>0</v>
      </c>
      <c r="H12" s="84">
        <v>59869</v>
      </c>
      <c r="I12" s="84">
        <v>0</v>
      </c>
      <c r="J12" s="84">
        <v>0</v>
      </c>
      <c r="K12" s="94">
        <f>組合分担金内訳!D12</f>
        <v>0</v>
      </c>
      <c r="L12" s="84">
        <v>425963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411484</v>
      </c>
      <c r="X12" s="84">
        <v>52460</v>
      </c>
      <c r="Y12" s="84">
        <v>35870</v>
      </c>
      <c r="Z12" s="84">
        <v>323154</v>
      </c>
      <c r="AA12" s="84">
        <v>0</v>
      </c>
      <c r="AB12" s="94">
        <f>組合分担金内訳!E12</f>
        <v>0</v>
      </c>
      <c r="AC12" s="84">
        <v>14479</v>
      </c>
      <c r="AD12" s="84">
        <v>0</v>
      </c>
      <c r="AE12" s="84">
        <v>485832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59869</v>
      </c>
      <c r="BI12" s="84">
        <f t="shared" si="1"/>
        <v>59869</v>
      </c>
      <c r="BJ12" s="84">
        <f t="shared" si="2"/>
        <v>0</v>
      </c>
      <c r="BK12" s="84">
        <f t="shared" si="3"/>
        <v>0</v>
      </c>
      <c r="BL12" s="84">
        <f t="shared" si="4"/>
        <v>59869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425963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411484</v>
      </c>
      <c r="CB12" s="84">
        <f t="shared" si="20"/>
        <v>52460</v>
      </c>
      <c r="CC12" s="84">
        <f t="shared" si="21"/>
        <v>35870</v>
      </c>
      <c r="CD12" s="84">
        <f t="shared" si="22"/>
        <v>323154</v>
      </c>
      <c r="CE12" s="84">
        <f t="shared" si="23"/>
        <v>0</v>
      </c>
      <c r="CF12" s="94">
        <f t="shared" si="24"/>
        <v>0</v>
      </c>
      <c r="CG12" s="84">
        <f t="shared" si="25"/>
        <v>14479</v>
      </c>
      <c r="CH12" s="84">
        <f t="shared" si="26"/>
        <v>0</v>
      </c>
      <c r="CI12" s="84">
        <f t="shared" si="27"/>
        <v>485832</v>
      </c>
    </row>
    <row r="13" spans="1:87" s="8" customFormat="1" ht="12" customHeight="1">
      <c r="A13" s="80" t="s">
        <v>209</v>
      </c>
      <c r="B13" s="83" t="s">
        <v>244</v>
      </c>
      <c r="C13" s="80" t="s">
        <v>245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141460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141460</v>
      </c>
      <c r="X13" s="84">
        <v>0</v>
      </c>
      <c r="Y13" s="84">
        <v>108156</v>
      </c>
      <c r="Z13" s="84">
        <v>0</v>
      </c>
      <c r="AA13" s="84">
        <v>33304</v>
      </c>
      <c r="AB13" s="94">
        <f>組合分担金内訳!E13</f>
        <v>0</v>
      </c>
      <c r="AC13" s="84">
        <v>0</v>
      </c>
      <c r="AD13" s="84">
        <v>0</v>
      </c>
      <c r="AE13" s="84">
        <v>141460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141460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141460</v>
      </c>
      <c r="CB13" s="84">
        <f t="shared" si="20"/>
        <v>0</v>
      </c>
      <c r="CC13" s="84">
        <f t="shared" si="21"/>
        <v>108156</v>
      </c>
      <c r="CD13" s="84">
        <f t="shared" si="22"/>
        <v>0</v>
      </c>
      <c r="CE13" s="84">
        <f t="shared" si="23"/>
        <v>33304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141460</v>
      </c>
    </row>
    <row r="14" spans="1:87" s="8" customFormat="1" ht="12" customHeight="1">
      <c r="A14" s="80" t="s">
        <v>200</v>
      </c>
      <c r="B14" s="83" t="s">
        <v>247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12652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12652</v>
      </c>
      <c r="X14" s="84">
        <v>12652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12652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12652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12652</v>
      </c>
      <c r="CB14" s="84">
        <f t="shared" si="20"/>
        <v>12652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12652</v>
      </c>
    </row>
    <row r="15" spans="1:87" s="8" customFormat="1" ht="12" customHeight="1">
      <c r="A15" s="80" t="s">
        <v>200</v>
      </c>
      <c r="B15" s="83" t="s">
        <v>251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180815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230</v>
      </c>
      <c r="S15" s="84">
        <v>0</v>
      </c>
      <c r="T15" s="84">
        <v>230</v>
      </c>
      <c r="U15" s="84">
        <v>0</v>
      </c>
      <c r="V15" s="84">
        <v>0</v>
      </c>
      <c r="W15" s="84">
        <v>180585</v>
      </c>
      <c r="X15" s="84">
        <v>0</v>
      </c>
      <c r="Y15" s="84">
        <v>180585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180815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180815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230</v>
      </c>
      <c r="BW15" s="84">
        <f t="shared" si="15"/>
        <v>0</v>
      </c>
      <c r="BX15" s="84">
        <f t="shared" si="16"/>
        <v>230</v>
      </c>
      <c r="BY15" s="84">
        <f t="shared" si="17"/>
        <v>0</v>
      </c>
      <c r="BZ15" s="84">
        <f t="shared" si="18"/>
        <v>0</v>
      </c>
      <c r="CA15" s="84">
        <f t="shared" si="19"/>
        <v>180585</v>
      </c>
      <c r="CB15" s="84">
        <f t="shared" si="20"/>
        <v>0</v>
      </c>
      <c r="CC15" s="84">
        <f t="shared" si="21"/>
        <v>180585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180815</v>
      </c>
    </row>
    <row r="16" spans="1:87" s="8" customFormat="1" ht="12" customHeight="1">
      <c r="A16" s="80" t="s">
        <v>200</v>
      </c>
      <c r="B16" s="83" t="s">
        <v>257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63147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63147</v>
      </c>
      <c r="X16" s="84">
        <v>0</v>
      </c>
      <c r="Y16" s="84">
        <v>63147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63147</v>
      </c>
      <c r="AF16" s="84">
        <v>923563</v>
      </c>
      <c r="AG16" s="84">
        <v>923563</v>
      </c>
      <c r="AH16" s="84">
        <v>0</v>
      </c>
      <c r="AI16" s="84">
        <v>923563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923563</v>
      </c>
      <c r="BH16" s="84">
        <f t="shared" si="0"/>
        <v>923563</v>
      </c>
      <c r="BI16" s="84">
        <f t="shared" si="1"/>
        <v>923563</v>
      </c>
      <c r="BJ16" s="84">
        <f t="shared" si="2"/>
        <v>0</v>
      </c>
      <c r="BK16" s="84">
        <f t="shared" si="3"/>
        <v>923563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63147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63147</v>
      </c>
      <c r="CB16" s="84">
        <f t="shared" si="20"/>
        <v>0</v>
      </c>
      <c r="CC16" s="84">
        <f t="shared" si="21"/>
        <v>63147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986710</v>
      </c>
    </row>
    <row r="17" spans="1:87" s="8" customFormat="1" ht="12" customHeight="1">
      <c r="A17" s="80" t="s">
        <v>207</v>
      </c>
      <c r="B17" s="83" t="s">
        <v>259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268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1546346</v>
      </c>
      <c r="M18" s="84">
        <v>157</v>
      </c>
      <c r="N18" s="84">
        <v>157</v>
      </c>
      <c r="O18" s="84">
        <v>0</v>
      </c>
      <c r="P18" s="84">
        <v>0</v>
      </c>
      <c r="Q18" s="84">
        <v>0</v>
      </c>
      <c r="R18" s="84">
        <v>147878</v>
      </c>
      <c r="S18" s="84">
        <v>0</v>
      </c>
      <c r="T18" s="84">
        <v>147878</v>
      </c>
      <c r="U18" s="84">
        <v>0</v>
      </c>
      <c r="V18" s="84">
        <v>0</v>
      </c>
      <c r="W18" s="84">
        <v>1398311</v>
      </c>
      <c r="X18" s="84">
        <v>0</v>
      </c>
      <c r="Y18" s="84">
        <v>389027</v>
      </c>
      <c r="Z18" s="84">
        <v>963821</v>
      </c>
      <c r="AA18" s="84">
        <v>45463</v>
      </c>
      <c r="AB18" s="94">
        <f>組合分担金内訳!E18</f>
        <v>1470</v>
      </c>
      <c r="AC18" s="84">
        <v>0</v>
      </c>
      <c r="AD18" s="84">
        <v>0</v>
      </c>
      <c r="AE18" s="84">
        <v>1546346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1546346</v>
      </c>
      <c r="BQ18" s="84">
        <f t="shared" si="9"/>
        <v>157</v>
      </c>
      <c r="BR18" s="84">
        <f t="shared" si="10"/>
        <v>157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147878</v>
      </c>
      <c r="BW18" s="84">
        <f t="shared" si="15"/>
        <v>0</v>
      </c>
      <c r="BX18" s="84">
        <f t="shared" si="16"/>
        <v>147878</v>
      </c>
      <c r="BY18" s="84">
        <f t="shared" si="17"/>
        <v>0</v>
      </c>
      <c r="BZ18" s="84">
        <f t="shared" si="18"/>
        <v>0</v>
      </c>
      <c r="CA18" s="84">
        <f t="shared" si="19"/>
        <v>1398311</v>
      </c>
      <c r="CB18" s="84">
        <f t="shared" si="20"/>
        <v>0</v>
      </c>
      <c r="CC18" s="84">
        <f t="shared" si="21"/>
        <v>389027</v>
      </c>
      <c r="CD18" s="84">
        <f t="shared" si="22"/>
        <v>963821</v>
      </c>
      <c r="CE18" s="84">
        <f t="shared" si="23"/>
        <v>45463</v>
      </c>
      <c r="CF18" s="94">
        <f t="shared" si="24"/>
        <v>1470</v>
      </c>
      <c r="CG18" s="84">
        <f t="shared" si="25"/>
        <v>0</v>
      </c>
      <c r="CH18" s="84">
        <f t="shared" si="26"/>
        <v>0</v>
      </c>
      <c r="CI18" s="84">
        <f t="shared" si="27"/>
        <v>1546346</v>
      </c>
    </row>
    <row r="19" spans="1:87" s="8" customFormat="1" ht="12" customHeight="1">
      <c r="A19" s="80" t="s">
        <v>200</v>
      </c>
      <c r="B19" s="83" t="s">
        <v>274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278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283</v>
      </c>
      <c r="C21" s="80" t="s">
        <v>281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295367</v>
      </c>
      <c r="M21" s="84">
        <v>131</v>
      </c>
      <c r="N21" s="84">
        <v>131</v>
      </c>
      <c r="O21" s="84">
        <v>0</v>
      </c>
      <c r="P21" s="84">
        <v>0</v>
      </c>
      <c r="Q21" s="84">
        <v>0</v>
      </c>
      <c r="R21" s="84">
        <v>162425</v>
      </c>
      <c r="S21" s="84">
        <v>135749</v>
      </c>
      <c r="T21" s="84">
        <v>26676</v>
      </c>
      <c r="U21" s="84">
        <v>0</v>
      </c>
      <c r="V21" s="84">
        <v>0</v>
      </c>
      <c r="W21" s="84">
        <v>132811</v>
      </c>
      <c r="X21" s="84">
        <v>82996</v>
      </c>
      <c r="Y21" s="84">
        <v>43447</v>
      </c>
      <c r="Z21" s="84">
        <v>4559</v>
      </c>
      <c r="AA21" s="84">
        <v>1809</v>
      </c>
      <c r="AB21" s="94">
        <f>組合分担金内訳!E21</f>
        <v>0</v>
      </c>
      <c r="AC21" s="84">
        <v>0</v>
      </c>
      <c r="AD21" s="84">
        <v>0</v>
      </c>
      <c r="AE21" s="84">
        <v>295367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295367</v>
      </c>
      <c r="BQ21" s="84">
        <f t="shared" si="9"/>
        <v>131</v>
      </c>
      <c r="BR21" s="84">
        <f t="shared" si="10"/>
        <v>131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162425</v>
      </c>
      <c r="BW21" s="84">
        <f t="shared" si="15"/>
        <v>135749</v>
      </c>
      <c r="BX21" s="84">
        <f t="shared" si="16"/>
        <v>26676</v>
      </c>
      <c r="BY21" s="84">
        <f t="shared" si="17"/>
        <v>0</v>
      </c>
      <c r="BZ21" s="84">
        <f t="shared" si="18"/>
        <v>0</v>
      </c>
      <c r="CA21" s="84">
        <f t="shared" si="19"/>
        <v>132811</v>
      </c>
      <c r="CB21" s="84">
        <f t="shared" si="20"/>
        <v>82996</v>
      </c>
      <c r="CC21" s="84">
        <f t="shared" si="21"/>
        <v>43447</v>
      </c>
      <c r="CD21" s="84">
        <f t="shared" si="22"/>
        <v>4559</v>
      </c>
      <c r="CE21" s="84">
        <f t="shared" si="23"/>
        <v>1809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295367</v>
      </c>
    </row>
    <row r="22" spans="1:87" s="8" customFormat="1" ht="12" customHeight="1">
      <c r="A22" s="80" t="s">
        <v>200</v>
      </c>
      <c r="B22" s="83" t="s">
        <v>285</v>
      </c>
      <c r="C22" s="80" t="s">
        <v>288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294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62096</v>
      </c>
      <c r="M23" s="84">
        <v>22</v>
      </c>
      <c r="N23" s="84">
        <v>0</v>
      </c>
      <c r="O23" s="84">
        <v>22</v>
      </c>
      <c r="P23" s="84">
        <v>0</v>
      </c>
      <c r="Q23" s="84">
        <v>0</v>
      </c>
      <c r="R23" s="84">
        <v>6</v>
      </c>
      <c r="S23" s="84">
        <v>6</v>
      </c>
      <c r="T23" s="84">
        <v>0</v>
      </c>
      <c r="U23" s="84">
        <v>0</v>
      </c>
      <c r="V23" s="84">
        <v>0</v>
      </c>
      <c r="W23" s="84">
        <v>62068</v>
      </c>
      <c r="X23" s="84">
        <v>7008</v>
      </c>
      <c r="Y23" s="84">
        <v>5500</v>
      </c>
      <c r="Z23" s="84">
        <v>7663</v>
      </c>
      <c r="AA23" s="84">
        <v>41897</v>
      </c>
      <c r="AB23" s="94">
        <f>組合分担金内訳!E23</f>
        <v>26</v>
      </c>
      <c r="AC23" s="84">
        <v>0</v>
      </c>
      <c r="AD23" s="84">
        <v>0</v>
      </c>
      <c r="AE23" s="84">
        <v>62096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62096</v>
      </c>
      <c r="BQ23" s="84">
        <f t="shared" si="9"/>
        <v>22</v>
      </c>
      <c r="BR23" s="84">
        <f t="shared" si="10"/>
        <v>0</v>
      </c>
      <c r="BS23" s="84">
        <f t="shared" si="11"/>
        <v>22</v>
      </c>
      <c r="BT23" s="84">
        <f t="shared" si="12"/>
        <v>0</v>
      </c>
      <c r="BU23" s="84">
        <f t="shared" si="13"/>
        <v>0</v>
      </c>
      <c r="BV23" s="84">
        <f t="shared" si="14"/>
        <v>6</v>
      </c>
      <c r="BW23" s="84">
        <f t="shared" si="15"/>
        <v>6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62068</v>
      </c>
      <c r="CB23" s="84">
        <f t="shared" si="20"/>
        <v>7008</v>
      </c>
      <c r="CC23" s="84">
        <f t="shared" si="21"/>
        <v>5500</v>
      </c>
      <c r="CD23" s="84">
        <f t="shared" si="22"/>
        <v>7663</v>
      </c>
      <c r="CE23" s="84">
        <f t="shared" si="23"/>
        <v>41897</v>
      </c>
      <c r="CF23" s="94">
        <f t="shared" si="24"/>
        <v>26</v>
      </c>
      <c r="CG23" s="84">
        <f t="shared" si="25"/>
        <v>0</v>
      </c>
      <c r="CH23" s="84">
        <f t="shared" si="26"/>
        <v>0</v>
      </c>
      <c r="CI23" s="84">
        <f t="shared" si="27"/>
        <v>62096</v>
      </c>
    </row>
    <row r="24" spans="1:87" s="8" customFormat="1" ht="12" customHeight="1">
      <c r="A24" s="80" t="s">
        <v>200</v>
      </c>
      <c r="B24" s="83" t="s">
        <v>302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130</v>
      </c>
      <c r="AC24" s="84">
        <v>0</v>
      </c>
      <c r="AD24" s="84">
        <v>51640</v>
      </c>
      <c r="AE24" s="84">
        <v>51640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130</v>
      </c>
      <c r="CG24" s="84">
        <f t="shared" si="25"/>
        <v>0</v>
      </c>
      <c r="CH24" s="84">
        <f t="shared" si="26"/>
        <v>51640</v>
      </c>
      <c r="CI24" s="84">
        <f t="shared" si="27"/>
        <v>51640</v>
      </c>
    </row>
    <row r="25" spans="1:87" s="8" customFormat="1" ht="12" customHeight="1">
      <c r="A25" s="80" t="s">
        <v>200</v>
      </c>
      <c r="B25" s="83" t="s">
        <v>311</v>
      </c>
      <c r="C25" s="80" t="s">
        <v>310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1217022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1797</v>
      </c>
      <c r="S25" s="84">
        <v>1797</v>
      </c>
      <c r="T25" s="84">
        <v>0</v>
      </c>
      <c r="U25" s="84">
        <v>0</v>
      </c>
      <c r="V25" s="84">
        <v>0</v>
      </c>
      <c r="W25" s="84">
        <v>1215225</v>
      </c>
      <c r="X25" s="84">
        <v>324285</v>
      </c>
      <c r="Y25" s="84">
        <v>759963</v>
      </c>
      <c r="Z25" s="84">
        <v>33076</v>
      </c>
      <c r="AA25" s="84">
        <v>97901</v>
      </c>
      <c r="AB25" s="94">
        <f>組合分担金内訳!E25</f>
        <v>235</v>
      </c>
      <c r="AC25" s="84">
        <v>0</v>
      </c>
      <c r="AD25" s="84">
        <v>0</v>
      </c>
      <c r="AE25" s="84">
        <v>1217022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1217022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1797</v>
      </c>
      <c r="BW25" s="84">
        <f t="shared" si="15"/>
        <v>1797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1215225</v>
      </c>
      <c r="CB25" s="84">
        <f t="shared" si="20"/>
        <v>324285</v>
      </c>
      <c r="CC25" s="84">
        <f t="shared" si="21"/>
        <v>759963</v>
      </c>
      <c r="CD25" s="84">
        <f t="shared" si="22"/>
        <v>33076</v>
      </c>
      <c r="CE25" s="84">
        <f t="shared" si="23"/>
        <v>97901</v>
      </c>
      <c r="CF25" s="94">
        <f t="shared" si="24"/>
        <v>235</v>
      </c>
      <c r="CG25" s="84">
        <f t="shared" si="25"/>
        <v>0</v>
      </c>
      <c r="CH25" s="84">
        <f t="shared" si="26"/>
        <v>0</v>
      </c>
      <c r="CI25" s="84">
        <f t="shared" si="27"/>
        <v>1217022</v>
      </c>
    </row>
    <row r="26" spans="1:87" s="8" customFormat="1" ht="12" customHeight="1">
      <c r="A26" s="80" t="s">
        <v>200</v>
      </c>
      <c r="B26" s="83" t="s">
        <v>315</v>
      </c>
      <c r="C26" s="80" t="s">
        <v>317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207</v>
      </c>
      <c r="B27" s="83" t="s">
        <v>319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207</v>
      </c>
      <c r="B28" s="83" t="s">
        <v>323</v>
      </c>
      <c r="C28" s="80" t="s">
        <v>324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327</v>
      </c>
      <c r="C29" s="80" t="s">
        <v>328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333</v>
      </c>
      <c r="C30" s="80" t="s">
        <v>334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781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221</v>
      </c>
      <c r="S30" s="84">
        <v>0</v>
      </c>
      <c r="T30" s="84">
        <v>221</v>
      </c>
      <c r="U30" s="84">
        <v>0</v>
      </c>
      <c r="V30" s="84">
        <v>0</v>
      </c>
      <c r="W30" s="84">
        <v>560</v>
      </c>
      <c r="X30" s="84">
        <v>0</v>
      </c>
      <c r="Y30" s="84">
        <v>560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781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781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221</v>
      </c>
      <c r="BW30" s="84">
        <f t="shared" si="15"/>
        <v>0</v>
      </c>
      <c r="BX30" s="84">
        <f t="shared" si="16"/>
        <v>221</v>
      </c>
      <c r="BY30" s="84">
        <f t="shared" si="17"/>
        <v>0</v>
      </c>
      <c r="BZ30" s="84">
        <f t="shared" si="18"/>
        <v>0</v>
      </c>
      <c r="CA30" s="84">
        <f t="shared" si="19"/>
        <v>560</v>
      </c>
      <c r="CB30" s="84">
        <f t="shared" si="20"/>
        <v>0</v>
      </c>
      <c r="CC30" s="84">
        <f t="shared" si="21"/>
        <v>560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781</v>
      </c>
    </row>
    <row r="31" spans="1:87" s="8" customFormat="1" ht="12" customHeight="1">
      <c r="A31" s="80" t="s">
        <v>200</v>
      </c>
      <c r="B31" s="83" t="s">
        <v>337</v>
      </c>
      <c r="C31" s="80" t="s">
        <v>338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339</v>
      </c>
      <c r="C32" s="80" t="s">
        <v>341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345</v>
      </c>
      <c r="C33" s="80" t="s">
        <v>344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4152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4152</v>
      </c>
      <c r="X33" s="84">
        <v>0</v>
      </c>
      <c r="Y33" s="84">
        <v>4152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4152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4152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4152</v>
      </c>
      <c r="CB33" s="84">
        <f t="shared" si="20"/>
        <v>0</v>
      </c>
      <c r="CC33" s="84">
        <f t="shared" si="21"/>
        <v>4152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4152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5">
    <cfRule type="expression" dxfId="264" priority="30" stopIfTrue="1">
      <formula>$A34&lt;&gt;""</formula>
    </cfRule>
  </conditionalFormatting>
  <conditionalFormatting sqref="A33:CI33">
    <cfRule type="expression" dxfId="263" priority="2" stopIfTrue="1">
      <formula>$A33&lt;&gt;""</formula>
    </cfRule>
  </conditionalFormatting>
  <conditionalFormatting sqref="A8:CI8">
    <cfRule type="expression" dxfId="262" priority="28" stopIfTrue="1">
      <formula>$A8&lt;&gt;""</formula>
    </cfRule>
  </conditionalFormatting>
  <conditionalFormatting sqref="A9:CI9">
    <cfRule type="expression" dxfId="261" priority="27" stopIfTrue="1">
      <formula>$A9&lt;&gt;""</formula>
    </cfRule>
  </conditionalFormatting>
  <conditionalFormatting sqref="A10:CI10">
    <cfRule type="expression" dxfId="260" priority="26" stopIfTrue="1">
      <formula>$A10&lt;&gt;""</formula>
    </cfRule>
  </conditionalFormatting>
  <conditionalFormatting sqref="A11:CI11">
    <cfRule type="expression" dxfId="259" priority="25" stopIfTrue="1">
      <formula>$A11&lt;&gt;""</formula>
    </cfRule>
  </conditionalFormatting>
  <conditionalFormatting sqref="A12:CI12">
    <cfRule type="expression" dxfId="258" priority="24" stopIfTrue="1">
      <formula>$A12&lt;&gt;""</formula>
    </cfRule>
  </conditionalFormatting>
  <conditionalFormatting sqref="A13:CI13">
    <cfRule type="expression" dxfId="257" priority="23" stopIfTrue="1">
      <formula>$A13&lt;&gt;""</formula>
    </cfRule>
  </conditionalFormatting>
  <conditionalFormatting sqref="A14:CI14">
    <cfRule type="expression" dxfId="256" priority="22" stopIfTrue="1">
      <formula>$A14&lt;&gt;""</formula>
    </cfRule>
  </conditionalFormatting>
  <conditionalFormatting sqref="A15:CI15">
    <cfRule type="expression" dxfId="255" priority="21" stopIfTrue="1">
      <formula>$A15&lt;&gt;""</formula>
    </cfRule>
  </conditionalFormatting>
  <conditionalFormatting sqref="A16:CI16">
    <cfRule type="expression" dxfId="254" priority="20" stopIfTrue="1">
      <formula>$A16&lt;&gt;""</formula>
    </cfRule>
  </conditionalFormatting>
  <conditionalFormatting sqref="A17:CI17">
    <cfRule type="expression" dxfId="253" priority="19" stopIfTrue="1">
      <formula>$A17&lt;&gt;""</formula>
    </cfRule>
  </conditionalFormatting>
  <conditionalFormatting sqref="A18:CI18">
    <cfRule type="expression" dxfId="252" priority="18" stopIfTrue="1">
      <formula>$A18&lt;&gt;""</formula>
    </cfRule>
  </conditionalFormatting>
  <conditionalFormatting sqref="A19:CI19">
    <cfRule type="expression" dxfId="251" priority="17" stopIfTrue="1">
      <formula>$A19&lt;&gt;""</formula>
    </cfRule>
  </conditionalFormatting>
  <conditionalFormatting sqref="A20:CI20">
    <cfRule type="expression" dxfId="250" priority="16" stopIfTrue="1">
      <formula>$A20&lt;&gt;""</formula>
    </cfRule>
  </conditionalFormatting>
  <conditionalFormatting sqref="A21:CI21">
    <cfRule type="expression" dxfId="249" priority="15" stopIfTrue="1">
      <formula>$A21&lt;&gt;""</formula>
    </cfRule>
  </conditionalFormatting>
  <conditionalFormatting sqref="A22:CI22">
    <cfRule type="expression" dxfId="248" priority="14" stopIfTrue="1">
      <formula>$A22&lt;&gt;""</formula>
    </cfRule>
  </conditionalFormatting>
  <conditionalFormatting sqref="A23:CI23">
    <cfRule type="expression" dxfId="247" priority="13" stopIfTrue="1">
      <formula>$A23&lt;&gt;""</formula>
    </cfRule>
  </conditionalFormatting>
  <conditionalFormatting sqref="A24:CI24">
    <cfRule type="expression" dxfId="246" priority="12" stopIfTrue="1">
      <formula>$A24&lt;&gt;""</formula>
    </cfRule>
  </conditionalFormatting>
  <conditionalFormatting sqref="A25:CI25">
    <cfRule type="expression" dxfId="245" priority="11" stopIfTrue="1">
      <formula>$A25&lt;&gt;""</formula>
    </cfRule>
  </conditionalFormatting>
  <conditionalFormatting sqref="A26:CI26">
    <cfRule type="expression" dxfId="244" priority="10" stopIfTrue="1">
      <formula>$A26&lt;&gt;""</formula>
    </cfRule>
  </conditionalFormatting>
  <conditionalFormatting sqref="A27:CI27">
    <cfRule type="expression" dxfId="243" priority="9" stopIfTrue="1">
      <formula>$A27&lt;&gt;""</formula>
    </cfRule>
  </conditionalFormatting>
  <conditionalFormatting sqref="A28:CI28">
    <cfRule type="expression" dxfId="242" priority="8" stopIfTrue="1">
      <formula>$A28&lt;&gt;""</formula>
    </cfRule>
  </conditionalFormatting>
  <conditionalFormatting sqref="A29:CI29">
    <cfRule type="expression" dxfId="241" priority="7" stopIfTrue="1">
      <formula>$A29&lt;&gt;""</formula>
    </cfRule>
  </conditionalFormatting>
  <conditionalFormatting sqref="A7:CI7">
    <cfRule type="expression" dxfId="240" priority="1" stopIfTrue="1">
      <formula>$A7&lt;&gt;""</formula>
    </cfRule>
  </conditionalFormatting>
  <conditionalFormatting sqref="A30:CI30">
    <cfRule type="expression" dxfId="239" priority="5" stopIfTrue="1">
      <formula>$A30&lt;&gt;""</formula>
    </cfRule>
  </conditionalFormatting>
  <conditionalFormatting sqref="A31:CI31">
    <cfRule type="expression" dxfId="238" priority="4" stopIfTrue="1">
      <formula>$A31&lt;&gt;""</formula>
    </cfRule>
  </conditionalFormatting>
  <conditionalFormatting sqref="A32:CI32">
    <cfRule type="expression" dxfId="23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349</v>
      </c>
      <c r="C7" s="78" t="s">
        <v>350</v>
      </c>
      <c r="D7" s="101">
        <f>SUM($D$8:$D$29)</f>
        <v>0</v>
      </c>
      <c r="E7" s="101">
        <f>SUM($E$8:$E$29)</f>
        <v>2985</v>
      </c>
      <c r="F7" s="101">
        <f>SUM($F$8:$F$29)</f>
        <v>2985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5</v>
      </c>
      <c r="K7" s="101">
        <f>COUNTIF($K$8:$K$29,"&lt;&gt;") - COUNTIF($K$8:$K$29,"&lt; &gt;")</f>
        <v>5</v>
      </c>
      <c r="L7" s="101">
        <f>SUM($L$8:$L$29)</f>
        <v>0</v>
      </c>
      <c r="M7" s="101">
        <f>SUM($M$8:$M$29)</f>
        <v>2985</v>
      </c>
      <c r="N7" s="101">
        <f>SUM($N$8:$N$29)</f>
        <v>2985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209</v>
      </c>
      <c r="B8" s="83" t="s">
        <v>211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209</v>
      </c>
      <c r="B10" s="83" t="s">
        <v>228</v>
      </c>
      <c r="C10" s="80" t="s">
        <v>229</v>
      </c>
      <c r="D10" s="81">
        <f>SUM(L10,T10,AB10,AJ10,AR10,AZ10)</f>
        <v>0</v>
      </c>
      <c r="E10" s="81">
        <f>SUM(M10,U10,AC10,AK10,AS10,BA10)</f>
        <v>1124</v>
      </c>
      <c r="F10" s="81">
        <f>SUM(D10:E10)</f>
        <v>1124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226</v>
      </c>
      <c r="K10" s="82" t="s">
        <v>227</v>
      </c>
      <c r="L10" s="81">
        <v>0</v>
      </c>
      <c r="M10" s="81">
        <v>1124</v>
      </c>
      <c r="N10" s="81">
        <f>SUM(L10,+M10)</f>
        <v>1124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235</v>
      </c>
      <c r="B11" s="83" t="s">
        <v>236</v>
      </c>
      <c r="C11" s="80" t="s">
        <v>237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241</v>
      </c>
      <c r="C12" s="80" t="s">
        <v>240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209</v>
      </c>
      <c r="B13" s="83" t="s">
        <v>244</v>
      </c>
      <c r="C13" s="80" t="s">
        <v>246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250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253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257</v>
      </c>
      <c r="C16" s="80" t="s">
        <v>258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262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269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1470</v>
      </c>
      <c r="F18" s="81">
        <f>SUM(D18:E18)</f>
        <v>1470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226</v>
      </c>
      <c r="K18" s="82" t="s">
        <v>227</v>
      </c>
      <c r="L18" s="81">
        <v>0</v>
      </c>
      <c r="M18" s="81">
        <v>1470</v>
      </c>
      <c r="N18" s="81">
        <f>SUM(L18,+M18)</f>
        <v>1470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272</v>
      </c>
      <c r="C19" s="80" t="s">
        <v>275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283</v>
      </c>
      <c r="C21" s="80" t="s">
        <v>281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289</v>
      </c>
      <c r="C22" s="80" t="s">
        <v>287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298</v>
      </c>
      <c r="B23" s="83" t="s">
        <v>299</v>
      </c>
      <c r="C23" s="80" t="s">
        <v>300</v>
      </c>
      <c r="D23" s="81">
        <f>SUM(L23,T23,AB23,AJ23,AR23,AZ23)</f>
        <v>0</v>
      </c>
      <c r="E23" s="81">
        <f>SUM(M23,U23,AC23,AK23,AS23,BA23)</f>
        <v>26</v>
      </c>
      <c r="F23" s="81">
        <f>SUM(D23:E23)</f>
        <v>26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296</v>
      </c>
      <c r="K23" s="82" t="s">
        <v>297</v>
      </c>
      <c r="L23" s="81">
        <v>0</v>
      </c>
      <c r="M23" s="81">
        <v>26</v>
      </c>
      <c r="N23" s="81">
        <f>SUM(L23,+M23)</f>
        <v>26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207</v>
      </c>
      <c r="B24" s="83" t="s">
        <v>306</v>
      </c>
      <c r="C24" s="80" t="s">
        <v>304</v>
      </c>
      <c r="D24" s="81">
        <f>SUM(L24,T24,AB24,AJ24,AR24,AZ24)</f>
        <v>0</v>
      </c>
      <c r="E24" s="81">
        <f>SUM(M24,U24,AC24,AK24,AS24,BA24)</f>
        <v>130</v>
      </c>
      <c r="F24" s="81">
        <f>SUM(D24:E24)</f>
        <v>130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296</v>
      </c>
      <c r="K24" s="82" t="s">
        <v>297</v>
      </c>
      <c r="L24" s="81">
        <v>0</v>
      </c>
      <c r="M24" s="81">
        <v>130</v>
      </c>
      <c r="N24" s="81">
        <f>SUM(L24,+M24)</f>
        <v>130</v>
      </c>
      <c r="O24" s="81">
        <v>0</v>
      </c>
      <c r="P24" s="81">
        <v>0</v>
      </c>
      <c r="Q24" s="81">
        <f>SUM(O24,+P24)</f>
        <v>0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313</v>
      </c>
      <c r="B25" s="83" t="s">
        <v>308</v>
      </c>
      <c r="C25" s="80" t="s">
        <v>314</v>
      </c>
      <c r="D25" s="81">
        <f>SUM(L25,T25,AB25,AJ25,AR25,AZ25)</f>
        <v>0</v>
      </c>
      <c r="E25" s="81">
        <f>SUM(M25,U25,AC25,AK25,AS25,BA25)</f>
        <v>235</v>
      </c>
      <c r="F25" s="81">
        <f>SUM(D25:E25)</f>
        <v>235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296</v>
      </c>
      <c r="K25" s="82" t="s">
        <v>297</v>
      </c>
      <c r="L25" s="81">
        <v>0</v>
      </c>
      <c r="M25" s="81">
        <v>235</v>
      </c>
      <c r="N25" s="81">
        <f>SUM(L25,+M25)</f>
        <v>235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318</v>
      </c>
      <c r="C26" s="80" t="s">
        <v>317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321</v>
      </c>
      <c r="C27" s="80" t="s">
        <v>322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207</v>
      </c>
      <c r="B28" s="83" t="s">
        <v>323</v>
      </c>
      <c r="C28" s="80" t="s">
        <v>326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205</v>
      </c>
      <c r="K28" s="82" t="s">
        <v>205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207</v>
      </c>
      <c r="B29" s="83" t="s">
        <v>329</v>
      </c>
      <c r="C29" s="80" t="s">
        <v>330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205</v>
      </c>
      <c r="K29" s="82" t="s">
        <v>205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205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205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205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205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5">
    <cfRule type="expression" dxfId="234" priority="30" stopIfTrue="1">
      <formula>$A34&lt;&gt;""</formula>
    </cfRule>
  </conditionalFormatting>
  <conditionalFormatting sqref="A33:BE33">
    <cfRule type="expression" dxfId="233" priority="2" stopIfTrue="1">
      <formula>$A33&lt;&gt;""</formula>
    </cfRule>
  </conditionalFormatting>
  <conditionalFormatting sqref="A8:BE8">
    <cfRule type="expression" dxfId="232" priority="28" stopIfTrue="1">
      <formula>$A8&lt;&gt;""</formula>
    </cfRule>
  </conditionalFormatting>
  <conditionalFormatting sqref="A9:BE9">
    <cfRule type="expression" dxfId="231" priority="27" stopIfTrue="1">
      <formula>$A9&lt;&gt;""</formula>
    </cfRule>
  </conditionalFormatting>
  <conditionalFormatting sqref="A10:BE10">
    <cfRule type="expression" dxfId="230" priority="26" stopIfTrue="1">
      <formula>$A10&lt;&gt;""</formula>
    </cfRule>
  </conditionalFormatting>
  <conditionalFormatting sqref="A11:BE11">
    <cfRule type="expression" dxfId="229" priority="25" stopIfTrue="1">
      <formula>$A11&lt;&gt;""</formula>
    </cfRule>
  </conditionalFormatting>
  <conditionalFormatting sqref="A12:BE12">
    <cfRule type="expression" dxfId="228" priority="24" stopIfTrue="1">
      <formula>$A12&lt;&gt;""</formula>
    </cfRule>
  </conditionalFormatting>
  <conditionalFormatting sqref="A13:BE13">
    <cfRule type="expression" dxfId="227" priority="23" stopIfTrue="1">
      <formula>$A13&lt;&gt;""</formula>
    </cfRule>
  </conditionalFormatting>
  <conditionalFormatting sqref="A14:BE14">
    <cfRule type="expression" dxfId="226" priority="22" stopIfTrue="1">
      <formula>$A14&lt;&gt;""</formula>
    </cfRule>
  </conditionalFormatting>
  <conditionalFormatting sqref="A15:BE15">
    <cfRule type="expression" dxfId="225" priority="21" stopIfTrue="1">
      <formula>$A15&lt;&gt;""</formula>
    </cfRule>
  </conditionalFormatting>
  <conditionalFormatting sqref="A16:BE16">
    <cfRule type="expression" dxfId="224" priority="20" stopIfTrue="1">
      <formula>$A16&lt;&gt;""</formula>
    </cfRule>
  </conditionalFormatting>
  <conditionalFormatting sqref="A17:BE17">
    <cfRule type="expression" dxfId="223" priority="19" stopIfTrue="1">
      <formula>$A17&lt;&gt;""</formula>
    </cfRule>
  </conditionalFormatting>
  <conditionalFormatting sqref="A18:BE18">
    <cfRule type="expression" dxfId="222" priority="18" stopIfTrue="1">
      <formula>$A18&lt;&gt;""</formula>
    </cfRule>
  </conditionalFormatting>
  <conditionalFormatting sqref="A19:BE19">
    <cfRule type="expression" dxfId="221" priority="17" stopIfTrue="1">
      <formula>$A19&lt;&gt;""</formula>
    </cfRule>
  </conditionalFormatting>
  <conditionalFormatting sqref="A20:BE20">
    <cfRule type="expression" dxfId="220" priority="16" stopIfTrue="1">
      <formula>$A20&lt;&gt;""</formula>
    </cfRule>
  </conditionalFormatting>
  <conditionalFormatting sqref="A21:BE21">
    <cfRule type="expression" dxfId="219" priority="15" stopIfTrue="1">
      <formula>$A21&lt;&gt;""</formula>
    </cfRule>
  </conditionalFormatting>
  <conditionalFormatting sqref="A22:BE22">
    <cfRule type="expression" dxfId="218" priority="14" stopIfTrue="1">
      <formula>$A22&lt;&gt;""</formula>
    </cfRule>
  </conditionalFormatting>
  <conditionalFormatting sqref="A23:BE23">
    <cfRule type="expression" dxfId="217" priority="13" stopIfTrue="1">
      <formula>$A23&lt;&gt;""</formula>
    </cfRule>
  </conditionalFormatting>
  <conditionalFormatting sqref="A24:BE24">
    <cfRule type="expression" dxfId="216" priority="12" stopIfTrue="1">
      <formula>$A24&lt;&gt;""</formula>
    </cfRule>
  </conditionalFormatting>
  <conditionalFormatting sqref="A25:BE25">
    <cfRule type="expression" dxfId="215" priority="11" stopIfTrue="1">
      <formula>$A25&lt;&gt;""</formula>
    </cfRule>
  </conditionalFormatting>
  <conditionalFormatting sqref="A26:BE26">
    <cfRule type="expression" dxfId="214" priority="10" stopIfTrue="1">
      <formula>$A26&lt;&gt;""</formula>
    </cfRule>
  </conditionalFormatting>
  <conditionalFormatting sqref="A27:BE27">
    <cfRule type="expression" dxfId="213" priority="9" stopIfTrue="1">
      <formula>$A27&lt;&gt;""</formula>
    </cfRule>
  </conditionalFormatting>
  <conditionalFormatting sqref="A28:BE28">
    <cfRule type="expression" dxfId="212" priority="8" stopIfTrue="1">
      <formula>$A28&lt;&gt;""</formula>
    </cfRule>
  </conditionalFormatting>
  <conditionalFormatting sqref="A29:BE29">
    <cfRule type="expression" dxfId="211" priority="7" stopIfTrue="1">
      <formula>$A29&lt;&gt;""</formula>
    </cfRule>
  </conditionalFormatting>
  <conditionalFormatting sqref="A7:BE7">
    <cfRule type="expression" dxfId="210" priority="1" stopIfTrue="1">
      <formula>$A7&lt;&gt;""</formula>
    </cfRule>
  </conditionalFormatting>
  <conditionalFormatting sqref="A30:BE30">
    <cfRule type="expression" dxfId="209" priority="5" stopIfTrue="1">
      <formula>$A30&lt;&gt;""</formula>
    </cfRule>
  </conditionalFormatting>
  <conditionalFormatting sqref="A31:BE31">
    <cfRule type="expression" dxfId="208" priority="4" stopIfTrue="1">
      <formula>$A31&lt;&gt;""</formula>
    </cfRule>
  </conditionalFormatting>
  <conditionalFormatting sqref="A32:BE32">
    <cfRule type="expression" dxfId="207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349</v>
      </c>
      <c r="C7" s="78" t="s">
        <v>350</v>
      </c>
      <c r="D7" s="101">
        <f>SUM($D$8:$D$11)</f>
        <v>2985</v>
      </c>
      <c r="E7" s="101">
        <f>SUM($E$8:$E$11)</f>
        <v>0</v>
      </c>
      <c r="F7" s="101">
        <f>COUNTIF($F$8:$F$11,"&lt;&gt;") - COUNTIF($F$8:$F$11,"&lt; &gt;")</f>
        <v>2</v>
      </c>
      <c r="G7" s="101">
        <f>COUNTIF($G$8:$G$11,"&lt;&gt;") - COUNTIF($G$8:$G$11,"&lt; &gt;")</f>
        <v>2</v>
      </c>
      <c r="H7" s="101">
        <f>SUM($H$8:$H$11)</f>
        <v>1470</v>
      </c>
      <c r="I7" s="101">
        <f>SUM($I$8:$I$11)</f>
        <v>0</v>
      </c>
      <c r="J7" s="101">
        <f>COUNTIF($J$8:$J$11,"&lt;&gt;") - COUNTIF($J$8:$J$11,"&lt; &gt;")</f>
        <v>2</v>
      </c>
      <c r="K7" s="101">
        <f>COUNTIF($K$8:$K$11,"&lt;&gt;") - COUNTIF($K$8:$K$11,"&lt; &gt;")</f>
        <v>2</v>
      </c>
      <c r="L7" s="101">
        <f>SUM($L$8:$L$11)</f>
        <v>1150</v>
      </c>
      <c r="M7" s="101">
        <f>SUM($M$8:$M$11)</f>
        <v>0</v>
      </c>
      <c r="N7" s="101">
        <f>COUNTIF($N$8:$N$11,"&lt;&gt;") - COUNTIF($N$8:$N$11,"&lt; &gt;")</f>
        <v>1</v>
      </c>
      <c r="O7" s="101">
        <f>COUNTIF($O$8:$O$11,"&lt;&gt;") - COUNTIF($O$8:$O$11,"&lt; &gt;")</f>
        <v>1</v>
      </c>
      <c r="P7" s="101">
        <f>SUM($P$8:$P$11)</f>
        <v>130</v>
      </c>
      <c r="Q7" s="101">
        <f>SUM($Q$8:$Q$11)</f>
        <v>0</v>
      </c>
      <c r="R7" s="101">
        <f>COUNTIF($R$8:$R$11,"&lt;&gt;") - COUNTIF($R$8:$R$11,"&lt; &gt;")</f>
        <v>1</v>
      </c>
      <c r="S7" s="101">
        <f>COUNTIF($S$8:$S$11,"&lt;&gt;") - COUNTIF($S$8:$S$11,"&lt; &gt;")</f>
        <v>1</v>
      </c>
      <c r="T7" s="101">
        <f>SUM($T$8:$T$11)</f>
        <v>235</v>
      </c>
      <c r="U7" s="101">
        <f>SUM($U$8:$U$11)</f>
        <v>0</v>
      </c>
      <c r="V7" s="101">
        <f>COUNTIF($V$8:$V$11,"&lt;&gt;") - COUNTIF($V$8:$V$11,"&lt; &gt;")</f>
        <v>1</v>
      </c>
      <c r="W7" s="101">
        <f>COUNTIF($W$8:$W$11,"&lt;&gt;") - COUNTIF($W$8:$W$11,"&lt; &gt;")</f>
        <v>1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207</v>
      </c>
      <c r="B8" s="83" t="s">
        <v>331</v>
      </c>
      <c r="C8" s="80" t="s">
        <v>332</v>
      </c>
      <c r="D8" s="81">
        <f>SUM(H8,L8,P8,T8,X8,AB8,AF8,AJ8,AN8,AR8,AV8,AZ8,BD8,BH8,BL8,BP8,BT8,BX8,CB8,CF8,CJ8,CN8,CR8,CV8,CZ8,DD8,DH8,DL8,DP8,DT8)</f>
        <v>391</v>
      </c>
      <c r="E8" s="81">
        <f>SUM(I8,M8,Q8,U8,Y8,AC8,AG8,AK8,AO8,AS8,AW8,BA8,BE8,BI8,BM8,BQ8,BU8,BY8,CC8,CG8,CK8,CO8,CS8,CW8,DA8,DE8,DI8,DM8,DQ8,DU8)</f>
        <v>0</v>
      </c>
      <c r="F8" s="97" t="s">
        <v>284</v>
      </c>
      <c r="G8" s="82" t="s">
        <v>286</v>
      </c>
      <c r="H8" s="81">
        <v>0</v>
      </c>
      <c r="I8" s="81">
        <v>0</v>
      </c>
      <c r="J8" s="103" t="s">
        <v>290</v>
      </c>
      <c r="K8" s="104" t="s">
        <v>292</v>
      </c>
      <c r="L8" s="102">
        <v>26</v>
      </c>
      <c r="M8" s="102">
        <v>0</v>
      </c>
      <c r="N8" s="103" t="s">
        <v>301</v>
      </c>
      <c r="O8" s="104" t="s">
        <v>303</v>
      </c>
      <c r="P8" s="102">
        <v>130</v>
      </c>
      <c r="Q8" s="102">
        <v>0</v>
      </c>
      <c r="R8" s="103" t="s">
        <v>307</v>
      </c>
      <c r="S8" s="104" t="s">
        <v>309</v>
      </c>
      <c r="T8" s="102">
        <v>235</v>
      </c>
      <c r="U8" s="102">
        <v>0</v>
      </c>
      <c r="V8" s="103" t="s">
        <v>201</v>
      </c>
      <c r="W8" s="104" t="s">
        <v>203</v>
      </c>
      <c r="X8" s="102">
        <v>0</v>
      </c>
      <c r="Y8" s="102">
        <v>0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337</v>
      </c>
      <c r="C9" s="80" t="s">
        <v>338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207</v>
      </c>
      <c r="B10" s="83" t="s">
        <v>342</v>
      </c>
      <c r="C10" s="80" t="s">
        <v>341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205</v>
      </c>
      <c r="G10" s="82" t="s">
        <v>205</v>
      </c>
      <c r="H10" s="81">
        <v>0</v>
      </c>
      <c r="I10" s="81">
        <v>0</v>
      </c>
      <c r="J10" s="103" t="s">
        <v>205</v>
      </c>
      <c r="K10" s="104" t="s">
        <v>205</v>
      </c>
      <c r="L10" s="102">
        <v>0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346</v>
      </c>
      <c r="B11" s="83" t="s">
        <v>345</v>
      </c>
      <c r="C11" s="80" t="s">
        <v>347</v>
      </c>
      <c r="D11" s="81">
        <f>SUM(H11,L11,P11,T11,X11,AB11,AF11,AJ11,AN11,AR11,AV11,AZ11,BD11,BH11,BL11,BP11,BT11,BX11,CB11,CF11,CJ11,CN11,CR11,CV11,CZ11,DD11,DH11,DL11,DP11,DT11)</f>
        <v>2594</v>
      </c>
      <c r="E11" s="81">
        <f>SUM(I11,M11,Q11,U11,Y11,AC11,AG11,AK11,AO11,AS11,AW11,BA11,BE11,BI11,BM11,BQ11,BU11,BY11,CC11,CG11,CK11,CO11,CS11,CW11,DA11,DE11,DI11,DM11,DQ11,DU11)</f>
        <v>0</v>
      </c>
      <c r="F11" s="97" t="s">
        <v>263</v>
      </c>
      <c r="G11" s="82" t="s">
        <v>265</v>
      </c>
      <c r="H11" s="81">
        <v>1470</v>
      </c>
      <c r="I11" s="81">
        <v>0</v>
      </c>
      <c r="J11" s="103" t="s">
        <v>219</v>
      </c>
      <c r="K11" s="104" t="s">
        <v>221</v>
      </c>
      <c r="L11" s="102">
        <v>1124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73">
    <cfRule type="expression" dxfId="204" priority="191" stopIfTrue="1">
      <formula>$A12&lt;&gt;""</formula>
    </cfRule>
  </conditionalFormatting>
  <conditionalFormatting sqref="BN11:BQ11">
    <cfRule type="expression" dxfId="174" priority="16" stopIfTrue="1">
      <formula>$A25&lt;&gt;""</formula>
    </cfRule>
  </conditionalFormatting>
  <conditionalFormatting sqref="A7:DU7">
    <cfRule type="expression" dxfId="173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2020-12-10T07:01:24Z</dcterms:modified>
</cp:coreProperties>
</file>