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水洗化人口等!$A$6:$AA$29</definedName>
    <definedName name="_xlnm.Print_Area" localSheetId="2">し尿集計結果!$A$1:$M$36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N9" i="2" s="1"/>
  <c r="AC10" i="2"/>
  <c r="AC11" i="2"/>
  <c r="N11" i="2" s="1"/>
  <c r="AC12" i="2"/>
  <c r="AC13" i="2"/>
  <c r="AC14" i="2"/>
  <c r="AC15" i="2"/>
  <c r="N15" i="2" s="1"/>
  <c r="AC16" i="2"/>
  <c r="AC17" i="2"/>
  <c r="N17" i="2" s="1"/>
  <c r="AC18" i="2"/>
  <c r="AC19" i="2"/>
  <c r="AC20" i="2"/>
  <c r="AC21" i="2"/>
  <c r="N21" i="2" s="1"/>
  <c r="AC22" i="2"/>
  <c r="AC23" i="2"/>
  <c r="N23" i="2" s="1"/>
  <c r="AC24" i="2"/>
  <c r="AC25" i="2"/>
  <c r="AC26" i="2"/>
  <c r="AC27" i="2"/>
  <c r="N27" i="2" s="1"/>
  <c r="AC28" i="2"/>
  <c r="AC29" i="2"/>
  <c r="N29" i="2" s="1"/>
  <c r="AC30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8" i="2"/>
  <c r="N10" i="2"/>
  <c r="N14" i="2"/>
  <c r="N16" i="2"/>
  <c r="N20" i="2"/>
  <c r="N22" i="2"/>
  <c r="N26" i="2"/>
  <c r="N28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8" i="2"/>
  <c r="D12" i="2"/>
  <c r="D14" i="2"/>
  <c r="D18" i="2"/>
  <c r="D20" i="2"/>
  <c r="D24" i="2"/>
  <c r="D26" i="2"/>
  <c r="D30" i="2"/>
  <c r="J12" i="1"/>
  <c r="J18" i="1"/>
  <c r="J24" i="1"/>
  <c r="J30" i="1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I27" i="1"/>
  <c r="D27" i="1" s="1"/>
  <c r="I28" i="1"/>
  <c r="I29" i="1"/>
  <c r="D29" i="1" s="1"/>
  <c r="I30" i="1"/>
  <c r="F12" i="1"/>
  <c r="F18" i="1"/>
  <c r="F24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8" i="1"/>
  <c r="Q8" i="1" s="1"/>
  <c r="D10" i="1"/>
  <c r="L10" i="1" s="1"/>
  <c r="D12" i="1"/>
  <c r="L12" i="1" s="1"/>
  <c r="D14" i="1"/>
  <c r="Q14" i="1" s="1"/>
  <c r="D16" i="1"/>
  <c r="L16" i="1" s="1"/>
  <c r="D18" i="1"/>
  <c r="L18" i="1" s="1"/>
  <c r="D20" i="1"/>
  <c r="Q20" i="1" s="1"/>
  <c r="D22" i="1"/>
  <c r="L22" i="1" s="1"/>
  <c r="D24" i="1"/>
  <c r="L24" i="1" s="1"/>
  <c r="D26" i="1"/>
  <c r="Q26" i="1" s="1"/>
  <c r="D28" i="1"/>
  <c r="L28" i="1" s="1"/>
  <c r="D30" i="1"/>
  <c r="L30" i="1" s="1"/>
  <c r="F19" i="1" l="1"/>
  <c r="J19" i="1"/>
  <c r="L19" i="1"/>
  <c r="N19" i="1"/>
  <c r="Q19" i="1"/>
  <c r="J23" i="1"/>
  <c r="L23" i="1"/>
  <c r="N23" i="1"/>
  <c r="Q23" i="1"/>
  <c r="F23" i="1"/>
  <c r="N27" i="1"/>
  <c r="Q27" i="1"/>
  <c r="F27" i="1"/>
  <c r="J27" i="1"/>
  <c r="L27" i="1"/>
  <c r="N15" i="1"/>
  <c r="Q15" i="1"/>
  <c r="F15" i="1"/>
  <c r="J15" i="1"/>
  <c r="L15" i="1"/>
  <c r="N9" i="1"/>
  <c r="Q9" i="1"/>
  <c r="F9" i="1"/>
  <c r="J9" i="1"/>
  <c r="L9" i="1"/>
  <c r="F13" i="1"/>
  <c r="J13" i="1"/>
  <c r="L13" i="1"/>
  <c r="N13" i="1"/>
  <c r="Q13" i="1"/>
  <c r="J29" i="1"/>
  <c r="L29" i="1"/>
  <c r="N29" i="1"/>
  <c r="Q29" i="1"/>
  <c r="F29" i="1"/>
  <c r="J17" i="1"/>
  <c r="L17" i="1"/>
  <c r="N17" i="1"/>
  <c r="Q17" i="1"/>
  <c r="F17" i="1"/>
  <c r="N21" i="1"/>
  <c r="Q21" i="1"/>
  <c r="F21" i="1"/>
  <c r="L21" i="1"/>
  <c r="J21" i="1"/>
  <c r="F25" i="1"/>
  <c r="J25" i="1"/>
  <c r="L25" i="1"/>
  <c r="N25" i="1"/>
  <c r="Q25" i="1"/>
  <c r="J11" i="1"/>
  <c r="L11" i="1"/>
  <c r="N11" i="1"/>
  <c r="Q11" i="1"/>
  <c r="F11" i="1"/>
  <c r="J28" i="1"/>
  <c r="J22" i="1"/>
  <c r="J16" i="1"/>
  <c r="N26" i="1"/>
  <c r="N20" i="1"/>
  <c r="N14" i="1"/>
  <c r="N8" i="1"/>
  <c r="L26" i="1"/>
  <c r="L20" i="1"/>
  <c r="L14" i="1"/>
  <c r="L8" i="1"/>
  <c r="Q30" i="1"/>
  <c r="Q24" i="1"/>
  <c r="Q18" i="1"/>
  <c r="Q12" i="1"/>
  <c r="F22" i="1"/>
  <c r="J20" i="1"/>
  <c r="J8" i="1"/>
  <c r="N24" i="1"/>
  <c r="J10" i="1"/>
  <c r="F28" i="1"/>
  <c r="F16" i="1"/>
  <c r="F10" i="1"/>
  <c r="J26" i="1"/>
  <c r="J14" i="1"/>
  <c r="N30" i="1"/>
  <c r="N18" i="1"/>
  <c r="N12" i="1"/>
  <c r="Q28" i="1"/>
  <c r="Q22" i="1"/>
  <c r="Q16" i="1"/>
  <c r="Q10" i="1"/>
  <c r="F20" i="1"/>
  <c r="F8" i="1"/>
  <c r="N28" i="1"/>
  <c r="N16" i="1"/>
  <c r="F26" i="1"/>
  <c r="F14" i="1"/>
  <c r="N22" i="1"/>
  <c r="N10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<sst xmlns="http://schemas.openxmlformats.org/spreadsheetml/2006/main" count="691" uniqueCount="302">
  <si>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</si>
  <si>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</si>
  <si>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</si>
  <si>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</si>
  <si>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</si>
  <si>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</si>
  <si>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</si>
  <si>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</si>
  <si>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</si>
  <si>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</si>
  <si>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</si>
  <si>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</si>
  <si>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</si>
  <si>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</si>
  <si>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</si>
  <si>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</si>
  <si>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</si>
  <si>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</si>
  <si>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</si>
  <si>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</si>
  <si>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</si>
  <si>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</si>
  <si>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</si>
  <si>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</si>
  <si>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</si>
  <si>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</si>
  <si>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</si>
  <si>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</si>
  <si>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</si>
  <si>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</si>
  <si>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</si>
  <si>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</si>
  <si>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</si>
  <si>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</si>
  <si>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</si>
  <si>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</si>
  <si>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</si>
  <si>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</si>
  <si>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</si>
  <si>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</si>
  <si>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</si>
  <si>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</si>
  <si>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</si>
  <si>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</si>
  <si>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</si>
  <si>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</si>
  <si>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</si>
  <si>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</si>
  <si>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</si>
  <si>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</si>
  <si>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</si>
  <si>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</si>
  <si>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</si>
  <si>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</si>
  <si>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</si>
  <si>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</si>
  <si>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</si>
  <si>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</si>
  <si>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</si>
  <si>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</si>
  <si>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</si>
  <si>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</si>
  <si>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</si>
  <si>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</si>
  <si>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</si>
  <si>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</si>
  <si>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</si>
  <si>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</si>
  <si>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</si>
  <si>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</si>
  <si>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</si>
  <si>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</si>
  <si>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</si>
  <si>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</si>
  <si>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</si>
  <si>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</si>
  <si>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</si>
  <si>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</si>
  <si>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</si>
  <si>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</si>
  <si>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</si>
  <si>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</si>
  <si>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</si>
  <si>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</si>
  <si>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</si>
  <si>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</si>
  <si>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</si>
  <si>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</si>
  <si>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</si>
  <si>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</si>
  <si>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</si>
  <si>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</si>
  <si>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</si>
  <si>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</si>
  <si>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</si>
  <si>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</si>
  <si>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</si>
  <si>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</si>
  <si>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</si>
  <si>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</si>
  <si>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</si>
  <si>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</si>
  <si>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</si>
  <si>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</si>
  <si>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</si>
  <si>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</si>
  <si>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</si>
  <si>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</si>
  <si>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</si>
  <si>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</si>
  <si>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</si>
  <si>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</si>
  <si>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</si>
  <si>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</si>
  <si>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</si>
  <si>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</si>
  <si>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</si>
  <si>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</si>
  <si>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</si>
  <si>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</si>
  <si>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</si>
  <si>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</si>
  <si>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</si>
  <si>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</si>
  <si>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</si>
  <si>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</si>
  <si>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</si>
  <si>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</si>
  <si>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</si>
  <si>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</si>
  <si>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</si>
  <si>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</si>
  <si>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</si>
  <si>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</si>
  <si>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</si>
  <si>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</si>
  <si>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</si>
  <si>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</si>
  <si>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</si>
  <si>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</si>
  <si>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</si>
  <si>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</si>
  <si>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</si>
  <si>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</si>
  <si>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</si>
  <si>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</si>
  <si>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</si>
  <si>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</si>
  <si>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</si>
  <si>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</si>
  <si>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</si>
  <si>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</si>
  <si>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</si>
  <si>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</si>
  <si>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</si>
  <si>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</si>
  <si>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</si>
  <si>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</si>
  <si>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</si>
  <si>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</si>
  <si>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</si>
  <si>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</si>
  <si>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</si>
  <si>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</si>
  <si>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</si>
  <si>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</si>
  <si>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</si>
  <si>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</si>
  <si>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</si>
  <si>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</si>
  <si>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</si>
  <si>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</si>
  <si>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</si>
  <si>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</si>
  <si>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</si>
  <si>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</si>
  <si>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</si>
  <si>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</si>
  <si>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</si>
  <si>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</si>
  <si>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</si>
  <si>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</si>
  <si>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</si>
  <si>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</si>
  <si>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</si>
  <si>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</si>
  <si>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</si>
  <si>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</si>
  <si>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</si>
  <si>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</si>
  <si>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</si>
  <si>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</si>
  <si>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</si>
  <si>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</si>
  <si>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</si>
  <si>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</si>
  <si>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</si>
  <si>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</si>
  <si>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</si>
  <si>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</si>
  <si>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</si>
  <si>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</si>
  <si>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</si>
  <si>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</si>
  <si>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</si>
  <si>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</si>
  <si>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</si>
  <si>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</si>
  <si>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</si>
  <si>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</si>
  <si>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</si>
  <si>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</si>
  <si>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</si>
  <si>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</si>
  <si>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</si>
  <si>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</si>
  <si>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</si>
  <si>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</si>
  <si>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</si>
  <si>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</si>
  <si>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</si>
  <si>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</si>
  <si>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</si>
  <si>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</si>
  <si>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</si>
  <si>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</si>
  <si>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</si>
  <si>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</si>
  <si>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</si>
  <si>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</si>
  <si>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</si>
  <si>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</si>
  <si>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</si>
  <si>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</si>
  <si>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</si>
  <si>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</si>
  <si>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</si>
  <si>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</si>
  <si>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</si>
  <si>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</si>
  <si>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</si>
  <si>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</si>
  <si>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</si>
  <si>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</si>
  <si>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</si>
  <si>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</si>
  <si>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</si>
  <si>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</si>
  <si>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</si>
  <si>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</si>
  <si>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</si>
  <si>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34000</t>
  </si>
  <si>
    <t>水洗化人口等（令和1年度実績）</t>
    <phoneticPr fontId="3"/>
  </si>
  <si>
    <t>し尿処理の状況（令和1年度実績）</t>
    <phoneticPr fontId="3"/>
  </si>
  <si>
    <t>34100</t>
  </si>
  <si>
    <t>広島市</t>
  </si>
  <si>
    <t/>
  </si>
  <si>
    <t>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</si>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</sst>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20</v>
      </c>
      <c r="B7" s="116" t="s">
        <v>251</v>
      </c>
      <c r="C7" s="109" t="s">
        <v>200</v>
      </c>
      <c r="D7" s="110">
        <f>+SUM(E7,+I7)</f>
        <v>2828345</v>
      </c>
      <c r="E7" s="110">
        <f>+SUM(G7,+H7)</f>
        <v>240906</v>
      </c>
      <c r="F7" s="111">
        <f>IF(D7&gt;0,E7/D7*100,"-")</f>
        <v>8.5175606229084497</v>
      </c>
      <c r="G7" s="108">
        <f>SUM(G$8:G$207)</f>
        <v>235036</v>
      </c>
      <c r="H7" s="108">
        <f>SUM(H$8:H$207)</f>
        <v>5870</v>
      </c>
      <c r="I7" s="110">
        <f>+SUM(K7,+M7,+O7)</f>
        <v>2587439</v>
      </c>
      <c r="J7" s="111">
        <f>IF(D7&gt;0,I7/D7*100,"-")</f>
        <v>91.482439377091552</v>
      </c>
      <c r="K7" s="108">
        <f>SUM(K$8:K$207)</f>
        <v>2046679</v>
      </c>
      <c r="L7" s="111">
        <f>IF(D7&gt;0,K7/D7*100,"-")</f>
        <v>72.363131089029096</v>
      </c>
      <c r="M7" s="108">
        <f>SUM(M$8:M$207)</f>
        <v>2593</v>
      </c>
      <c r="N7" s="111">
        <f>IF(D7&gt;0,M7/D7*100,"-")</f>
        <v>9.1679056126462641E-2</v>
      </c>
      <c r="O7" s="108">
        <f>SUM(O$8:O$207)</f>
        <v>538167</v>
      </c>
      <c r="P7" s="108">
        <f>SUM(P$8:P$207)</f>
        <v>368532</v>
      </c>
      <c r="Q7" s="111">
        <f>IF(D7&gt;0,O7/D7*100,"-")</f>
        <v>19.02762923193599</v>
      </c>
      <c r="R7" s="108">
        <f>SUM(R$8:R$207)</f>
        <v>54217</v>
      </c>
      <c r="S7" s="112">
        <f t="shared" ref="S7:Z7" si="0">COUNTIF(S$8:S$207,"○")</f>
        <v>16</v>
      </c>
      <c r="T7" s="112">
        <f t="shared" si="0"/>
        <v>2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1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20</v>
      </c>
      <c r="B8" s="102" t="s">
        <v>254</v>
      </c>
      <c r="C8" s="101" t="s">
        <v>255</v>
      </c>
      <c r="D8" s="103">
        <f>+SUM(E8,+I8)</f>
        <v>1195960</v>
      </c>
      <c r="E8" s="103">
        <f>+SUM(G8,+H8)</f>
        <v>18265</v>
      </c>
      <c r="F8" s="104">
        <f>IF(D8&gt;0,E8/D8*100,"-")</f>
        <v>1.5272249908023681</v>
      </c>
      <c r="G8" s="103">
        <v>18265</v>
      </c>
      <c r="H8" s="103">
        <v>0</v>
      </c>
      <c r="I8" s="103">
        <f>+SUM(K8,+M8,+O8)</f>
        <v>1177695</v>
      </c>
      <c r="J8" s="104">
        <f>IF(D8&gt;0,I8/D8*100,"-")</f>
        <v>98.472775009197633</v>
      </c>
      <c r="K8" s="103">
        <v>1118845</v>
      </c>
      <c r="L8" s="104">
        <f>IF(D8&gt;0,K8/D8*100,"-")</f>
        <v>93.552041874310177</v>
      </c>
      <c r="M8" s="103">
        <v>0</v>
      </c>
      <c r="N8" s="104">
        <f>IF(D8&gt;0,M8/D8*100,"-")</f>
        <v>0</v>
      </c>
      <c r="O8" s="103">
        <v>58850</v>
      </c>
      <c r="P8" s="103">
        <v>34237</v>
      </c>
      <c r="Q8" s="104">
        <f>IF(D8&gt;0,O8/D8*100,"-")</f>
        <v>4.9207331348874543</v>
      </c>
      <c r="R8" s="103">
        <v>20069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20</v>
      </c>
      <c r="B9" s="102" t="s">
        <v>258</v>
      </c>
      <c r="C9" s="101" t="s">
        <v>259</v>
      </c>
      <c r="D9" s="103">
        <f>+SUM(E9,+I9)</f>
        <v>222366</v>
      </c>
      <c r="E9" s="103">
        <f>+SUM(G9,+H9)</f>
        <v>15500</v>
      </c>
      <c r="F9" s="104">
        <f>IF(D9&gt;0,E9/D9*100,"-")</f>
        <v>6.9704900929098867</v>
      </c>
      <c r="G9" s="103">
        <v>15500</v>
      </c>
      <c r="H9" s="103">
        <v>0</v>
      </c>
      <c r="I9" s="103">
        <f>+SUM(K9,+M9,+O9)</f>
        <v>206866</v>
      </c>
      <c r="J9" s="104">
        <f>IF(D9&gt;0,I9/D9*100,"-")</f>
        <v>93.029509907090116</v>
      </c>
      <c r="K9" s="103">
        <v>187492</v>
      </c>
      <c r="L9" s="104">
        <f>IF(D9&gt;0,K9/D9*100,"-")</f>
        <v>84.316846999991</v>
      </c>
      <c r="M9" s="103">
        <v>650</v>
      </c>
      <c r="N9" s="104">
        <f>IF(D9&gt;0,M9/D9*100,"-")</f>
        <v>0.29231087486396301</v>
      </c>
      <c r="O9" s="103">
        <v>18724</v>
      </c>
      <c r="P9" s="103">
        <v>9873</v>
      </c>
      <c r="Q9" s="104">
        <f>IF(D9&gt;0,O9/D9*100,"-")</f>
        <v>8.4203520322351437</v>
      </c>
      <c r="R9" s="103">
        <v>3400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20</v>
      </c>
      <c r="B10" s="102" t="s">
        <v>260</v>
      </c>
      <c r="C10" s="101" t="s">
        <v>261</v>
      </c>
      <c r="D10" s="103">
        <f>+SUM(E10,+I10)</f>
        <v>25174</v>
      </c>
      <c r="E10" s="103">
        <f>+SUM(G10,+H10)</f>
        <v>6510</v>
      </c>
      <c r="F10" s="104">
        <f>IF(D10&gt;0,E10/D10*100,"-")</f>
        <v>25.860014300468738</v>
      </c>
      <c r="G10" s="103">
        <v>6510</v>
      </c>
      <c r="H10" s="103">
        <v>0</v>
      </c>
      <c r="I10" s="103">
        <f>+SUM(K10,+M10,+O10)</f>
        <v>18664</v>
      </c>
      <c r="J10" s="104">
        <f>IF(D10&gt;0,I10/D10*100,"-")</f>
        <v>74.139985699531266</v>
      </c>
      <c r="K10" s="103">
        <v>3587</v>
      </c>
      <c r="L10" s="104">
        <f>IF(D10&gt;0,K10/D10*100,"-")</f>
        <v>14.248828156034005</v>
      </c>
      <c r="M10" s="103">
        <v>0</v>
      </c>
      <c r="N10" s="104">
        <f>IF(D10&gt;0,M10/D10*100,"-")</f>
        <v>0</v>
      </c>
      <c r="O10" s="103">
        <v>15077</v>
      </c>
      <c r="P10" s="103">
        <v>6814</v>
      </c>
      <c r="Q10" s="104">
        <f>IF(D10&gt;0,O10/D10*100,"-")</f>
        <v>59.891157543497265</v>
      </c>
      <c r="R10" s="103">
        <v>195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20</v>
      </c>
      <c r="B11" s="102" t="s">
        <v>262</v>
      </c>
      <c r="C11" s="101" t="s">
        <v>263</v>
      </c>
      <c r="D11" s="103">
        <f>+SUM(E11,+I11)</f>
        <v>93271</v>
      </c>
      <c r="E11" s="103">
        <f>+SUM(G11,+H11)</f>
        <v>14548</v>
      </c>
      <c r="F11" s="104">
        <f>IF(D11&gt;0,E11/D11*100,"-")</f>
        <v>15.597559798865671</v>
      </c>
      <c r="G11" s="103">
        <v>14264</v>
      </c>
      <c r="H11" s="103">
        <v>284</v>
      </c>
      <c r="I11" s="103">
        <f>+SUM(K11,+M11,+O11)</f>
        <v>78723</v>
      </c>
      <c r="J11" s="104">
        <f>IF(D11&gt;0,I11/D11*100,"-")</f>
        <v>84.402440201134326</v>
      </c>
      <c r="K11" s="103">
        <v>40673</v>
      </c>
      <c r="L11" s="104">
        <f>IF(D11&gt;0,K11/D11*100,"-")</f>
        <v>43.607337757716763</v>
      </c>
      <c r="M11" s="103">
        <v>0</v>
      </c>
      <c r="N11" s="104">
        <f>IF(D11&gt;0,M11/D11*100,"-")</f>
        <v>0</v>
      </c>
      <c r="O11" s="103">
        <v>38050</v>
      </c>
      <c r="P11" s="103">
        <v>25163</v>
      </c>
      <c r="Q11" s="104">
        <f>IF(D11&gt;0,O11/D11*100,"-")</f>
        <v>40.795102443417569</v>
      </c>
      <c r="R11" s="103">
        <v>2213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20</v>
      </c>
      <c r="B12" s="102" t="s">
        <v>264</v>
      </c>
      <c r="C12" s="101" t="s">
        <v>265</v>
      </c>
      <c r="D12" s="103">
        <f>+SUM(E12,+I12)</f>
        <v>136333</v>
      </c>
      <c r="E12" s="103">
        <f>+SUM(G12,+H12)</f>
        <v>58395</v>
      </c>
      <c r="F12" s="104">
        <f>IF(D12&gt;0,E12/D12*100,"-")</f>
        <v>42.832623062648075</v>
      </c>
      <c r="G12" s="103">
        <v>58395</v>
      </c>
      <c r="H12" s="103">
        <v>0</v>
      </c>
      <c r="I12" s="103">
        <f>+SUM(K12,+M12,+O12)</f>
        <v>77938</v>
      </c>
      <c r="J12" s="104">
        <f>IF(D12&gt;0,I12/D12*100,"-")</f>
        <v>57.167376937351918</v>
      </c>
      <c r="K12" s="103">
        <v>17900</v>
      </c>
      <c r="L12" s="104">
        <f>IF(D12&gt;0,K12/D12*100,"-")</f>
        <v>13.129616453829959</v>
      </c>
      <c r="M12" s="103">
        <v>0</v>
      </c>
      <c r="N12" s="104">
        <f>IF(D12&gt;0,M12/D12*100,"-")</f>
        <v>0</v>
      </c>
      <c r="O12" s="103">
        <v>60038</v>
      </c>
      <c r="P12" s="103">
        <v>51925</v>
      </c>
      <c r="Q12" s="104">
        <f>IF(D12&gt;0,O12/D12*100,"-")</f>
        <v>44.037760483521964</v>
      </c>
      <c r="R12" s="103">
        <v>2962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20</v>
      </c>
      <c r="B13" s="102" t="s">
        <v>266</v>
      </c>
      <c r="C13" s="101" t="s">
        <v>267</v>
      </c>
      <c r="D13" s="103">
        <f>+SUM(E13,+I13)</f>
        <v>468812</v>
      </c>
      <c r="E13" s="103">
        <f>+SUM(G13,+H13)</f>
        <v>49860</v>
      </c>
      <c r="F13" s="104">
        <f>IF(D13&gt;0,E13/D13*100,"-")</f>
        <v>10.635393291980581</v>
      </c>
      <c r="G13" s="103">
        <v>48577</v>
      </c>
      <c r="H13" s="103">
        <v>1283</v>
      </c>
      <c r="I13" s="103">
        <f>+SUM(K13,+M13,+O13)</f>
        <v>418952</v>
      </c>
      <c r="J13" s="104">
        <f>IF(D13&gt;0,I13/D13*100,"-")</f>
        <v>89.364606708019423</v>
      </c>
      <c r="K13" s="103">
        <v>328219</v>
      </c>
      <c r="L13" s="104">
        <f>IF(D13&gt;0,K13/D13*100,"-")</f>
        <v>70.010793239080911</v>
      </c>
      <c r="M13" s="103">
        <v>0</v>
      </c>
      <c r="N13" s="104">
        <f>IF(D13&gt;0,M13/D13*100,"-")</f>
        <v>0</v>
      </c>
      <c r="O13" s="103">
        <v>90733</v>
      </c>
      <c r="P13" s="103">
        <v>47944</v>
      </c>
      <c r="Q13" s="104">
        <f>IF(D13&gt;0,O13/D13*100,"-")</f>
        <v>19.353813468938508</v>
      </c>
      <c r="R13" s="103">
        <v>9831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20</v>
      </c>
      <c r="B14" s="102" t="s">
        <v>268</v>
      </c>
      <c r="C14" s="101" t="s">
        <v>269</v>
      </c>
      <c r="D14" s="103">
        <f>+SUM(E14,+I14)</f>
        <v>39078</v>
      </c>
      <c r="E14" s="103">
        <f>+SUM(G14,+H14)</f>
        <v>4569</v>
      </c>
      <c r="F14" s="104">
        <f>IF(D14&gt;0,E14/D14*100,"-")</f>
        <v>11.692000614156303</v>
      </c>
      <c r="G14" s="103">
        <v>4334</v>
      </c>
      <c r="H14" s="103">
        <v>235</v>
      </c>
      <c r="I14" s="103">
        <f>+SUM(K14,+M14,+O14)</f>
        <v>34509</v>
      </c>
      <c r="J14" s="104">
        <f>IF(D14&gt;0,I14/D14*100,"-")</f>
        <v>88.307999385843701</v>
      </c>
      <c r="K14" s="103">
        <v>10783</v>
      </c>
      <c r="L14" s="104">
        <f>IF(D14&gt;0,K14/D14*100,"-")</f>
        <v>27.593530886944063</v>
      </c>
      <c r="M14" s="103">
        <v>0</v>
      </c>
      <c r="N14" s="104">
        <f>IF(D14&gt;0,M14/D14*100,"-")</f>
        <v>0</v>
      </c>
      <c r="O14" s="103">
        <v>23726</v>
      </c>
      <c r="P14" s="103">
        <v>9988</v>
      </c>
      <c r="Q14" s="104">
        <f>IF(D14&gt;0,O14/D14*100,"-")</f>
        <v>60.714468498899635</v>
      </c>
      <c r="R14" s="103">
        <v>578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20</v>
      </c>
      <c r="B15" s="102" t="s">
        <v>270</v>
      </c>
      <c r="C15" s="101" t="s">
        <v>271</v>
      </c>
      <c r="D15" s="103">
        <f>+SUM(E15,+I15)</f>
        <v>52050</v>
      </c>
      <c r="E15" s="103">
        <f>+SUM(G15,+H15)</f>
        <v>12242</v>
      </c>
      <c r="F15" s="104">
        <f>IF(D15&gt;0,E15/D15*100,"-")</f>
        <v>23.51969260326609</v>
      </c>
      <c r="G15" s="103">
        <v>11381</v>
      </c>
      <c r="H15" s="103">
        <v>861</v>
      </c>
      <c r="I15" s="103">
        <f>+SUM(K15,+M15,+O15)</f>
        <v>39808</v>
      </c>
      <c r="J15" s="104">
        <f>IF(D15&gt;0,I15/D15*100,"-")</f>
        <v>76.480307396733906</v>
      </c>
      <c r="K15" s="103">
        <v>16303</v>
      </c>
      <c r="L15" s="104">
        <f>IF(D15&gt;0,K15/D15*100,"-")</f>
        <v>31.321805955811723</v>
      </c>
      <c r="M15" s="103">
        <v>0</v>
      </c>
      <c r="N15" s="104">
        <f>IF(D15&gt;0,M15/D15*100,"-")</f>
        <v>0</v>
      </c>
      <c r="O15" s="103">
        <v>23505</v>
      </c>
      <c r="P15" s="103">
        <v>18543</v>
      </c>
      <c r="Q15" s="104">
        <f>IF(D15&gt;0,O15/D15*100,"-")</f>
        <v>45.158501440922187</v>
      </c>
      <c r="R15" s="103">
        <v>690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20</v>
      </c>
      <c r="B16" s="102" t="s">
        <v>272</v>
      </c>
      <c r="C16" s="101" t="s">
        <v>273</v>
      </c>
      <c r="D16" s="103">
        <f>+SUM(E16,+I16)</f>
        <v>34994</v>
      </c>
      <c r="E16" s="103">
        <f>+SUM(G16,+H16)</f>
        <v>11428</v>
      </c>
      <c r="F16" s="104">
        <f>IF(D16&gt;0,E16/D16*100,"-")</f>
        <v>32.657026918900385</v>
      </c>
      <c r="G16" s="103">
        <v>9142</v>
      </c>
      <c r="H16" s="103">
        <v>2286</v>
      </c>
      <c r="I16" s="103">
        <f>+SUM(K16,+M16,+O16)</f>
        <v>23566</v>
      </c>
      <c r="J16" s="104">
        <f>IF(D16&gt;0,I16/D16*100,"-")</f>
        <v>67.342973081099615</v>
      </c>
      <c r="K16" s="103">
        <v>12418</v>
      </c>
      <c r="L16" s="104">
        <f>IF(D16&gt;0,K16/D16*100,"-")</f>
        <v>35.486083328570608</v>
      </c>
      <c r="M16" s="103">
        <v>0</v>
      </c>
      <c r="N16" s="104">
        <f>IF(D16&gt;0,M16/D16*100,"-")</f>
        <v>0</v>
      </c>
      <c r="O16" s="103">
        <v>11148</v>
      </c>
      <c r="P16" s="103">
        <v>10666</v>
      </c>
      <c r="Q16" s="104">
        <f>IF(D16&gt;0,O16/D16*100,"-")</f>
        <v>31.856889752529007</v>
      </c>
      <c r="R16" s="103">
        <v>435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20</v>
      </c>
      <c r="B17" s="102" t="s">
        <v>274</v>
      </c>
      <c r="C17" s="101" t="s">
        <v>275</v>
      </c>
      <c r="D17" s="103">
        <f>+SUM(E17,+I17)</f>
        <v>26835</v>
      </c>
      <c r="E17" s="103">
        <f>+SUM(G17,+H17)</f>
        <v>238</v>
      </c>
      <c r="F17" s="104">
        <f>IF(D17&gt;0,E17/D17*100,"-")</f>
        <v>0.88690143469349736</v>
      </c>
      <c r="G17" s="103">
        <v>238</v>
      </c>
      <c r="H17" s="103">
        <v>0</v>
      </c>
      <c r="I17" s="103">
        <f>+SUM(K17,+M17,+O17)</f>
        <v>26597</v>
      </c>
      <c r="J17" s="104">
        <f>IF(D17&gt;0,I17/D17*100,"-")</f>
        <v>99.113098565306501</v>
      </c>
      <c r="K17" s="103">
        <v>25439</v>
      </c>
      <c r="L17" s="104">
        <f>IF(D17&gt;0,K17/D17*100,"-")</f>
        <v>94.797838643562514</v>
      </c>
      <c r="M17" s="103">
        <v>0</v>
      </c>
      <c r="N17" s="104">
        <f>IF(D17&gt;0,M17/D17*100,"-")</f>
        <v>0</v>
      </c>
      <c r="O17" s="103">
        <v>1158</v>
      </c>
      <c r="P17" s="103">
        <v>471</v>
      </c>
      <c r="Q17" s="104">
        <f>IF(D17&gt;0,O17/D17*100,"-")</f>
        <v>4.3152599217439915</v>
      </c>
      <c r="R17" s="103">
        <v>340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20</v>
      </c>
      <c r="B18" s="102" t="s">
        <v>276</v>
      </c>
      <c r="C18" s="101" t="s">
        <v>277</v>
      </c>
      <c r="D18" s="103">
        <f>+SUM(E18,+I18)</f>
        <v>188373</v>
      </c>
      <c r="E18" s="103">
        <f>+SUM(G18,+H18)</f>
        <v>14601</v>
      </c>
      <c r="F18" s="104">
        <f>IF(D18&gt;0,E18/D18*100,"-")</f>
        <v>7.7511108279849026</v>
      </c>
      <c r="G18" s="103">
        <v>14601</v>
      </c>
      <c r="H18" s="103">
        <v>0</v>
      </c>
      <c r="I18" s="103">
        <f>+SUM(K18,+M18,+O18)</f>
        <v>173772</v>
      </c>
      <c r="J18" s="104">
        <f>IF(D18&gt;0,I18/D18*100,"-")</f>
        <v>92.248889172015097</v>
      </c>
      <c r="K18" s="103">
        <v>80077</v>
      </c>
      <c r="L18" s="104">
        <f>IF(D18&gt;0,K18/D18*100,"-")</f>
        <v>42.509807668827271</v>
      </c>
      <c r="M18" s="103">
        <v>0</v>
      </c>
      <c r="N18" s="104">
        <f>IF(D18&gt;0,M18/D18*100,"-")</f>
        <v>0</v>
      </c>
      <c r="O18" s="103">
        <v>93695</v>
      </c>
      <c r="P18" s="103">
        <v>80265</v>
      </c>
      <c r="Q18" s="104">
        <f>IF(D18&gt;0,O18/D18*100,"-")</f>
        <v>49.739081503187826</v>
      </c>
      <c r="R18" s="103">
        <v>7704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20</v>
      </c>
      <c r="B19" s="102" t="s">
        <v>278</v>
      </c>
      <c r="C19" s="101" t="s">
        <v>279</v>
      </c>
      <c r="D19" s="103">
        <f>+SUM(E19,+I19)</f>
        <v>117098</v>
      </c>
      <c r="E19" s="103">
        <f>+SUM(G19,+H19)</f>
        <v>8854</v>
      </c>
      <c r="F19" s="104">
        <f>IF(D19&gt;0,E19/D19*100,"-")</f>
        <v>7.5611880646979452</v>
      </c>
      <c r="G19" s="103">
        <v>8854</v>
      </c>
      <c r="H19" s="103">
        <v>0</v>
      </c>
      <c r="I19" s="103">
        <f>+SUM(K19,+M19,+O19)</f>
        <v>108244</v>
      </c>
      <c r="J19" s="104">
        <f>IF(D19&gt;0,I19/D19*100,"-")</f>
        <v>92.438811935302056</v>
      </c>
      <c r="K19" s="103">
        <v>63009</v>
      </c>
      <c r="L19" s="104">
        <f>IF(D19&gt;0,K19/D19*100,"-")</f>
        <v>53.808775555517599</v>
      </c>
      <c r="M19" s="103">
        <v>1870</v>
      </c>
      <c r="N19" s="104">
        <f>IF(D19&gt;0,M19/D19*100,"-")</f>
        <v>1.5969529795555861</v>
      </c>
      <c r="O19" s="103">
        <v>43365</v>
      </c>
      <c r="P19" s="103">
        <v>23171</v>
      </c>
      <c r="Q19" s="104">
        <f>IF(D19&gt;0,O19/D19*100,"-")</f>
        <v>37.033083400228868</v>
      </c>
      <c r="R19" s="103">
        <v>1296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20</v>
      </c>
      <c r="B20" s="102" t="s">
        <v>280</v>
      </c>
      <c r="C20" s="101" t="s">
        <v>281</v>
      </c>
      <c r="D20" s="103">
        <f>+SUM(E20,+I20)</f>
        <v>28545</v>
      </c>
      <c r="E20" s="103">
        <f>+SUM(G20,+H20)</f>
        <v>7278</v>
      </c>
      <c r="F20" s="104">
        <f>IF(D20&gt;0,E20/D20*100,"-")</f>
        <v>25.496584340514978</v>
      </c>
      <c r="G20" s="103">
        <v>7278</v>
      </c>
      <c r="H20" s="103">
        <v>0</v>
      </c>
      <c r="I20" s="103">
        <f>+SUM(K20,+M20,+O20)</f>
        <v>21267</v>
      </c>
      <c r="J20" s="104">
        <f>IF(D20&gt;0,I20/D20*100,"-")</f>
        <v>74.503415659485029</v>
      </c>
      <c r="K20" s="103">
        <v>7803</v>
      </c>
      <c r="L20" s="104">
        <f>IF(D20&gt;0,K20/D20*100,"-")</f>
        <v>27.335785601681557</v>
      </c>
      <c r="M20" s="103">
        <v>73</v>
      </c>
      <c r="N20" s="104">
        <f>IF(D20&gt;0,M20/D20*100,"-")</f>
        <v>0.25573655631459097</v>
      </c>
      <c r="O20" s="103">
        <v>13391</v>
      </c>
      <c r="P20" s="103">
        <v>12369</v>
      </c>
      <c r="Q20" s="104">
        <f>IF(D20&gt;0,O20/D20*100,"-")</f>
        <v>46.911893501488876</v>
      </c>
      <c r="R20" s="103">
        <v>762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20</v>
      </c>
      <c r="B21" s="102" t="s">
        <v>282</v>
      </c>
      <c r="C21" s="101" t="s">
        <v>283</v>
      </c>
      <c r="D21" s="103">
        <f>+SUM(E21,+I21)</f>
        <v>22973</v>
      </c>
      <c r="E21" s="103">
        <f>+SUM(G21,+H21)</f>
        <v>6618</v>
      </c>
      <c r="F21" s="104">
        <f>IF(D21&gt;0,E21/D21*100,"-")</f>
        <v>28.807730814434336</v>
      </c>
      <c r="G21" s="103">
        <v>6618</v>
      </c>
      <c r="H21" s="103">
        <v>0</v>
      </c>
      <c r="I21" s="103">
        <f>+SUM(K21,+M21,+O21)</f>
        <v>16355</v>
      </c>
      <c r="J21" s="104">
        <f>IF(D21&gt;0,I21/D21*100,"-")</f>
        <v>71.192269185565664</v>
      </c>
      <c r="K21" s="103">
        <v>10145</v>
      </c>
      <c r="L21" s="104">
        <f>IF(D21&gt;0,K21/D21*100,"-")</f>
        <v>44.160536281722024</v>
      </c>
      <c r="M21" s="103">
        <v>0</v>
      </c>
      <c r="N21" s="104">
        <f>IF(D21&gt;0,M21/D21*100,"-")</f>
        <v>0</v>
      </c>
      <c r="O21" s="103">
        <v>6210</v>
      </c>
      <c r="P21" s="103">
        <v>3832</v>
      </c>
      <c r="Q21" s="104">
        <f>IF(D21&gt;0,O21/D21*100,"-")</f>
        <v>27.03173290384364</v>
      </c>
      <c r="R21" s="103">
        <v>680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20</v>
      </c>
      <c r="B22" s="102" t="s">
        <v>284</v>
      </c>
      <c r="C22" s="101" t="s">
        <v>285</v>
      </c>
      <c r="D22" s="103">
        <f>+SUM(E22,+I22)</f>
        <v>52191</v>
      </c>
      <c r="E22" s="103">
        <f>+SUM(G22,+H22)</f>
        <v>1049</v>
      </c>
      <c r="F22" s="104">
        <f>IF(D22&gt;0,E22/D22*100,"-")</f>
        <v>2.0099250828686936</v>
      </c>
      <c r="G22" s="103">
        <v>1041</v>
      </c>
      <c r="H22" s="103">
        <v>8</v>
      </c>
      <c r="I22" s="103">
        <f>+SUM(K22,+M22,+O22)</f>
        <v>51142</v>
      </c>
      <c r="J22" s="104">
        <f>IF(D22&gt;0,I22/D22*100,"-")</f>
        <v>97.990074917131309</v>
      </c>
      <c r="K22" s="103">
        <v>48796</v>
      </c>
      <c r="L22" s="104">
        <f>IF(D22&gt;0,K22/D22*100,"-")</f>
        <v>93.49504703876147</v>
      </c>
      <c r="M22" s="103">
        <v>0</v>
      </c>
      <c r="N22" s="104">
        <f>IF(D22&gt;0,M22/D22*100,"-")</f>
        <v>0</v>
      </c>
      <c r="O22" s="103">
        <v>2346</v>
      </c>
      <c r="P22" s="103">
        <v>1763</v>
      </c>
      <c r="Q22" s="104">
        <f>IF(D22&gt;0,O22/D22*100,"-")</f>
        <v>4.4950278783698341</v>
      </c>
      <c r="R22" s="103">
        <v>683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20</v>
      </c>
      <c r="B23" s="102" t="s">
        <v>286</v>
      </c>
      <c r="C23" s="101" t="s">
        <v>287</v>
      </c>
      <c r="D23" s="103">
        <f>+SUM(E23,+I23)</f>
        <v>30126</v>
      </c>
      <c r="E23" s="103">
        <f>+SUM(G23,+H23)</f>
        <v>434</v>
      </c>
      <c r="F23" s="104">
        <f>IF(D23&gt;0,E23/D23*100,"-")</f>
        <v>1.4406160791343026</v>
      </c>
      <c r="G23" s="103">
        <v>434</v>
      </c>
      <c r="H23" s="103">
        <v>0</v>
      </c>
      <c r="I23" s="103">
        <f>+SUM(K23,+M23,+O23)</f>
        <v>29692</v>
      </c>
      <c r="J23" s="104">
        <f>IF(D23&gt;0,I23/D23*100,"-")</f>
        <v>98.559383920865699</v>
      </c>
      <c r="K23" s="103">
        <v>28911</v>
      </c>
      <c r="L23" s="104">
        <f>IF(D23&gt;0,K23/D23*100,"-")</f>
        <v>95.966938856801434</v>
      </c>
      <c r="M23" s="103">
        <v>0</v>
      </c>
      <c r="N23" s="104">
        <f>IF(D23&gt;0,M23/D23*100,"-")</f>
        <v>0</v>
      </c>
      <c r="O23" s="103">
        <v>781</v>
      </c>
      <c r="P23" s="103">
        <v>322</v>
      </c>
      <c r="Q23" s="104">
        <f>IF(D23&gt;0,O23/D23*100,"-")</f>
        <v>2.5924450640642633</v>
      </c>
      <c r="R23" s="103">
        <v>902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20</v>
      </c>
      <c r="B24" s="102" t="s">
        <v>288</v>
      </c>
      <c r="C24" s="101" t="s">
        <v>289</v>
      </c>
      <c r="D24" s="103">
        <f>+SUM(E24,+I24)</f>
        <v>23948</v>
      </c>
      <c r="E24" s="103">
        <f>+SUM(G24,+H24)</f>
        <v>910</v>
      </c>
      <c r="F24" s="104">
        <f>IF(D24&gt;0,E24/D24*100,"-")</f>
        <v>3.7998997828628691</v>
      </c>
      <c r="G24" s="103">
        <v>910</v>
      </c>
      <c r="H24" s="103">
        <v>0</v>
      </c>
      <c r="I24" s="103">
        <f>+SUM(K24,+M24,+O24)</f>
        <v>23038</v>
      </c>
      <c r="J24" s="104">
        <f>IF(D24&gt;0,I24/D24*100,"-")</f>
        <v>96.200100217137134</v>
      </c>
      <c r="K24" s="103">
        <v>20976</v>
      </c>
      <c r="L24" s="104">
        <f>IF(D24&gt;0,K24/D24*100,"-")</f>
        <v>87.589777852012702</v>
      </c>
      <c r="M24" s="103">
        <v>0</v>
      </c>
      <c r="N24" s="104">
        <f>IF(D24&gt;0,M24/D24*100,"-")</f>
        <v>0</v>
      </c>
      <c r="O24" s="103">
        <v>2062</v>
      </c>
      <c r="P24" s="103">
        <v>1427</v>
      </c>
      <c r="Q24" s="104">
        <f>IF(D24&gt;0,O24/D24*100,"-")</f>
        <v>8.6103223651244356</v>
      </c>
      <c r="R24" s="103">
        <v>229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20</v>
      </c>
      <c r="B25" s="102" t="s">
        <v>290</v>
      </c>
      <c r="C25" s="101" t="s">
        <v>291</v>
      </c>
      <c r="D25" s="103">
        <f>+SUM(E25,+I25)</f>
        <v>12944</v>
      </c>
      <c r="E25" s="103">
        <f>+SUM(G25,+H25)</f>
        <v>173</v>
      </c>
      <c r="F25" s="104">
        <f>IF(D25&gt;0,E25/D25*100,"-")</f>
        <v>1.3365265760197775</v>
      </c>
      <c r="G25" s="103">
        <v>173</v>
      </c>
      <c r="H25" s="103">
        <v>0</v>
      </c>
      <c r="I25" s="103">
        <f>+SUM(K25,+M25,+O25)</f>
        <v>12771</v>
      </c>
      <c r="J25" s="104">
        <f>IF(D25&gt;0,I25/D25*100,"-")</f>
        <v>98.663473423980221</v>
      </c>
      <c r="K25" s="103">
        <v>12699</v>
      </c>
      <c r="L25" s="104">
        <f>IF(D25&gt;0,K25/D25*100,"-")</f>
        <v>98.107231149567369</v>
      </c>
      <c r="M25" s="103">
        <v>0</v>
      </c>
      <c r="N25" s="104">
        <f>IF(D25&gt;0,M25/D25*100,"-")</f>
        <v>0</v>
      </c>
      <c r="O25" s="103">
        <v>72</v>
      </c>
      <c r="P25" s="103">
        <v>53</v>
      </c>
      <c r="Q25" s="104">
        <f>IF(D25&gt;0,O25/D25*100,"-")</f>
        <v>0.55624227441285534</v>
      </c>
      <c r="R25" s="103">
        <v>145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20</v>
      </c>
      <c r="B26" s="102" t="s">
        <v>292</v>
      </c>
      <c r="C26" s="101" t="s">
        <v>293</v>
      </c>
      <c r="D26" s="103">
        <f>+SUM(E26,+I26)</f>
        <v>6157</v>
      </c>
      <c r="E26" s="103">
        <f>+SUM(G26,+H26)</f>
        <v>1084</v>
      </c>
      <c r="F26" s="104">
        <f>IF(D26&gt;0,E26/D26*100,"-")</f>
        <v>17.605976936819882</v>
      </c>
      <c r="G26" s="103">
        <v>1034</v>
      </c>
      <c r="H26" s="103">
        <v>50</v>
      </c>
      <c r="I26" s="103">
        <f>+SUM(K26,+M26,+O26)</f>
        <v>5073</v>
      </c>
      <c r="J26" s="104">
        <f>IF(D26&gt;0,I26/D26*100,"-")</f>
        <v>82.394023063180128</v>
      </c>
      <c r="K26" s="103">
        <v>2104</v>
      </c>
      <c r="L26" s="104">
        <f>IF(D26&gt;0,K26/D26*100,"-")</f>
        <v>34.172486600617184</v>
      </c>
      <c r="M26" s="103">
        <v>0</v>
      </c>
      <c r="N26" s="104">
        <f>IF(D26&gt;0,M26/D26*100,"-")</f>
        <v>0</v>
      </c>
      <c r="O26" s="103">
        <v>2969</v>
      </c>
      <c r="P26" s="103">
        <v>2825</v>
      </c>
      <c r="Q26" s="104">
        <f>IF(D26&gt;0,O26/D26*100,"-")</f>
        <v>48.221536462562938</v>
      </c>
      <c r="R26" s="103">
        <v>33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20</v>
      </c>
      <c r="B27" s="102" t="s">
        <v>294</v>
      </c>
      <c r="C27" s="101" t="s">
        <v>295</v>
      </c>
      <c r="D27" s="103">
        <f>+SUM(E27,+I27)</f>
        <v>18592</v>
      </c>
      <c r="E27" s="103">
        <f>+SUM(G27,+H27)</f>
        <v>685</v>
      </c>
      <c r="F27" s="104">
        <f>IF(D27&gt;0,E27/D27*100,"-")</f>
        <v>3.6843803786574867</v>
      </c>
      <c r="G27" s="103">
        <v>74</v>
      </c>
      <c r="H27" s="103">
        <v>611</v>
      </c>
      <c r="I27" s="103">
        <f>+SUM(K27,+M27,+O27)</f>
        <v>17907</v>
      </c>
      <c r="J27" s="104">
        <f>IF(D27&gt;0,I27/D27*100,"-")</f>
        <v>96.315619621342506</v>
      </c>
      <c r="K27" s="103">
        <v>7864</v>
      </c>
      <c r="L27" s="104">
        <f>IF(D27&gt;0,K27/D27*100,"-")</f>
        <v>42.297762478485367</v>
      </c>
      <c r="M27" s="103">
        <v>0</v>
      </c>
      <c r="N27" s="104">
        <f>IF(D27&gt;0,M27/D27*100,"-")</f>
        <v>0</v>
      </c>
      <c r="O27" s="103">
        <v>10043</v>
      </c>
      <c r="P27" s="103">
        <v>9160</v>
      </c>
      <c r="Q27" s="104">
        <f>IF(D27&gt;0,O27/D27*100,"-")</f>
        <v>54.017857142857139</v>
      </c>
      <c r="R27" s="103">
        <v>543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20</v>
      </c>
      <c r="B28" s="102" t="s">
        <v>296</v>
      </c>
      <c r="C28" s="101" t="s">
        <v>297</v>
      </c>
      <c r="D28" s="103">
        <f>+SUM(E28,+I28)</f>
        <v>7491</v>
      </c>
      <c r="E28" s="103">
        <f>+SUM(G28,+H28)</f>
        <v>2059</v>
      </c>
      <c r="F28" s="104">
        <f>IF(D28&gt;0,E28/D28*100,"-")</f>
        <v>27.48631691362969</v>
      </c>
      <c r="G28" s="103">
        <v>2059</v>
      </c>
      <c r="H28" s="103">
        <v>0</v>
      </c>
      <c r="I28" s="103">
        <f>+SUM(K28,+M28,+O28)</f>
        <v>5432</v>
      </c>
      <c r="J28" s="104">
        <f>IF(D28&gt;0,I28/D28*100,"-")</f>
        <v>72.513683086370307</v>
      </c>
      <c r="K28" s="103">
        <v>1960</v>
      </c>
      <c r="L28" s="104">
        <f>IF(D28&gt;0,K28/D28*100,"-")</f>
        <v>26.164731010545989</v>
      </c>
      <c r="M28" s="103">
        <v>0</v>
      </c>
      <c r="N28" s="104">
        <f>IF(D28&gt;0,M28/D28*100,"-")</f>
        <v>0</v>
      </c>
      <c r="O28" s="103">
        <v>3472</v>
      </c>
      <c r="P28" s="103">
        <v>1954</v>
      </c>
      <c r="Q28" s="104">
        <f>IF(D28&gt;0,O28/D28*100,"-")</f>
        <v>46.348952075824322</v>
      </c>
      <c r="R28" s="103">
        <v>142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20</v>
      </c>
      <c r="B29" s="102" t="s">
        <v>298</v>
      </c>
      <c r="C29" s="101" t="s">
        <v>299</v>
      </c>
      <c r="D29" s="103">
        <f>+SUM(E29,+I29)</f>
        <v>16098</v>
      </c>
      <c r="E29" s="103">
        <f>+SUM(G29,+H29)</f>
        <v>3563</v>
      </c>
      <c r="F29" s="104">
        <f>IF(D29&gt;0,E29/D29*100,"-")</f>
        <v>22.133184246490249</v>
      </c>
      <c r="G29" s="103">
        <v>3563</v>
      </c>
      <c r="H29" s="103">
        <v>0</v>
      </c>
      <c r="I29" s="103">
        <f>+SUM(K29,+M29,+O29)</f>
        <v>12535</v>
      </c>
      <c r="J29" s="104">
        <f>IF(D29&gt;0,I29/D29*100,"-")</f>
        <v>77.866815753509755</v>
      </c>
      <c r="K29" s="103">
        <v>676</v>
      </c>
      <c r="L29" s="104">
        <f>IF(D29&gt;0,K29/D29*100,"-")</f>
        <v>4.1992794135917508</v>
      </c>
      <c r="M29" s="103">
        <v>0</v>
      </c>
      <c r="N29" s="104">
        <f>IF(D29&gt;0,M29/D29*100,"-")</f>
        <v>0</v>
      </c>
      <c r="O29" s="103">
        <v>11859</v>
      </c>
      <c r="P29" s="103">
        <v>9138</v>
      </c>
      <c r="Q29" s="104">
        <f>IF(D29&gt;0,O29/D29*100,"-")</f>
        <v>73.667536339918001</v>
      </c>
      <c r="R29" s="103">
        <v>304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20</v>
      </c>
      <c r="B30" s="102" t="s">
        <v>300</v>
      </c>
      <c r="C30" s="101" t="s">
        <v>301</v>
      </c>
      <c r="D30" s="103">
        <f>+SUM(E30,+I30)</f>
        <v>8936</v>
      </c>
      <c r="E30" s="103">
        <f>+SUM(G30,+H30)</f>
        <v>2043</v>
      </c>
      <c r="F30" s="104">
        <f>IF(D30&gt;0,E30/D30*100,"-")</f>
        <v>22.862578334825425</v>
      </c>
      <c r="G30" s="103">
        <v>1791</v>
      </c>
      <c r="H30" s="103">
        <v>252</v>
      </c>
      <c r="I30" s="103">
        <f>+SUM(K30,+M30,+O30)</f>
        <v>6893</v>
      </c>
      <c r="J30" s="104">
        <f>IF(D30&gt;0,I30/D30*100,"-")</f>
        <v>77.137421665174571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6893</v>
      </c>
      <c r="P30" s="103">
        <v>6629</v>
      </c>
      <c r="Q30" s="104">
        <f>IF(D30&gt;0,O30/D30*100,"-")</f>
        <v>77.137421665174571</v>
      </c>
      <c r="R30" s="103">
        <v>81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0">
    <sortCondition ref="A8:A30"/>
    <sortCondition ref="B8:B30"/>
    <sortCondition ref="C8:C3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広島県</v>
      </c>
      <c r="B7" s="107" t="str">
        <f>水洗化人口等!B7</f>
        <v>34000</v>
      </c>
      <c r="C7" s="106" t="s">
        <v>200</v>
      </c>
      <c r="D7" s="108">
        <f>SUM(E7,+H7,+K7)</f>
        <v>621973</v>
      </c>
      <c r="E7" s="108">
        <f>SUM(F7:G7)</f>
        <v>11724</v>
      </c>
      <c r="F7" s="108">
        <f>SUM(F$8:F$207)</f>
        <v>11724</v>
      </c>
      <c r="G7" s="108">
        <f>SUM(G$8:G$207)</f>
        <v>0</v>
      </c>
      <c r="H7" s="108">
        <f>SUM(I7:J7)</f>
        <v>43705</v>
      </c>
      <c r="I7" s="108">
        <f>SUM(I$8:I$207)</f>
        <v>35912</v>
      </c>
      <c r="J7" s="108">
        <f>SUM(J$8:J$207)</f>
        <v>7793</v>
      </c>
      <c r="K7" s="108">
        <f>SUM(L7:M7)</f>
        <v>566544</v>
      </c>
      <c r="L7" s="108">
        <f>SUM(L$8:L$207)</f>
        <v>140196</v>
      </c>
      <c r="M7" s="108">
        <f>SUM(M$8:M$207)</f>
        <v>426348</v>
      </c>
      <c r="N7" s="108">
        <f>SUM(O7,+V7,+AC7)</f>
        <v>625226</v>
      </c>
      <c r="O7" s="108">
        <f>SUM(P7:U7)</f>
        <v>187832</v>
      </c>
      <c r="P7" s="108">
        <f t="shared" ref="P7:U7" si="0">SUM(P$8:P$207)</f>
        <v>158712</v>
      </c>
      <c r="Q7" s="108">
        <f t="shared" si="0"/>
        <v>0</v>
      </c>
      <c r="R7" s="108">
        <f t="shared" si="0"/>
        <v>942</v>
      </c>
      <c r="S7" s="108">
        <f t="shared" si="0"/>
        <v>28178</v>
      </c>
      <c r="T7" s="108">
        <f t="shared" si="0"/>
        <v>0</v>
      </c>
      <c r="U7" s="108">
        <f t="shared" si="0"/>
        <v>0</v>
      </c>
      <c r="V7" s="108">
        <f>SUM(W7:AB7)</f>
        <v>434141</v>
      </c>
      <c r="W7" s="108">
        <f t="shared" ref="W7:AB7" si="1">SUM(W$8:W$207)</f>
        <v>385613</v>
      </c>
      <c r="X7" s="108">
        <f t="shared" si="1"/>
        <v>0</v>
      </c>
      <c r="Y7" s="108">
        <f t="shared" si="1"/>
        <v>3926</v>
      </c>
      <c r="Z7" s="108">
        <f t="shared" si="1"/>
        <v>44602</v>
      </c>
      <c r="AA7" s="108">
        <f t="shared" si="1"/>
        <v>0</v>
      </c>
      <c r="AB7" s="108">
        <f t="shared" si="1"/>
        <v>0</v>
      </c>
      <c r="AC7" s="108">
        <f>SUM(AD7:AE7)</f>
        <v>3253</v>
      </c>
      <c r="AD7" s="108">
        <f>SUM(AD$8:AD$207)</f>
        <v>3253</v>
      </c>
      <c r="AE7" s="108">
        <f>SUM(AE$8:AE$207)</f>
        <v>0</v>
      </c>
      <c r="AF7" s="108">
        <f>SUM(AG7:AI7)</f>
        <v>10389</v>
      </c>
      <c r="AG7" s="108">
        <f>SUM(AG$8:AG$207)</f>
        <v>10389</v>
      </c>
      <c r="AH7" s="108">
        <f>SUM(AH$8:AH$207)</f>
        <v>0</v>
      </c>
      <c r="AI7" s="108">
        <f>SUM(AI$8:AI$207)</f>
        <v>0</v>
      </c>
      <c r="AJ7" s="108">
        <f>SUM(AK7:AS7)</f>
        <v>14565</v>
      </c>
      <c r="AK7" s="108">
        <f t="shared" ref="AK7:AS7" si="2">SUM(AK$8:AK$207)</f>
        <v>4409</v>
      </c>
      <c r="AL7" s="108">
        <f t="shared" si="2"/>
        <v>0</v>
      </c>
      <c r="AM7" s="108">
        <f t="shared" si="2"/>
        <v>7676</v>
      </c>
      <c r="AN7" s="108">
        <f t="shared" si="2"/>
        <v>1484</v>
      </c>
      <c r="AO7" s="108">
        <f t="shared" si="2"/>
        <v>0</v>
      </c>
      <c r="AP7" s="108">
        <f t="shared" si="2"/>
        <v>43</v>
      </c>
      <c r="AQ7" s="108">
        <f t="shared" si="2"/>
        <v>361</v>
      </c>
      <c r="AR7" s="108">
        <f t="shared" si="2"/>
        <v>80</v>
      </c>
      <c r="AS7" s="108">
        <f t="shared" si="2"/>
        <v>512</v>
      </c>
      <c r="AT7" s="108">
        <f>SUM(AU7:AY7)</f>
        <v>570</v>
      </c>
      <c r="AU7" s="108">
        <f>SUM(AU$8:AU$207)</f>
        <v>233</v>
      </c>
      <c r="AV7" s="108">
        <f>SUM(AV$8:AV$207)</f>
        <v>0</v>
      </c>
      <c r="AW7" s="108">
        <f>SUM(AW$8:AW$207)</f>
        <v>337</v>
      </c>
      <c r="AX7" s="108">
        <f>SUM(AX$8:AX$207)</f>
        <v>0</v>
      </c>
      <c r="AY7" s="108">
        <f>SUM(AY$8:AY$207)</f>
        <v>0</v>
      </c>
      <c r="AZ7" s="108">
        <f>SUM(BA7:BC7)</f>
        <v>61</v>
      </c>
      <c r="BA7" s="108">
        <f>SUM(BA$8:BA$207)</f>
        <v>61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20</v>
      </c>
      <c r="B8" s="113" t="s">
        <v>254</v>
      </c>
      <c r="C8" s="101" t="s">
        <v>255</v>
      </c>
      <c r="D8" s="103">
        <f>SUM(E8,+H8,+K8)</f>
        <v>59557</v>
      </c>
      <c r="E8" s="103">
        <f>SUM(F8:G8)</f>
        <v>0</v>
      </c>
      <c r="F8" s="103">
        <v>0</v>
      </c>
      <c r="G8" s="103">
        <v>0</v>
      </c>
      <c r="H8" s="103">
        <f>SUM(I8:J8)</f>
        <v>26055</v>
      </c>
      <c r="I8" s="103">
        <v>26055</v>
      </c>
      <c r="J8" s="103">
        <v>0</v>
      </c>
      <c r="K8" s="103">
        <f>SUM(L8:M8)</f>
        <v>33502</v>
      </c>
      <c r="L8" s="103">
        <v>0</v>
      </c>
      <c r="M8" s="103">
        <v>33502</v>
      </c>
      <c r="N8" s="103">
        <f>SUM(O8,+V8,+AC8)</f>
        <v>59557</v>
      </c>
      <c r="O8" s="103">
        <f>SUM(P8:U8)</f>
        <v>26055</v>
      </c>
      <c r="P8" s="103">
        <v>3616</v>
      </c>
      <c r="Q8" s="103">
        <v>0</v>
      </c>
      <c r="R8" s="103">
        <v>0</v>
      </c>
      <c r="S8" s="103">
        <v>22439</v>
      </c>
      <c r="T8" s="103">
        <v>0</v>
      </c>
      <c r="U8" s="103">
        <v>0</v>
      </c>
      <c r="V8" s="103">
        <f>SUM(W8:AB8)</f>
        <v>33502</v>
      </c>
      <c r="W8" s="103">
        <v>3409</v>
      </c>
      <c r="X8" s="103">
        <v>0</v>
      </c>
      <c r="Y8" s="103">
        <v>0</v>
      </c>
      <c r="Z8" s="103">
        <v>30093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173</v>
      </c>
      <c r="AG8" s="103">
        <v>173</v>
      </c>
      <c r="AH8" s="103">
        <v>0</v>
      </c>
      <c r="AI8" s="103">
        <v>0</v>
      </c>
      <c r="AJ8" s="103">
        <f>SUM(AK8:AS8)</f>
        <v>173</v>
      </c>
      <c r="AK8" s="103">
        <v>0</v>
      </c>
      <c r="AL8" s="103">
        <v>0</v>
      </c>
      <c r="AM8" s="103">
        <v>4</v>
      </c>
      <c r="AN8" s="103">
        <v>169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20</v>
      </c>
      <c r="B9" s="113" t="s">
        <v>258</v>
      </c>
      <c r="C9" s="101" t="s">
        <v>259</v>
      </c>
      <c r="D9" s="103">
        <f>SUM(E9,+H9,+K9)</f>
        <v>30545</v>
      </c>
      <c r="E9" s="103">
        <f>SUM(F9:G9)</f>
        <v>0</v>
      </c>
      <c r="F9" s="103">
        <v>0</v>
      </c>
      <c r="G9" s="103">
        <v>0</v>
      </c>
      <c r="H9" s="103">
        <f>SUM(I9:J9)</f>
        <v>2617</v>
      </c>
      <c r="I9" s="103">
        <v>2617</v>
      </c>
      <c r="J9" s="103">
        <v>0</v>
      </c>
      <c r="K9" s="103">
        <f>SUM(L9:M9)</f>
        <v>27928</v>
      </c>
      <c r="L9" s="103">
        <v>9963</v>
      </c>
      <c r="M9" s="103">
        <v>17965</v>
      </c>
      <c r="N9" s="103">
        <f>SUM(O9,+V9,+AC9)</f>
        <v>30548</v>
      </c>
      <c r="O9" s="103">
        <f>SUM(P9:U9)</f>
        <v>12580</v>
      </c>
      <c r="P9" s="103">
        <v>11638</v>
      </c>
      <c r="Q9" s="103">
        <v>0</v>
      </c>
      <c r="R9" s="103">
        <v>942</v>
      </c>
      <c r="S9" s="103">
        <v>0</v>
      </c>
      <c r="T9" s="103">
        <v>0</v>
      </c>
      <c r="U9" s="103">
        <v>0</v>
      </c>
      <c r="V9" s="103">
        <f>SUM(W9:AB9)</f>
        <v>17965</v>
      </c>
      <c r="W9" s="103">
        <v>14039</v>
      </c>
      <c r="X9" s="103">
        <v>0</v>
      </c>
      <c r="Y9" s="103">
        <v>3926</v>
      </c>
      <c r="Z9" s="103">
        <v>0</v>
      </c>
      <c r="AA9" s="103">
        <v>0</v>
      </c>
      <c r="AB9" s="103">
        <v>0</v>
      </c>
      <c r="AC9" s="103">
        <f>SUM(AD9:AE9)</f>
        <v>3</v>
      </c>
      <c r="AD9" s="103">
        <v>3</v>
      </c>
      <c r="AE9" s="103">
        <v>0</v>
      </c>
      <c r="AF9" s="103">
        <f>SUM(AG9:AI9)</f>
        <v>541</v>
      </c>
      <c r="AG9" s="103">
        <v>541</v>
      </c>
      <c r="AH9" s="103">
        <v>0</v>
      </c>
      <c r="AI9" s="103">
        <v>0</v>
      </c>
      <c r="AJ9" s="103">
        <f>SUM(AK9:AS9)</f>
        <v>541</v>
      </c>
      <c r="AK9" s="103">
        <v>0</v>
      </c>
      <c r="AL9" s="103">
        <v>0</v>
      </c>
      <c r="AM9" s="103">
        <v>207</v>
      </c>
      <c r="AN9" s="103">
        <v>334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20</v>
      </c>
      <c r="B10" s="113" t="s">
        <v>260</v>
      </c>
      <c r="C10" s="101" t="s">
        <v>261</v>
      </c>
      <c r="D10" s="103">
        <f>SUM(E10,+H10,+K10)</f>
        <v>16512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16512</v>
      </c>
      <c r="L10" s="103">
        <v>3856</v>
      </c>
      <c r="M10" s="103">
        <v>12656</v>
      </c>
      <c r="N10" s="103">
        <f>SUM(O10,+V10,+AC10)</f>
        <v>16512</v>
      </c>
      <c r="O10" s="103">
        <f>SUM(P10:U10)</f>
        <v>3856</v>
      </c>
      <c r="P10" s="103">
        <v>3856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12656</v>
      </c>
      <c r="W10" s="103">
        <v>12656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454</v>
      </c>
      <c r="AG10" s="103">
        <v>454</v>
      </c>
      <c r="AH10" s="103">
        <v>0</v>
      </c>
      <c r="AI10" s="103">
        <v>0</v>
      </c>
      <c r="AJ10" s="103">
        <f>SUM(AK10:AS10)</f>
        <v>454</v>
      </c>
      <c r="AK10" s="103">
        <v>0</v>
      </c>
      <c r="AL10" s="103">
        <v>0</v>
      </c>
      <c r="AM10" s="103">
        <v>454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20</v>
      </c>
      <c r="B11" s="113" t="s">
        <v>262</v>
      </c>
      <c r="C11" s="101" t="s">
        <v>263</v>
      </c>
      <c r="D11" s="103">
        <f>SUM(E11,+H11,+K11)</f>
        <v>49292</v>
      </c>
      <c r="E11" s="103">
        <f>SUM(F11:G11)</f>
        <v>0</v>
      </c>
      <c r="F11" s="103">
        <v>0</v>
      </c>
      <c r="G11" s="103">
        <v>0</v>
      </c>
      <c r="H11" s="103">
        <f>SUM(I11:J11)</f>
        <v>38</v>
      </c>
      <c r="I11" s="103">
        <v>31</v>
      </c>
      <c r="J11" s="103">
        <v>7</v>
      </c>
      <c r="K11" s="103">
        <f>SUM(L11:M11)</f>
        <v>49254</v>
      </c>
      <c r="L11" s="103">
        <v>12657</v>
      </c>
      <c r="M11" s="103">
        <v>36597</v>
      </c>
      <c r="N11" s="103">
        <f>SUM(O11,+V11,+AC11)</f>
        <v>49438</v>
      </c>
      <c r="O11" s="103">
        <f>SUM(P11:U11)</f>
        <v>12688</v>
      </c>
      <c r="P11" s="103">
        <v>12688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36604</v>
      </c>
      <c r="W11" s="103">
        <v>36604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146</v>
      </c>
      <c r="AD11" s="103">
        <v>146</v>
      </c>
      <c r="AE11" s="103">
        <v>0</v>
      </c>
      <c r="AF11" s="103">
        <f>SUM(AG11:AI11)</f>
        <v>889</v>
      </c>
      <c r="AG11" s="103">
        <v>889</v>
      </c>
      <c r="AH11" s="103">
        <v>0</v>
      </c>
      <c r="AI11" s="103">
        <v>0</v>
      </c>
      <c r="AJ11" s="103">
        <f>SUM(AK11:AS11)</f>
        <v>889</v>
      </c>
      <c r="AK11" s="103">
        <v>0</v>
      </c>
      <c r="AL11" s="103">
        <v>0</v>
      </c>
      <c r="AM11" s="103">
        <v>859</v>
      </c>
      <c r="AN11" s="103">
        <v>0</v>
      </c>
      <c r="AO11" s="103">
        <v>0</v>
      </c>
      <c r="AP11" s="103">
        <v>0</v>
      </c>
      <c r="AQ11" s="103">
        <v>0</v>
      </c>
      <c r="AR11" s="103">
        <v>30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20</v>
      </c>
      <c r="B12" s="113" t="s">
        <v>264</v>
      </c>
      <c r="C12" s="101" t="s">
        <v>265</v>
      </c>
      <c r="D12" s="103">
        <f>SUM(E12,+H12,+K12)</f>
        <v>100548</v>
      </c>
      <c r="E12" s="103">
        <f>SUM(F12:G12)</f>
        <v>10008</v>
      </c>
      <c r="F12" s="103">
        <v>10008</v>
      </c>
      <c r="G12" s="103">
        <v>0</v>
      </c>
      <c r="H12" s="103">
        <f>SUM(I12:J12)</f>
        <v>183</v>
      </c>
      <c r="I12" s="103">
        <v>183</v>
      </c>
      <c r="J12" s="103">
        <v>0</v>
      </c>
      <c r="K12" s="103">
        <f>SUM(L12:M12)</f>
        <v>90357</v>
      </c>
      <c r="L12" s="103">
        <v>36347</v>
      </c>
      <c r="M12" s="103">
        <v>54010</v>
      </c>
      <c r="N12" s="103">
        <f>SUM(O12,+V12,+AC12)</f>
        <v>100548</v>
      </c>
      <c r="O12" s="103">
        <f>SUM(P12:U12)</f>
        <v>46538</v>
      </c>
      <c r="P12" s="103">
        <v>46538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54010</v>
      </c>
      <c r="W12" s="103">
        <v>49473</v>
      </c>
      <c r="X12" s="103">
        <v>0</v>
      </c>
      <c r="Y12" s="103">
        <v>0</v>
      </c>
      <c r="Z12" s="103">
        <v>4537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1179</v>
      </c>
      <c r="AG12" s="103">
        <v>1179</v>
      </c>
      <c r="AH12" s="103">
        <v>0</v>
      </c>
      <c r="AI12" s="103">
        <v>0</v>
      </c>
      <c r="AJ12" s="103">
        <f>SUM(AK12:AS12)</f>
        <v>4645</v>
      </c>
      <c r="AK12" s="103">
        <v>3624</v>
      </c>
      <c r="AL12" s="103">
        <v>0</v>
      </c>
      <c r="AM12" s="103">
        <v>55</v>
      </c>
      <c r="AN12" s="103">
        <v>965</v>
      </c>
      <c r="AO12" s="103">
        <v>0</v>
      </c>
      <c r="AP12" s="103">
        <v>0</v>
      </c>
      <c r="AQ12" s="103">
        <v>1</v>
      </c>
      <c r="AR12" s="103">
        <v>0</v>
      </c>
      <c r="AS12" s="103">
        <v>0</v>
      </c>
      <c r="AT12" s="103">
        <f>SUM(AU12:AY12)</f>
        <v>166</v>
      </c>
      <c r="AU12" s="103">
        <v>158</v>
      </c>
      <c r="AV12" s="103">
        <v>0</v>
      </c>
      <c r="AW12" s="103">
        <v>8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20</v>
      </c>
      <c r="B13" s="113" t="s">
        <v>266</v>
      </c>
      <c r="C13" s="101" t="s">
        <v>267</v>
      </c>
      <c r="D13" s="103">
        <f>SUM(E13,+H13,+K13)</f>
        <v>100890</v>
      </c>
      <c r="E13" s="103">
        <f>SUM(F13:G13)</f>
        <v>0</v>
      </c>
      <c r="F13" s="103">
        <v>0</v>
      </c>
      <c r="G13" s="103">
        <v>0</v>
      </c>
      <c r="H13" s="103">
        <f>SUM(I13:J13)</f>
        <v>94</v>
      </c>
      <c r="I13" s="103">
        <v>94</v>
      </c>
      <c r="J13" s="103">
        <v>0</v>
      </c>
      <c r="K13" s="103">
        <f>SUM(L13:M13)</f>
        <v>100796</v>
      </c>
      <c r="L13" s="103">
        <v>26005</v>
      </c>
      <c r="M13" s="103">
        <v>74791</v>
      </c>
      <c r="N13" s="103">
        <f>SUM(O13,+V13,+AC13)</f>
        <v>101452</v>
      </c>
      <c r="O13" s="103">
        <f>SUM(P13:U13)</f>
        <v>26099</v>
      </c>
      <c r="P13" s="103">
        <v>26099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74791</v>
      </c>
      <c r="W13" s="103">
        <v>74791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562</v>
      </c>
      <c r="AD13" s="103">
        <v>562</v>
      </c>
      <c r="AE13" s="103">
        <v>0</v>
      </c>
      <c r="AF13" s="103">
        <f>SUM(AG13:AI13)</f>
        <v>2089</v>
      </c>
      <c r="AG13" s="103">
        <v>2089</v>
      </c>
      <c r="AH13" s="103">
        <v>0</v>
      </c>
      <c r="AI13" s="103">
        <v>0</v>
      </c>
      <c r="AJ13" s="103">
        <f>SUM(AK13:AS13)</f>
        <v>2089</v>
      </c>
      <c r="AK13" s="103">
        <v>0</v>
      </c>
      <c r="AL13" s="103">
        <v>0</v>
      </c>
      <c r="AM13" s="103">
        <v>2070</v>
      </c>
      <c r="AN13" s="103">
        <v>0</v>
      </c>
      <c r="AO13" s="103">
        <v>0</v>
      </c>
      <c r="AP13" s="103">
        <v>0</v>
      </c>
      <c r="AQ13" s="103">
        <v>0</v>
      </c>
      <c r="AR13" s="103">
        <v>19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20</v>
      </c>
      <c r="B14" s="113" t="s">
        <v>268</v>
      </c>
      <c r="C14" s="101" t="s">
        <v>269</v>
      </c>
      <c r="D14" s="103">
        <f>SUM(E14,+H14,+K14)</f>
        <v>22366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22366</v>
      </c>
      <c r="L14" s="103">
        <v>5701</v>
      </c>
      <c r="M14" s="103">
        <v>16665</v>
      </c>
      <c r="N14" s="103">
        <f>SUM(O14,+V14,+AC14)</f>
        <v>22400</v>
      </c>
      <c r="O14" s="103">
        <f>SUM(P14:U14)</f>
        <v>5701</v>
      </c>
      <c r="P14" s="103">
        <v>5701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16665</v>
      </c>
      <c r="W14" s="103">
        <v>16665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34</v>
      </c>
      <c r="AD14" s="103">
        <v>34</v>
      </c>
      <c r="AE14" s="103">
        <v>0</v>
      </c>
      <c r="AF14" s="103">
        <f>SUM(AG14:AI14)</f>
        <v>64</v>
      </c>
      <c r="AG14" s="103">
        <v>64</v>
      </c>
      <c r="AH14" s="103">
        <v>0</v>
      </c>
      <c r="AI14" s="103">
        <v>0</v>
      </c>
      <c r="AJ14" s="103">
        <f>SUM(AK14:AS14)</f>
        <v>640</v>
      </c>
      <c r="AK14" s="103">
        <v>640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64</v>
      </c>
      <c r="AU14" s="103">
        <v>64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20</v>
      </c>
      <c r="B15" s="113" t="s">
        <v>270</v>
      </c>
      <c r="C15" s="101" t="s">
        <v>271</v>
      </c>
      <c r="D15" s="103">
        <f>SUM(E15,+H15,+K15)</f>
        <v>31006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31006</v>
      </c>
      <c r="L15" s="103">
        <v>7971</v>
      </c>
      <c r="M15" s="103">
        <v>23035</v>
      </c>
      <c r="N15" s="103">
        <f>SUM(O15,+V15,+AC15)</f>
        <v>31445</v>
      </c>
      <c r="O15" s="103">
        <f>SUM(P15:U15)</f>
        <v>7971</v>
      </c>
      <c r="P15" s="103">
        <v>7971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23035</v>
      </c>
      <c r="W15" s="103">
        <v>23035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439</v>
      </c>
      <c r="AD15" s="103">
        <v>439</v>
      </c>
      <c r="AE15" s="103">
        <v>0</v>
      </c>
      <c r="AF15" s="103">
        <f>SUM(AG15:AI15)</f>
        <v>59</v>
      </c>
      <c r="AG15" s="103">
        <v>59</v>
      </c>
      <c r="AH15" s="103">
        <v>0</v>
      </c>
      <c r="AI15" s="103">
        <v>0</v>
      </c>
      <c r="AJ15" s="103">
        <f>SUM(AK15:AS15)</f>
        <v>59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28</v>
      </c>
      <c r="AR15" s="103">
        <v>31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28</v>
      </c>
      <c r="BA15" s="103">
        <v>28</v>
      </c>
      <c r="BB15" s="103">
        <v>0</v>
      </c>
      <c r="BC15" s="103">
        <v>0</v>
      </c>
    </row>
    <row r="16" spans="1:55" s="105" customFormat="1" ht="13.5" customHeight="1">
      <c r="A16" s="115" t="s">
        <v>20</v>
      </c>
      <c r="B16" s="113" t="s">
        <v>272</v>
      </c>
      <c r="C16" s="101" t="s">
        <v>273</v>
      </c>
      <c r="D16" s="103">
        <f>SUM(E16,+H16,+K16)</f>
        <v>16552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16552</v>
      </c>
      <c r="L16" s="103">
        <v>5905</v>
      </c>
      <c r="M16" s="103">
        <v>10647</v>
      </c>
      <c r="N16" s="103">
        <f>SUM(O16,+V16,+AC16)</f>
        <v>18038</v>
      </c>
      <c r="O16" s="103">
        <f>SUM(P16:U16)</f>
        <v>5905</v>
      </c>
      <c r="P16" s="103">
        <v>5905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10647</v>
      </c>
      <c r="W16" s="103">
        <v>10647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1486</v>
      </c>
      <c r="AD16" s="103">
        <v>1486</v>
      </c>
      <c r="AE16" s="103">
        <v>0</v>
      </c>
      <c r="AF16" s="103">
        <f>SUM(AG16:AI16)</f>
        <v>34</v>
      </c>
      <c r="AG16" s="103">
        <v>34</v>
      </c>
      <c r="AH16" s="103">
        <v>0</v>
      </c>
      <c r="AI16" s="103">
        <v>0</v>
      </c>
      <c r="AJ16" s="103">
        <f>SUM(AK16:AS16)</f>
        <v>34</v>
      </c>
      <c r="AK16" s="103">
        <v>0</v>
      </c>
      <c r="AL16" s="103">
        <v>0</v>
      </c>
      <c r="AM16" s="103">
        <v>34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20</v>
      </c>
      <c r="B17" s="113" t="s">
        <v>274</v>
      </c>
      <c r="C17" s="101" t="s">
        <v>275</v>
      </c>
      <c r="D17" s="103">
        <f>SUM(E17,+H17,+K17)</f>
        <v>2967</v>
      </c>
      <c r="E17" s="103">
        <f>SUM(F17:G17)</f>
        <v>0</v>
      </c>
      <c r="F17" s="103">
        <v>0</v>
      </c>
      <c r="G17" s="103">
        <v>0</v>
      </c>
      <c r="H17" s="103">
        <f>SUM(I17:J17)</f>
        <v>397</v>
      </c>
      <c r="I17" s="103">
        <v>397</v>
      </c>
      <c r="J17" s="103">
        <v>0</v>
      </c>
      <c r="K17" s="103">
        <f>SUM(L17:M17)</f>
        <v>2570</v>
      </c>
      <c r="L17" s="103">
        <v>0</v>
      </c>
      <c r="M17" s="103">
        <v>2570</v>
      </c>
      <c r="N17" s="103">
        <f>SUM(O17,+V17,+AC17)</f>
        <v>2967</v>
      </c>
      <c r="O17" s="103">
        <f>SUM(P17:U17)</f>
        <v>397</v>
      </c>
      <c r="P17" s="103">
        <v>0</v>
      </c>
      <c r="Q17" s="103">
        <v>0</v>
      </c>
      <c r="R17" s="103">
        <v>0</v>
      </c>
      <c r="S17" s="103">
        <v>397</v>
      </c>
      <c r="T17" s="103">
        <v>0</v>
      </c>
      <c r="U17" s="103">
        <v>0</v>
      </c>
      <c r="V17" s="103">
        <f>SUM(W17:AB17)</f>
        <v>2570</v>
      </c>
      <c r="W17" s="103">
        <v>0</v>
      </c>
      <c r="X17" s="103">
        <v>0</v>
      </c>
      <c r="Y17" s="103">
        <v>0</v>
      </c>
      <c r="Z17" s="103">
        <v>2570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20</v>
      </c>
      <c r="B18" s="113" t="s">
        <v>276</v>
      </c>
      <c r="C18" s="101" t="s">
        <v>277</v>
      </c>
      <c r="D18" s="103">
        <f>SUM(E18,+H18,+K18)</f>
        <v>79884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79884</v>
      </c>
      <c r="L18" s="103">
        <v>15463</v>
      </c>
      <c r="M18" s="103">
        <v>64421</v>
      </c>
      <c r="N18" s="103">
        <f>SUM(O18,+V18,+AC18)</f>
        <v>79884</v>
      </c>
      <c r="O18" s="103">
        <f>SUM(P18:U18)</f>
        <v>15463</v>
      </c>
      <c r="P18" s="103">
        <v>15463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64421</v>
      </c>
      <c r="W18" s="103">
        <v>64421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2891</v>
      </c>
      <c r="AG18" s="103">
        <v>2891</v>
      </c>
      <c r="AH18" s="103">
        <v>0</v>
      </c>
      <c r="AI18" s="103">
        <v>0</v>
      </c>
      <c r="AJ18" s="103">
        <f>SUM(AK18:AS18)</f>
        <v>3025</v>
      </c>
      <c r="AK18" s="103">
        <v>145</v>
      </c>
      <c r="AL18" s="103">
        <v>0</v>
      </c>
      <c r="AM18" s="103">
        <v>2880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340</v>
      </c>
      <c r="AU18" s="103">
        <v>11</v>
      </c>
      <c r="AV18" s="103">
        <v>0</v>
      </c>
      <c r="AW18" s="103">
        <v>329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20</v>
      </c>
      <c r="B19" s="113" t="s">
        <v>278</v>
      </c>
      <c r="C19" s="101" t="s">
        <v>279</v>
      </c>
      <c r="D19" s="103">
        <f>SUM(E19,+H19,+K19)</f>
        <v>35133</v>
      </c>
      <c r="E19" s="103">
        <f>SUM(F19:G19)</f>
        <v>0</v>
      </c>
      <c r="F19" s="103">
        <v>0</v>
      </c>
      <c r="G19" s="103">
        <v>0</v>
      </c>
      <c r="H19" s="103">
        <f>SUM(I19:J19)</f>
        <v>19</v>
      </c>
      <c r="I19" s="103">
        <v>19</v>
      </c>
      <c r="J19" s="103">
        <v>0</v>
      </c>
      <c r="K19" s="103">
        <f>SUM(L19:M19)</f>
        <v>35114</v>
      </c>
      <c r="L19" s="103">
        <v>5511</v>
      </c>
      <c r="M19" s="103">
        <v>29603</v>
      </c>
      <c r="N19" s="103">
        <f>SUM(O19,+V19,+AC19)</f>
        <v>35133</v>
      </c>
      <c r="O19" s="103">
        <f>SUM(P19:U19)</f>
        <v>5530</v>
      </c>
      <c r="P19" s="103">
        <v>5511</v>
      </c>
      <c r="Q19" s="103">
        <v>0</v>
      </c>
      <c r="R19" s="103">
        <v>0</v>
      </c>
      <c r="S19" s="103">
        <v>19</v>
      </c>
      <c r="T19" s="103">
        <v>0</v>
      </c>
      <c r="U19" s="103">
        <v>0</v>
      </c>
      <c r="V19" s="103">
        <f>SUM(W19:AB19)</f>
        <v>29603</v>
      </c>
      <c r="W19" s="103">
        <v>29579</v>
      </c>
      <c r="X19" s="103">
        <v>0</v>
      </c>
      <c r="Y19" s="103">
        <v>0</v>
      </c>
      <c r="Z19" s="103">
        <v>24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981</v>
      </c>
      <c r="AG19" s="103">
        <v>981</v>
      </c>
      <c r="AH19" s="103">
        <v>0</v>
      </c>
      <c r="AI19" s="103">
        <v>0</v>
      </c>
      <c r="AJ19" s="103">
        <f>SUM(AK19:AS19)</f>
        <v>981</v>
      </c>
      <c r="AK19" s="103">
        <v>0</v>
      </c>
      <c r="AL19" s="103">
        <v>0</v>
      </c>
      <c r="AM19" s="103">
        <v>938</v>
      </c>
      <c r="AN19" s="103">
        <v>0</v>
      </c>
      <c r="AO19" s="103">
        <v>0</v>
      </c>
      <c r="AP19" s="103">
        <v>43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20</v>
      </c>
      <c r="B20" s="113" t="s">
        <v>280</v>
      </c>
      <c r="C20" s="101" t="s">
        <v>281</v>
      </c>
      <c r="D20" s="103">
        <f>SUM(E20,+H20,+K20)</f>
        <v>20356</v>
      </c>
      <c r="E20" s="103">
        <f>SUM(F20:G20)</f>
        <v>0</v>
      </c>
      <c r="F20" s="103">
        <v>0</v>
      </c>
      <c r="G20" s="103">
        <v>0</v>
      </c>
      <c r="H20" s="103">
        <f>SUM(I20:J20)</f>
        <v>11408</v>
      </c>
      <c r="I20" s="103">
        <v>3622</v>
      </c>
      <c r="J20" s="103">
        <v>7786</v>
      </c>
      <c r="K20" s="103">
        <f>SUM(L20:M20)</f>
        <v>8948</v>
      </c>
      <c r="L20" s="103">
        <v>0</v>
      </c>
      <c r="M20" s="103">
        <v>8948</v>
      </c>
      <c r="N20" s="103">
        <f>SUM(O20,+V20,+AC20)</f>
        <v>20356</v>
      </c>
      <c r="O20" s="103">
        <f>SUM(P20:U20)</f>
        <v>3622</v>
      </c>
      <c r="P20" s="103">
        <v>3622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16734</v>
      </c>
      <c r="W20" s="103">
        <v>16734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</v>
      </c>
      <c r="AG20" s="103">
        <v>1</v>
      </c>
      <c r="AH20" s="103">
        <v>0</v>
      </c>
      <c r="AI20" s="103">
        <v>0</v>
      </c>
      <c r="AJ20" s="103">
        <f>SUM(AK20:AS20)</f>
        <v>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20</v>
      </c>
      <c r="B21" s="113" t="s">
        <v>282</v>
      </c>
      <c r="C21" s="101" t="s">
        <v>283</v>
      </c>
      <c r="D21" s="103">
        <f>SUM(E21,+H21,+K21)</f>
        <v>8615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8615</v>
      </c>
      <c r="L21" s="103">
        <v>4536</v>
      </c>
      <c r="M21" s="103">
        <v>4079</v>
      </c>
      <c r="N21" s="103">
        <f>SUM(O21,+V21,+AC21)</f>
        <v>8615</v>
      </c>
      <c r="O21" s="103">
        <f>SUM(P21:U21)</f>
        <v>4536</v>
      </c>
      <c r="P21" s="103">
        <v>0</v>
      </c>
      <c r="Q21" s="103">
        <v>0</v>
      </c>
      <c r="R21" s="103">
        <v>0</v>
      </c>
      <c r="S21" s="103">
        <v>4536</v>
      </c>
      <c r="T21" s="103">
        <v>0</v>
      </c>
      <c r="U21" s="103">
        <v>0</v>
      </c>
      <c r="V21" s="103">
        <f>SUM(W21:AB21)</f>
        <v>4079</v>
      </c>
      <c r="W21" s="103">
        <v>0</v>
      </c>
      <c r="X21" s="103">
        <v>0</v>
      </c>
      <c r="Y21" s="103">
        <v>0</v>
      </c>
      <c r="Z21" s="103">
        <v>4079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20</v>
      </c>
      <c r="B22" s="113" t="s">
        <v>284</v>
      </c>
      <c r="C22" s="101" t="s">
        <v>285</v>
      </c>
      <c r="D22" s="103">
        <f>SUM(E22,+H22,+K22)</f>
        <v>4237</v>
      </c>
      <c r="E22" s="103">
        <f>SUM(F22:G22)</f>
        <v>0</v>
      </c>
      <c r="F22" s="103">
        <v>0</v>
      </c>
      <c r="G22" s="103">
        <v>0</v>
      </c>
      <c r="H22" s="103">
        <f>SUM(I22:J22)</f>
        <v>1067</v>
      </c>
      <c r="I22" s="103">
        <v>1067</v>
      </c>
      <c r="J22" s="103">
        <v>0</v>
      </c>
      <c r="K22" s="103">
        <f>SUM(L22:M22)</f>
        <v>3170</v>
      </c>
      <c r="L22" s="103">
        <v>0</v>
      </c>
      <c r="M22" s="103">
        <v>3170</v>
      </c>
      <c r="N22" s="103">
        <f>SUM(O22,+V22,+AC22)</f>
        <v>4245</v>
      </c>
      <c r="O22" s="103">
        <f>SUM(P22:U22)</f>
        <v>1067</v>
      </c>
      <c r="P22" s="103">
        <v>1067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3170</v>
      </c>
      <c r="W22" s="103">
        <v>3170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</v>
      </c>
      <c r="AD22" s="103">
        <v>8</v>
      </c>
      <c r="AE22" s="103">
        <v>0</v>
      </c>
      <c r="AF22" s="103">
        <f>SUM(AG22:AI22)</f>
        <v>104</v>
      </c>
      <c r="AG22" s="103">
        <v>104</v>
      </c>
      <c r="AH22" s="103">
        <v>0</v>
      </c>
      <c r="AI22" s="103">
        <v>0</v>
      </c>
      <c r="AJ22" s="103">
        <f>SUM(AK22:AS22)</f>
        <v>104</v>
      </c>
      <c r="AK22" s="103">
        <v>0</v>
      </c>
      <c r="AL22" s="103">
        <v>0</v>
      </c>
      <c r="AM22" s="103">
        <v>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102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20</v>
      </c>
      <c r="B23" s="113" t="s">
        <v>286</v>
      </c>
      <c r="C23" s="101" t="s">
        <v>287</v>
      </c>
      <c r="D23" s="103">
        <f>SUM(E23,+H23,+K23)</f>
        <v>1389</v>
      </c>
      <c r="E23" s="103">
        <f>SUM(F23:G23)</f>
        <v>0</v>
      </c>
      <c r="F23" s="103">
        <v>0</v>
      </c>
      <c r="G23" s="103">
        <v>0</v>
      </c>
      <c r="H23" s="103">
        <f>SUM(I23:J23)</f>
        <v>592</v>
      </c>
      <c r="I23" s="103">
        <v>592</v>
      </c>
      <c r="J23" s="103">
        <v>0</v>
      </c>
      <c r="K23" s="103">
        <f>SUM(L23:M23)</f>
        <v>797</v>
      </c>
      <c r="L23" s="103">
        <v>0</v>
      </c>
      <c r="M23" s="103">
        <v>797</v>
      </c>
      <c r="N23" s="103">
        <f>SUM(O23,+V23,+AC23)</f>
        <v>1389</v>
      </c>
      <c r="O23" s="103">
        <f>SUM(P23:U23)</f>
        <v>592</v>
      </c>
      <c r="P23" s="103">
        <v>592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797</v>
      </c>
      <c r="W23" s="103">
        <v>797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</v>
      </c>
      <c r="AG23" s="103">
        <v>1</v>
      </c>
      <c r="AH23" s="103">
        <v>0</v>
      </c>
      <c r="AI23" s="103">
        <v>0</v>
      </c>
      <c r="AJ23" s="103">
        <f>SUM(AK23:AS23)</f>
        <v>1</v>
      </c>
      <c r="AK23" s="103">
        <v>0</v>
      </c>
      <c r="AL23" s="103">
        <v>0</v>
      </c>
      <c r="AM23" s="103">
        <v>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33</v>
      </c>
      <c r="BA23" s="103">
        <v>33</v>
      </c>
      <c r="BB23" s="103">
        <v>0</v>
      </c>
      <c r="BC23" s="103">
        <v>0</v>
      </c>
    </row>
    <row r="24" spans="1:55" s="105" customFormat="1" ht="13.5" customHeight="1">
      <c r="A24" s="115" t="s">
        <v>20</v>
      </c>
      <c r="B24" s="113" t="s">
        <v>288</v>
      </c>
      <c r="C24" s="101" t="s">
        <v>289</v>
      </c>
      <c r="D24" s="103">
        <f>SUM(E24,+H24,+K24)</f>
        <v>2975</v>
      </c>
      <c r="E24" s="103">
        <f>SUM(F24:G24)</f>
        <v>0</v>
      </c>
      <c r="F24" s="103">
        <v>0</v>
      </c>
      <c r="G24" s="103">
        <v>0</v>
      </c>
      <c r="H24" s="103">
        <f>SUM(I24:J24)</f>
        <v>1048</v>
      </c>
      <c r="I24" s="103">
        <v>1048</v>
      </c>
      <c r="J24" s="103">
        <v>0</v>
      </c>
      <c r="K24" s="103">
        <f>SUM(L24:M24)</f>
        <v>1927</v>
      </c>
      <c r="L24" s="103">
        <v>0</v>
      </c>
      <c r="M24" s="103">
        <v>1927</v>
      </c>
      <c r="N24" s="103">
        <f>SUM(O24,+V24,+AC24)</f>
        <v>2975</v>
      </c>
      <c r="O24" s="103">
        <f>SUM(P24:U24)</f>
        <v>1048</v>
      </c>
      <c r="P24" s="103">
        <v>1048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1927</v>
      </c>
      <c r="W24" s="103">
        <v>1927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73</v>
      </c>
      <c r="AG24" s="103">
        <v>73</v>
      </c>
      <c r="AH24" s="103">
        <v>0</v>
      </c>
      <c r="AI24" s="103">
        <v>0</v>
      </c>
      <c r="AJ24" s="103">
        <f>SUM(AK24:AS24)</f>
        <v>73</v>
      </c>
      <c r="AK24" s="103">
        <v>0</v>
      </c>
      <c r="AL24" s="103">
        <v>0</v>
      </c>
      <c r="AM24" s="103">
        <v>2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71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20</v>
      </c>
      <c r="B25" s="113" t="s">
        <v>290</v>
      </c>
      <c r="C25" s="101" t="s">
        <v>291</v>
      </c>
      <c r="D25" s="103">
        <f>SUM(E25,+H25,+K25)</f>
        <v>677</v>
      </c>
      <c r="E25" s="103">
        <f>SUM(F25:G25)</f>
        <v>0</v>
      </c>
      <c r="F25" s="103">
        <v>0</v>
      </c>
      <c r="G25" s="103">
        <v>0</v>
      </c>
      <c r="H25" s="103">
        <f>SUM(I25:J25)</f>
        <v>187</v>
      </c>
      <c r="I25" s="103">
        <v>187</v>
      </c>
      <c r="J25" s="103">
        <v>0</v>
      </c>
      <c r="K25" s="103">
        <f>SUM(L25:M25)</f>
        <v>490</v>
      </c>
      <c r="L25" s="103">
        <v>0</v>
      </c>
      <c r="M25" s="103">
        <v>490</v>
      </c>
      <c r="N25" s="103">
        <f>SUM(O25,+V25,+AC25)</f>
        <v>677</v>
      </c>
      <c r="O25" s="103">
        <f>SUM(P25:U25)</f>
        <v>187</v>
      </c>
      <c r="P25" s="103">
        <v>187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490</v>
      </c>
      <c r="W25" s="103">
        <v>490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17</v>
      </c>
      <c r="AG25" s="103">
        <v>17</v>
      </c>
      <c r="AH25" s="103">
        <v>0</v>
      </c>
      <c r="AI25" s="103">
        <v>0</v>
      </c>
      <c r="AJ25" s="103">
        <f>SUM(AK25:AS25)</f>
        <v>17</v>
      </c>
      <c r="AK25" s="103">
        <v>0</v>
      </c>
      <c r="AL25" s="103">
        <v>0</v>
      </c>
      <c r="AM25" s="103">
        <v>1</v>
      </c>
      <c r="AN25" s="103">
        <v>16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20</v>
      </c>
      <c r="B26" s="113" t="s">
        <v>292</v>
      </c>
      <c r="C26" s="101" t="s">
        <v>293</v>
      </c>
      <c r="D26" s="103">
        <f>SUM(E26,+H26,+K26)</f>
        <v>4086</v>
      </c>
      <c r="E26" s="103">
        <f>SUM(F26:G26)</f>
        <v>787</v>
      </c>
      <c r="F26" s="103">
        <v>787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3299</v>
      </c>
      <c r="L26" s="103">
        <v>0</v>
      </c>
      <c r="M26" s="103">
        <v>3299</v>
      </c>
      <c r="N26" s="103">
        <f>SUM(O26,+V26,+AC26)</f>
        <v>4124</v>
      </c>
      <c r="O26" s="103">
        <f>SUM(P26:U26)</f>
        <v>787</v>
      </c>
      <c r="P26" s="103">
        <v>0</v>
      </c>
      <c r="Q26" s="103">
        <v>0</v>
      </c>
      <c r="R26" s="103">
        <v>0</v>
      </c>
      <c r="S26" s="103">
        <v>787</v>
      </c>
      <c r="T26" s="103">
        <v>0</v>
      </c>
      <c r="U26" s="103">
        <v>0</v>
      </c>
      <c r="V26" s="103">
        <f>SUM(W26:AB26)</f>
        <v>3299</v>
      </c>
      <c r="W26" s="103">
        <v>0</v>
      </c>
      <c r="X26" s="103">
        <v>0</v>
      </c>
      <c r="Y26" s="103">
        <v>0</v>
      </c>
      <c r="Z26" s="103">
        <v>3299</v>
      </c>
      <c r="AA26" s="103">
        <v>0</v>
      </c>
      <c r="AB26" s="103">
        <v>0</v>
      </c>
      <c r="AC26" s="103">
        <f>SUM(AD26:AE26)</f>
        <v>38</v>
      </c>
      <c r="AD26" s="103">
        <v>38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20</v>
      </c>
      <c r="B27" s="113" t="s">
        <v>294</v>
      </c>
      <c r="C27" s="101" t="s">
        <v>295</v>
      </c>
      <c r="D27" s="103">
        <f>SUM(E27,+H27,+K27)</f>
        <v>9810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9810</v>
      </c>
      <c r="L27" s="103">
        <v>1531</v>
      </c>
      <c r="M27" s="103">
        <v>8279</v>
      </c>
      <c r="N27" s="103">
        <f>SUM(O27,+V27,+AC27)</f>
        <v>10216</v>
      </c>
      <c r="O27" s="103">
        <f>SUM(P27:U27)</f>
        <v>1531</v>
      </c>
      <c r="P27" s="103">
        <v>1531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8279</v>
      </c>
      <c r="W27" s="103">
        <v>8279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406</v>
      </c>
      <c r="AD27" s="103">
        <v>406</v>
      </c>
      <c r="AE27" s="103">
        <v>0</v>
      </c>
      <c r="AF27" s="103">
        <f>SUM(AG27:AI27)</f>
        <v>293</v>
      </c>
      <c r="AG27" s="103">
        <v>293</v>
      </c>
      <c r="AH27" s="103">
        <v>0</v>
      </c>
      <c r="AI27" s="103">
        <v>0</v>
      </c>
      <c r="AJ27" s="103">
        <f>SUM(AK27:AS27)</f>
        <v>293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293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20</v>
      </c>
      <c r="B28" s="113" t="s">
        <v>296</v>
      </c>
      <c r="C28" s="101" t="s">
        <v>297</v>
      </c>
      <c r="D28" s="103">
        <f>SUM(E28,+H28,+K28)</f>
        <v>4620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4620</v>
      </c>
      <c r="L28" s="103">
        <v>1618</v>
      </c>
      <c r="M28" s="103">
        <v>3002</v>
      </c>
      <c r="N28" s="103">
        <f>SUM(O28,+V28,+AC28)</f>
        <v>4620</v>
      </c>
      <c r="O28" s="103">
        <f>SUM(P28:U28)</f>
        <v>1618</v>
      </c>
      <c r="P28" s="103">
        <v>1618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3002</v>
      </c>
      <c r="W28" s="103">
        <v>3002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169</v>
      </c>
      <c r="AG28" s="103">
        <v>169</v>
      </c>
      <c r="AH28" s="103">
        <v>0</v>
      </c>
      <c r="AI28" s="103">
        <v>0</v>
      </c>
      <c r="AJ28" s="103">
        <f>SUM(AK28:AS28)</f>
        <v>169</v>
      </c>
      <c r="AK28" s="103">
        <v>0</v>
      </c>
      <c r="AL28" s="103">
        <v>0</v>
      </c>
      <c r="AM28" s="103">
        <v>169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20</v>
      </c>
      <c r="B29" s="113" t="s">
        <v>298</v>
      </c>
      <c r="C29" s="101" t="s">
        <v>299</v>
      </c>
      <c r="D29" s="103">
        <f>SUM(E29,+H29,+K29)</f>
        <v>14278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14278</v>
      </c>
      <c r="L29" s="103">
        <v>3132</v>
      </c>
      <c r="M29" s="103">
        <v>11146</v>
      </c>
      <c r="N29" s="103">
        <f>SUM(O29,+V29,+AC29)</f>
        <v>14278</v>
      </c>
      <c r="O29" s="103">
        <f>SUM(P29:U29)</f>
        <v>3132</v>
      </c>
      <c r="P29" s="103">
        <v>3132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11146</v>
      </c>
      <c r="W29" s="103">
        <v>11146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333</v>
      </c>
      <c r="AG29" s="103">
        <v>333</v>
      </c>
      <c r="AH29" s="103">
        <v>0</v>
      </c>
      <c r="AI29" s="103">
        <v>0</v>
      </c>
      <c r="AJ29" s="103">
        <f>SUM(AK29:AS29)</f>
        <v>333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333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20</v>
      </c>
      <c r="B30" s="113" t="s">
        <v>300</v>
      </c>
      <c r="C30" s="101" t="s">
        <v>301</v>
      </c>
      <c r="D30" s="103">
        <f>SUM(E30,+H30,+K30)</f>
        <v>5678</v>
      </c>
      <c r="E30" s="103">
        <f>SUM(F30:G30)</f>
        <v>929</v>
      </c>
      <c r="F30" s="103">
        <v>929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4749</v>
      </c>
      <c r="L30" s="103">
        <v>0</v>
      </c>
      <c r="M30" s="103">
        <v>4749</v>
      </c>
      <c r="N30" s="103">
        <f>SUM(O30,+V30,+AC30)</f>
        <v>5809</v>
      </c>
      <c r="O30" s="103">
        <f>SUM(P30:U30)</f>
        <v>929</v>
      </c>
      <c r="P30" s="103">
        <v>929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4749</v>
      </c>
      <c r="W30" s="103">
        <v>4749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131</v>
      </c>
      <c r="AD30" s="103">
        <v>131</v>
      </c>
      <c r="AE30" s="103">
        <v>0</v>
      </c>
      <c r="AF30" s="103">
        <f>SUM(AG30:AI30)</f>
        <v>44</v>
      </c>
      <c r="AG30" s="103">
        <v>44</v>
      </c>
      <c r="AH30" s="103">
        <v>0</v>
      </c>
      <c r="AI30" s="103">
        <v>0</v>
      </c>
      <c r="AJ30" s="103">
        <f>SUM(AK30:AS30)</f>
        <v>44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39</v>
      </c>
      <c r="AR30" s="103">
        <v>0</v>
      </c>
      <c r="AS30" s="103">
        <v>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0">
    <sortCondition ref="A8:A30"/>
    <sortCondition ref="B8:B30"/>
    <sortCondition ref="C8:C3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34213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34214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34215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34304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34307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34309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34368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34369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34431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34462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34545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2021-01-06T07:43:03Z</dcterms:modified>
</cp:coreProperties>
</file>