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3岡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'災害廃棄物事業経費（市町村）'!$2:$33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J47" i="3" s="1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I21" i="2"/>
  <c r="DH21" i="2"/>
  <c r="DD21" i="2"/>
  <c r="DC21" i="2"/>
  <c r="BZ21" i="2"/>
  <c r="DA21" i="2"/>
  <c r="BU21" i="2"/>
  <c r="CV21" i="2"/>
  <c r="CU21" i="2"/>
  <c r="CO21" i="2"/>
  <c r="CN21" i="2"/>
  <c r="BH21" i="2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CH46" i="4"/>
  <c r="CG46" i="4"/>
  <c r="BZ46" i="4"/>
  <c r="BU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46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W45" i="4"/>
  <c r="BS45" i="4"/>
  <c r="BL45" i="4"/>
  <c r="BK45" i="4"/>
  <c r="BJ45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18" i="2" s="1"/>
  <c r="CH44" i="4"/>
  <c r="BU44" i="4"/>
  <c r="BN44" i="4"/>
  <c r="CC44" i="4"/>
  <c r="CB44" i="4"/>
  <c r="CG44" i="4"/>
  <c r="CE44" i="4"/>
  <c r="CD44" i="4"/>
  <c r="BZ44" i="4"/>
  <c r="BY44" i="4"/>
  <c r="BX44" i="4"/>
  <c r="BT44" i="4"/>
  <c r="BS44" i="4"/>
  <c r="BM44" i="4"/>
  <c r="BL44" i="4"/>
  <c r="BK44" i="4"/>
  <c r="DH18" i="2"/>
  <c r="DA18" i="2"/>
  <c r="CU18" i="2"/>
  <c r="CN18" i="2"/>
  <c r="DI18" i="2"/>
  <c r="DE18" i="2"/>
  <c r="DD18" i="2"/>
  <c r="DC18" i="2"/>
  <c r="CY18" i="2"/>
  <c r="CX18" i="2"/>
  <c r="BU18" i="2"/>
  <c r="CV18" i="2"/>
  <c r="CS18" i="2"/>
  <c r="CO18" i="2"/>
  <c r="CL18" i="2"/>
  <c r="CK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8" i="2" s="1"/>
  <c r="E17" i="6"/>
  <c r="D17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K43" i="4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CU17" i="2"/>
  <c r="BP17" i="2"/>
  <c r="CO17" i="2"/>
  <c r="CN17" i="2"/>
  <c r="CK17" i="2"/>
  <c r="DE17" i="2"/>
  <c r="AX17" i="2"/>
  <c r="CY17" i="2"/>
  <c r="AS17" i="2"/>
  <c r="CS17" i="2"/>
  <c r="AN17" i="2"/>
  <c r="CL17" i="2"/>
  <c r="AF17" i="2"/>
  <c r="AE17" i="2" s="1"/>
  <c r="N17" i="2"/>
  <c r="E17" i="2"/>
  <c r="D16" i="6"/>
  <c r="E16" i="6"/>
  <c r="CE42" i="4"/>
  <c r="BY42" i="4"/>
  <c r="BS42" i="4"/>
  <c r="BM42" i="4"/>
  <c r="BL42" i="4"/>
  <c r="CG42" i="4"/>
  <c r="BZ42" i="4"/>
  <c r="BU42" i="4"/>
  <c r="BT42" i="4"/>
  <c r="BN42" i="4"/>
  <c r="CD42" i="4"/>
  <c r="CC42" i="4"/>
  <c r="CB42" i="4"/>
  <c r="BX42" i="4"/>
  <c r="BV42" i="4"/>
  <c r="BK42" i="4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BG16" i="2" s="1"/>
  <c r="DE16" i="2"/>
  <c r="AX16" i="2"/>
  <c r="CY16" i="2"/>
  <c r="AS16" i="2"/>
  <c r="CS16" i="2"/>
  <c r="AN16" i="2"/>
  <c r="CL16" i="2"/>
  <c r="AF16" i="2"/>
  <c r="AE16" i="2" s="1"/>
  <c r="N16" i="2"/>
  <c r="E15" i="6"/>
  <c r="D15" i="6"/>
  <c r="J15" i="2" s="1"/>
  <c r="CB41" i="4"/>
  <c r="CH41" i="4"/>
  <c r="BU41" i="4"/>
  <c r="BN41" i="4"/>
  <c r="CG41" i="4"/>
  <c r="CE41" i="4"/>
  <c r="CD41" i="4"/>
  <c r="CC41" i="4"/>
  <c r="CA41" i="4"/>
  <c r="BZ41" i="4"/>
  <c r="BY41" i="4"/>
  <c r="BX41" i="4"/>
  <c r="BV41" i="4"/>
  <c r="BT41" i="4"/>
  <c r="BS41" i="4"/>
  <c r="BM41" i="4"/>
  <c r="BL41" i="4"/>
  <c r="BK41" i="4"/>
  <c r="BJ41" i="4"/>
  <c r="BI41" i="4"/>
  <c r="D41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D39" i="4"/>
  <c r="BX39" i="4"/>
  <c r="BR39" i="4"/>
  <c r="BK39" i="4"/>
  <c r="CH39" i="4"/>
  <c r="BU39" i="4"/>
  <c r="BN39" i="4"/>
  <c r="CG39" i="4"/>
  <c r="CE39" i="4"/>
  <c r="CC39" i="4"/>
  <c r="CB39" i="4"/>
  <c r="BZ39" i="4"/>
  <c r="BY39" i="4"/>
  <c r="BW39" i="4"/>
  <c r="BV39" i="4"/>
  <c r="BT39" i="4"/>
  <c r="BS39" i="4"/>
  <c r="BM39" i="4"/>
  <c r="BL39" i="4"/>
  <c r="BJ39" i="4"/>
  <c r="BI39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C38" i="4"/>
  <c r="BW38" i="4"/>
  <c r="BJ38" i="4"/>
  <c r="CB38" i="4"/>
  <c r="CH38" i="4"/>
  <c r="CG38" i="4"/>
  <c r="CE38" i="4"/>
  <c r="CD38" i="4"/>
  <c r="BZ38" i="4"/>
  <c r="BY38" i="4"/>
  <c r="BX38" i="4"/>
  <c r="BV38" i="4"/>
  <c r="BU38" i="4"/>
  <c r="BT38" i="4"/>
  <c r="BS38" i="4"/>
  <c r="BN38" i="4"/>
  <c r="BM38" i="4"/>
  <c r="BL38" i="4"/>
  <c r="BK38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AN12" i="2"/>
  <c r="CL12" i="2"/>
  <c r="AF12" i="2"/>
  <c r="AE12" i="2" s="1"/>
  <c r="N12" i="2"/>
  <c r="E12" i="2"/>
  <c r="E11" i="6"/>
  <c r="D11" i="6"/>
  <c r="CE37" i="4"/>
  <c r="BZ37" i="4"/>
  <c r="BY37" i="4"/>
  <c r="BS37" i="4"/>
  <c r="BL37" i="4"/>
  <c r="CG37" i="4"/>
  <c r="BU37" i="4"/>
  <c r="BT37" i="4"/>
  <c r="BN37" i="4"/>
  <c r="BM37" i="4"/>
  <c r="CD37" i="4"/>
  <c r="CC37" i="4"/>
  <c r="CB37" i="4"/>
  <c r="BX37" i="4"/>
  <c r="BV37" i="4"/>
  <c r="BK37" i="4"/>
  <c r="DI11" i="2"/>
  <c r="DH11" i="2"/>
  <c r="DD11" i="2"/>
  <c r="DC11" i="2"/>
  <c r="BZ11" i="2"/>
  <c r="DA11" i="2"/>
  <c r="BU11" i="2"/>
  <c r="CV11" i="2"/>
  <c r="CU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5" i="4"/>
  <c r="BY35" i="4"/>
  <c r="BS35" i="4"/>
  <c r="BL35" i="4"/>
  <c r="CH35" i="4"/>
  <c r="CG35" i="4"/>
  <c r="BZ35" i="4"/>
  <c r="BU35" i="4"/>
  <c r="BN35" i="4"/>
  <c r="BM35" i="4"/>
  <c r="CD35" i="4"/>
  <c r="CC35" i="4"/>
  <c r="CB35" i="4"/>
  <c r="BX35" i="4"/>
  <c r="BV35" i="4"/>
  <c r="BR35" i="4"/>
  <c r="BK35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4" i="4"/>
  <c r="BY34" i="4"/>
  <c r="BT34" i="4"/>
  <c r="BS34" i="4"/>
  <c r="BL34" i="4"/>
  <c r="CH34" i="4"/>
  <c r="CG34" i="4"/>
  <c r="BZ34" i="4"/>
  <c r="BU34" i="4"/>
  <c r="BN34" i="4"/>
  <c r="BM34" i="4"/>
  <c r="CD34" i="4"/>
  <c r="CC34" i="4"/>
  <c r="CA34" i="4"/>
  <c r="BX34" i="4"/>
  <c r="BV34" i="4"/>
  <c r="BR34" i="4"/>
  <c r="BP34" i="4"/>
  <c r="BK34" i="4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A33" i="4"/>
  <c r="BX33" i="4"/>
  <c r="BW33" i="4"/>
  <c r="BV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G32" i="4"/>
  <c r="BZ32" i="4"/>
  <c r="BU32" i="4"/>
  <c r="BT32" i="4"/>
  <c r="BN32" i="4"/>
  <c r="CH32" i="4"/>
  <c r="CE32" i="4"/>
  <c r="CD32" i="4"/>
  <c r="CC32" i="4"/>
  <c r="CB32" i="4"/>
  <c r="BY32" i="4"/>
  <c r="BX32" i="4"/>
  <c r="BW32" i="4"/>
  <c r="BS32" i="4"/>
  <c r="BR32" i="4"/>
  <c r="BQ32" i="4"/>
  <c r="BM32" i="4"/>
  <c r="BL32" i="4"/>
  <c r="BK32" i="4"/>
  <c r="BJ32" i="4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Q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N30" i="5"/>
  <c r="D30" i="5"/>
  <c r="G30" i="5"/>
  <c r="AM30" i="4" s="1"/>
  <c r="E30" i="5"/>
  <c r="AB30" i="4" s="1"/>
  <c r="BZ30" i="4"/>
  <c r="BY30" i="4"/>
  <c r="BT30" i="4"/>
  <c r="BS30" i="4"/>
  <c r="BN30" i="4"/>
  <c r="BM30" i="4"/>
  <c r="CH30" i="4"/>
  <c r="CG30" i="4"/>
  <c r="CE30" i="4"/>
  <c r="CD30" i="4"/>
  <c r="CC30" i="4"/>
  <c r="CB30" i="4"/>
  <c r="BX30" i="4"/>
  <c r="BW30" i="4"/>
  <c r="BU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N30" i="1"/>
  <c r="CM30" i="1"/>
  <c r="CL30" i="1"/>
  <c r="DI30" i="1"/>
  <c r="DH30" i="1"/>
  <c r="AX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E27" i="5"/>
  <c r="H27" i="5"/>
  <c r="Q27" i="5"/>
  <c r="N27" i="5"/>
  <c r="D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CG26" i="4"/>
  <c r="CB26" i="4"/>
  <c r="BU26" i="4"/>
  <c r="BZ26" i="4"/>
  <c r="BT26" i="4"/>
  <c r="BN26" i="4"/>
  <c r="CH26" i="4"/>
  <c r="CE26" i="4"/>
  <c r="CD26" i="4"/>
  <c r="CC26" i="4"/>
  <c r="BY26" i="4"/>
  <c r="BX26" i="4"/>
  <c r="BW26" i="4"/>
  <c r="BS26" i="4"/>
  <c r="BR26" i="4"/>
  <c r="BQ26" i="4"/>
  <c r="BM26" i="4"/>
  <c r="BL26" i="4"/>
  <c r="BK26" i="4"/>
  <c r="BJ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U25" i="4"/>
  <c r="BR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BZ24" i="4"/>
  <c r="BT24" i="4"/>
  <c r="BN24" i="4"/>
  <c r="CE24" i="4"/>
  <c r="BY24" i="4"/>
  <c r="BS24" i="4"/>
  <c r="BM24" i="4"/>
  <c r="CH24" i="4"/>
  <c r="CG24" i="4"/>
  <c r="CD24" i="4"/>
  <c r="CC24" i="4"/>
  <c r="BX24" i="4"/>
  <c r="BU24" i="4"/>
  <c r="BR24" i="4"/>
  <c r="BQ24" i="4"/>
  <c r="BL24" i="4"/>
  <c r="BK24" i="4"/>
  <c r="M24" i="3"/>
  <c r="DF24" i="1"/>
  <c r="DE24" i="1"/>
  <c r="DD24" i="1"/>
  <c r="DA24" i="1"/>
  <c r="CZ24" i="1"/>
  <c r="CY24" i="1"/>
  <c r="BU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U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CE22" i="4"/>
  <c r="BY22" i="4"/>
  <c r="BS22" i="4"/>
  <c r="BN22" i="4"/>
  <c r="BM22" i="4"/>
  <c r="CH22" i="4"/>
  <c r="CG22" i="4"/>
  <c r="CD22" i="4"/>
  <c r="CC22" i="4"/>
  <c r="CB22" i="4"/>
  <c r="CA22" i="4"/>
  <c r="BX22" i="4"/>
  <c r="BW22" i="4"/>
  <c r="BU22" i="4"/>
  <c r="BR22" i="4"/>
  <c r="BQ22" i="4"/>
  <c r="BL22" i="4"/>
  <c r="BK22" i="4"/>
  <c r="M22" i="3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Y21" i="4"/>
  <c r="BT21" i="4"/>
  <c r="BN21" i="4"/>
  <c r="BM21" i="4"/>
  <c r="CE21" i="4"/>
  <c r="BS21" i="4"/>
  <c r="CH21" i="4"/>
  <c r="CG21" i="4"/>
  <c r="CD21" i="4"/>
  <c r="CC21" i="4"/>
  <c r="CA21" i="4"/>
  <c r="BX21" i="4"/>
  <c r="BW21" i="4"/>
  <c r="BU21" i="4"/>
  <c r="BR21" i="4"/>
  <c r="BL21" i="4"/>
  <c r="BK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N20" i="5"/>
  <c r="D20" i="5"/>
  <c r="G20" i="5"/>
  <c r="BN20" i="1" s="1"/>
  <c r="E20" i="5"/>
  <c r="BC20" i="1" s="1"/>
  <c r="CG20" i="4"/>
  <c r="BZ20" i="4"/>
  <c r="BU20" i="4"/>
  <c r="BT20" i="4"/>
  <c r="BN20" i="4"/>
  <c r="AM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G19" i="5"/>
  <c r="N19" i="5"/>
  <c r="E19" i="5"/>
  <c r="H19" i="5"/>
  <c r="CE19" i="1" s="1"/>
  <c r="CE19" i="4"/>
  <c r="BZ19" i="4"/>
  <c r="BY19" i="4"/>
  <c r="BT19" i="4"/>
  <c r="BS19" i="4"/>
  <c r="BN19" i="4"/>
  <c r="BM19" i="4"/>
  <c r="CH19" i="4"/>
  <c r="CG19" i="4"/>
  <c r="CD19" i="4"/>
  <c r="CA19" i="4"/>
  <c r="CB19" i="4"/>
  <c r="BX19" i="4"/>
  <c r="BU19" i="4"/>
  <c r="BR19" i="4"/>
  <c r="BL19" i="4"/>
  <c r="BK19" i="4"/>
  <c r="BJ19" i="4"/>
  <c r="BI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BZ18" i="4"/>
  <c r="BY18" i="4"/>
  <c r="BT18" i="4"/>
  <c r="BS18" i="4"/>
  <c r="BN18" i="4"/>
  <c r="BM18" i="4"/>
  <c r="CE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G16" i="4"/>
  <c r="BZ16" i="4"/>
  <c r="BU16" i="4"/>
  <c r="BT16" i="4"/>
  <c r="BN16" i="4"/>
  <c r="CH16" i="4"/>
  <c r="CE16" i="4"/>
  <c r="CD16" i="4"/>
  <c r="CC16" i="4"/>
  <c r="CB16" i="4"/>
  <c r="BY16" i="4"/>
  <c r="BX16" i="4"/>
  <c r="BW16" i="4"/>
  <c r="BS16" i="4"/>
  <c r="BR16" i="4"/>
  <c r="BQ16" i="4"/>
  <c r="BM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D13" i="5"/>
  <c r="Q13" i="5"/>
  <c r="G13" i="5"/>
  <c r="N13" i="5"/>
  <c r="E13" i="5"/>
  <c r="H13" i="5"/>
  <c r="CE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CE12" i="1" s="1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AN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E9" i="5"/>
  <c r="BC9" i="1" s="1"/>
  <c r="D9" i="5"/>
  <c r="AL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I9" i="1"/>
  <c r="DH9" i="1"/>
  <c r="DC9" i="1"/>
  <c r="CV9" i="1"/>
  <c r="CK9" i="1"/>
  <c r="DF9" i="1"/>
  <c r="DA9" i="1"/>
  <c r="CZ9" i="1"/>
  <c r="BU9" i="1"/>
  <c r="CU9" i="1"/>
  <c r="CT9" i="1"/>
  <c r="CO9" i="1"/>
  <c r="CN9" i="1"/>
  <c r="DE9" i="1"/>
  <c r="AX9" i="1"/>
  <c r="CY9" i="1"/>
  <c r="AS9" i="1"/>
  <c r="CS9" i="1"/>
  <c r="AN9" i="1"/>
  <c r="CM9" i="1"/>
  <c r="AF9" i="1"/>
  <c r="AE9" i="1" s="1"/>
  <c r="N9" i="1"/>
  <c r="BE8" i="5"/>
  <c r="BB8" i="5"/>
  <c r="AW8" i="5"/>
  <c r="AT8" i="5"/>
  <c r="AO8" i="5"/>
  <c r="AL8" i="5"/>
  <c r="AG8" i="5"/>
  <c r="H8" i="5"/>
  <c r="N8" i="5"/>
  <c r="G8" i="5"/>
  <c r="E8" i="5"/>
  <c r="AB8" i="4" s="1"/>
  <c r="D8" i="5"/>
  <c r="AL8" i="1" s="1"/>
  <c r="CE8" i="4"/>
  <c r="BZ8" i="4"/>
  <c r="BY8" i="4"/>
  <c r="BT8" i="4"/>
  <c r="BS8" i="4"/>
  <c r="BN8" i="4"/>
  <c r="BM8" i="4"/>
  <c r="CD8" i="4"/>
  <c r="BX8" i="4"/>
  <c r="BL8" i="4"/>
  <c r="CH8" i="4"/>
  <c r="CG8" i="4"/>
  <c r="CC8" i="4"/>
  <c r="CB8" i="4"/>
  <c r="BW8" i="4"/>
  <c r="BU8" i="4"/>
  <c r="BK8" i="4"/>
  <c r="BJ8" i="4"/>
  <c r="M8" i="3"/>
  <c r="DH8" i="1"/>
  <c r="DE8" i="1"/>
  <c r="CY8" i="1"/>
  <c r="CV8" i="1"/>
  <c r="CS8" i="1"/>
  <c r="CM8" i="1"/>
  <c r="DI8" i="1"/>
  <c r="DF8" i="1"/>
  <c r="DD8" i="1"/>
  <c r="BZ8" i="1"/>
  <c r="CZ8" i="1"/>
  <c r="CX8" i="1"/>
  <c r="BU8" i="1"/>
  <c r="CT8" i="1"/>
  <c r="BP8" i="1"/>
  <c r="CN8" i="1"/>
  <c r="CL8" i="1"/>
  <c r="BH8" i="1"/>
  <c r="AX8" i="1"/>
  <c r="DA8" i="1"/>
  <c r="AS8" i="1"/>
  <c r="AN8" i="1"/>
  <c r="CO8" i="1"/>
  <c r="AF8" i="1"/>
  <c r="N8" i="1"/>
  <c r="M8" i="1" s="1"/>
  <c r="DB12" i="2" l="1"/>
  <c r="DB16" i="2"/>
  <c r="CW9" i="2"/>
  <c r="S47" i="3"/>
  <c r="AB47" i="3" s="1"/>
  <c r="S21" i="2"/>
  <c r="J21" i="2"/>
  <c r="BQ47" i="4"/>
  <c r="BI47" i="4"/>
  <c r="CA47" i="4"/>
  <c r="BJ47" i="4"/>
  <c r="BW47" i="4"/>
  <c r="BR47" i="4"/>
  <c r="M47" i="3"/>
  <c r="M21" i="2"/>
  <c r="AM21" i="2"/>
  <c r="BF21" i="2" s="1"/>
  <c r="CW21" i="2"/>
  <c r="CJ21" i="2"/>
  <c r="BG21" i="2"/>
  <c r="CI21" i="2" s="1"/>
  <c r="DB21" i="2"/>
  <c r="CK21" i="2"/>
  <c r="CX21" i="2"/>
  <c r="D21" i="2"/>
  <c r="BP21" i="2"/>
  <c r="J46" i="3"/>
  <c r="J20" i="2"/>
  <c r="S46" i="3"/>
  <c r="S20" i="2"/>
  <c r="BQ46" i="4"/>
  <c r="BI46" i="4"/>
  <c r="CA46" i="4"/>
  <c r="BJ46" i="4"/>
  <c r="BW46" i="4"/>
  <c r="BR46" i="4"/>
  <c r="BT46" i="4"/>
  <c r="M46" i="3"/>
  <c r="CI20" i="2"/>
  <c r="CJ20" i="2"/>
  <c r="CW20" i="2"/>
  <c r="M20" i="2"/>
  <c r="AM20" i="2"/>
  <c r="BF20" i="2" s="1"/>
  <c r="BO20" i="2"/>
  <c r="CR20" i="2"/>
  <c r="D20" i="2"/>
  <c r="DB20" i="2"/>
  <c r="CU20" i="2"/>
  <c r="J45" i="3"/>
  <c r="J19" i="2"/>
  <c r="S19" i="2"/>
  <c r="S45" i="3"/>
  <c r="CA45" i="4"/>
  <c r="BV45" i="4"/>
  <c r="BR45" i="4"/>
  <c r="D45" i="3"/>
  <c r="M45" i="3"/>
  <c r="CI19" i="2"/>
  <c r="CJ19" i="2"/>
  <c r="CW19" i="2"/>
  <c r="M19" i="2"/>
  <c r="AM19" i="2"/>
  <c r="BF19" i="2" s="1"/>
  <c r="BO19" i="2"/>
  <c r="CR19" i="2"/>
  <c r="D19" i="2"/>
  <c r="DB19" i="2"/>
  <c r="CU19" i="2"/>
  <c r="J44" i="3"/>
  <c r="AB44" i="3" s="1"/>
  <c r="S44" i="3"/>
  <c r="S18" i="2"/>
  <c r="AB18" i="2"/>
  <c r="BQ44" i="4"/>
  <c r="BJ44" i="4"/>
  <c r="BW44" i="4"/>
  <c r="BV44" i="4"/>
  <c r="BR44" i="4"/>
  <c r="D44" i="3"/>
  <c r="M44" i="3"/>
  <c r="CW18" i="2"/>
  <c r="AM18" i="2"/>
  <c r="BF18" i="2" s="1"/>
  <c r="M18" i="2"/>
  <c r="CJ18" i="2"/>
  <c r="BG18" i="2"/>
  <c r="CI18" i="2" s="1"/>
  <c r="BZ18" i="2"/>
  <c r="DB18" i="2" s="1"/>
  <c r="BP18" i="2"/>
  <c r="S43" i="3"/>
  <c r="S17" i="2"/>
  <c r="J17" i="2"/>
  <c r="J43" i="3"/>
  <c r="BQ43" i="4"/>
  <c r="BI43" i="4"/>
  <c r="CH43" i="4"/>
  <c r="CA43" i="4"/>
  <c r="BJ43" i="4"/>
  <c r="BW43" i="4"/>
  <c r="BR43" i="4"/>
  <c r="D43" i="3"/>
  <c r="M43" i="3"/>
  <c r="DB17" i="2"/>
  <c r="CW17" i="2"/>
  <c r="M17" i="2"/>
  <c r="AM17" i="2"/>
  <c r="BF17" i="2" s="1"/>
  <c r="D17" i="2"/>
  <c r="BO17" i="2"/>
  <c r="CR17" i="2"/>
  <c r="BH17" i="2"/>
  <c r="J16" i="2"/>
  <c r="J42" i="3"/>
  <c r="S42" i="3"/>
  <c r="S16" i="2"/>
  <c r="BQ42" i="4"/>
  <c r="BI42" i="4"/>
  <c r="CH42" i="4"/>
  <c r="CA42" i="4"/>
  <c r="BJ42" i="4"/>
  <c r="BW42" i="4"/>
  <c r="BR42" i="4"/>
  <c r="M42" i="3"/>
  <c r="CW16" i="2"/>
  <c r="M16" i="2"/>
  <c r="AM16" i="2"/>
  <c r="BF16" i="2" s="1"/>
  <c r="CI16" i="2"/>
  <c r="CJ16" i="2"/>
  <c r="E16" i="2"/>
  <c r="BP16" i="2"/>
  <c r="S41" i="3"/>
  <c r="S15" i="2"/>
  <c r="AB15" i="2" s="1"/>
  <c r="J41" i="3"/>
  <c r="BP41" i="4"/>
  <c r="BQ41" i="4"/>
  <c r="BW41" i="4"/>
  <c r="BR41" i="4"/>
  <c r="M41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S40" i="3"/>
  <c r="J40" i="3"/>
  <c r="J14" i="2"/>
  <c r="BI40" i="4"/>
  <c r="CH40" i="4"/>
  <c r="CA40" i="4"/>
  <c r="BJ40" i="4"/>
  <c r="BW40" i="4"/>
  <c r="D40" i="3"/>
  <c r="M40" i="3"/>
  <c r="CI14" i="2"/>
  <c r="CJ14" i="2"/>
  <c r="CW14" i="2"/>
  <c r="M14" i="2"/>
  <c r="AM14" i="2"/>
  <c r="BF14" i="2" s="1"/>
  <c r="BO14" i="2"/>
  <c r="CR14" i="2"/>
  <c r="D14" i="2"/>
  <c r="DB14" i="2"/>
  <c r="CU14" i="2"/>
  <c r="J39" i="3"/>
  <c r="J13" i="2"/>
  <c r="S13" i="2"/>
  <c r="S39" i="3"/>
  <c r="BQ39" i="4"/>
  <c r="CA39" i="4"/>
  <c r="D39" i="3"/>
  <c r="M39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S38" i="3"/>
  <c r="S12" i="2"/>
  <c r="J12" i="2"/>
  <c r="J38" i="3"/>
  <c r="AB38" i="3" s="1"/>
  <c r="BI38" i="4"/>
  <c r="BQ38" i="4"/>
  <c r="BR38" i="4"/>
  <c r="CA38" i="4"/>
  <c r="M38" i="3"/>
  <c r="CW12" i="2"/>
  <c r="AM12" i="2"/>
  <c r="BF12" i="2" s="1"/>
  <c r="BO12" i="2"/>
  <c r="CR12" i="2"/>
  <c r="M12" i="2"/>
  <c r="CI12" i="2"/>
  <c r="CJ12" i="2"/>
  <c r="D12" i="2"/>
  <c r="CS12" i="2"/>
  <c r="CU12" i="2"/>
  <c r="S37" i="3"/>
  <c r="S11" i="2"/>
  <c r="J11" i="2"/>
  <c r="J37" i="3"/>
  <c r="BQ37" i="4"/>
  <c r="BI37" i="4"/>
  <c r="CH37" i="4"/>
  <c r="CA37" i="4"/>
  <c r="BJ37" i="4"/>
  <c r="BW37" i="4"/>
  <c r="BR37" i="4"/>
  <c r="M37" i="3"/>
  <c r="DB11" i="2"/>
  <c r="CW11" i="2"/>
  <c r="AM11" i="2"/>
  <c r="BF11" i="2" s="1"/>
  <c r="M11" i="2"/>
  <c r="CJ11" i="2"/>
  <c r="BG11" i="2"/>
  <c r="CI11" i="2" s="1"/>
  <c r="CK11" i="2"/>
  <c r="CX11" i="2"/>
  <c r="D11" i="2"/>
  <c r="BP11" i="2"/>
  <c r="J36" i="3"/>
  <c r="J10" i="2"/>
  <c r="S10" i="2"/>
  <c r="S36" i="3"/>
  <c r="BI36" i="4"/>
  <c r="CH36" i="4"/>
  <c r="CA36" i="4"/>
  <c r="BJ36" i="4"/>
  <c r="BW36" i="4"/>
  <c r="M36" i="3"/>
  <c r="CI10" i="2"/>
  <c r="CJ10" i="2"/>
  <c r="CW10" i="2"/>
  <c r="M10" i="2"/>
  <c r="AM10" i="2"/>
  <c r="BF10" i="2" s="1"/>
  <c r="BO10" i="2"/>
  <c r="CR10" i="2"/>
  <c r="D10" i="2"/>
  <c r="DB10" i="2"/>
  <c r="CU10" i="2"/>
  <c r="J35" i="3"/>
  <c r="J9" i="2"/>
  <c r="S9" i="2"/>
  <c r="S35" i="3"/>
  <c r="BT35" i="4"/>
  <c r="CA35" i="4"/>
  <c r="BJ35" i="4"/>
  <c r="BQ35" i="4"/>
  <c r="BW35" i="4"/>
  <c r="M35" i="3"/>
  <c r="CI9" i="2"/>
  <c r="CJ9" i="2"/>
  <c r="M9" i="2"/>
  <c r="AM9" i="2"/>
  <c r="BF9" i="2" s="1"/>
  <c r="BO9" i="2"/>
  <c r="CR9" i="2"/>
  <c r="D9" i="2"/>
  <c r="DB9" i="2"/>
  <c r="CU9" i="2"/>
  <c r="J8" i="2"/>
  <c r="J34" i="3"/>
  <c r="S34" i="3"/>
  <c r="S8" i="2"/>
  <c r="CB34" i="4"/>
  <c r="BJ34" i="4"/>
  <c r="BQ34" i="4"/>
  <c r="BW34" i="4"/>
  <c r="M34" i="3"/>
  <c r="CW8" i="2"/>
  <c r="M8" i="2"/>
  <c r="AM8" i="2"/>
  <c r="BF8" i="2" s="1"/>
  <c r="CI8" i="2"/>
  <c r="CJ8" i="2"/>
  <c r="E8" i="2"/>
  <c r="BP8" i="2"/>
  <c r="K33" i="4"/>
  <c r="F33" i="5"/>
  <c r="AL33" i="1"/>
  <c r="CE33" i="1"/>
  <c r="BD33" i="4"/>
  <c r="CF33" i="4" s="1"/>
  <c r="G33" i="5"/>
  <c r="BC33" i="1"/>
  <c r="BQ33" i="4"/>
  <c r="BP33" i="4"/>
  <c r="BI33" i="4"/>
  <c r="BU33" i="4"/>
  <c r="BJ33" i="4"/>
  <c r="CB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AB32" i="4"/>
  <c r="CE32" i="1"/>
  <c r="DG32" i="1" s="1"/>
  <c r="BD32" i="4"/>
  <c r="F32" i="5"/>
  <c r="K32" i="4"/>
  <c r="AL32" i="1"/>
  <c r="G32" i="5"/>
  <c r="CA32" i="4"/>
  <c r="BV32" i="4"/>
  <c r="D32" i="3"/>
  <c r="M32" i="3"/>
  <c r="CR32" i="1"/>
  <c r="BG32" i="1"/>
  <c r="D32" i="1"/>
  <c r="BU32" i="1"/>
  <c r="CM32" i="1"/>
  <c r="CS32" i="1"/>
  <c r="DE32" i="1"/>
  <c r="AF32" i="1"/>
  <c r="AE32" i="1" s="1"/>
  <c r="AX32" i="1"/>
  <c r="DB32" i="1" s="1"/>
  <c r="M32" i="1"/>
  <c r="AS32" i="1"/>
  <c r="AM32" i="1" s="1"/>
  <c r="BD31" i="4"/>
  <c r="CF31" i="4" s="1"/>
  <c r="CE31" i="1"/>
  <c r="AL31" i="1"/>
  <c r="K31" i="4"/>
  <c r="F31" i="5"/>
  <c r="G31" i="5"/>
  <c r="BC31" i="1"/>
  <c r="BV31" i="4"/>
  <c r="D31" i="3"/>
  <c r="M31" i="3"/>
  <c r="M31" i="1"/>
  <c r="CR31" i="1"/>
  <c r="D31" i="1"/>
  <c r="BU31" i="1"/>
  <c r="CW31" i="1" s="1"/>
  <c r="CS31" i="1"/>
  <c r="AF31" i="1"/>
  <c r="AE31" i="1" s="1"/>
  <c r="AX31" i="1"/>
  <c r="AM31" i="1" s="1"/>
  <c r="BF31" i="1" s="1"/>
  <c r="BH31" i="1"/>
  <c r="BZ31" i="1"/>
  <c r="BC30" i="1"/>
  <c r="BN30" i="1"/>
  <c r="F30" i="5"/>
  <c r="AL30" i="1"/>
  <c r="CP30" i="1" s="1"/>
  <c r="K30" i="4"/>
  <c r="BO30" i="4" s="1"/>
  <c r="H30" i="5"/>
  <c r="I30" i="5" s="1"/>
  <c r="BV30" i="4"/>
  <c r="BP30" i="4"/>
  <c r="BQ30" i="4"/>
  <c r="BR30" i="4"/>
  <c r="CA30" i="4"/>
  <c r="D30" i="3"/>
  <c r="CR30" i="1"/>
  <c r="AM30" i="1"/>
  <c r="DC30" i="1"/>
  <c r="BH30" i="1"/>
  <c r="BZ30" i="1"/>
  <c r="DB30" i="1" s="1"/>
  <c r="D30" i="1"/>
  <c r="BU30" i="1"/>
  <c r="CW30" i="1" s="1"/>
  <c r="CS30" i="1"/>
  <c r="AF30" i="1"/>
  <c r="AE30" i="1" s="1"/>
  <c r="CO30" i="1"/>
  <c r="BC29" i="1"/>
  <c r="K29" i="4"/>
  <c r="F29" i="5"/>
  <c r="AL29" i="1"/>
  <c r="CE29" i="1"/>
  <c r="BD29" i="4"/>
  <c r="CF29" i="4" s="1"/>
  <c r="G29" i="5"/>
  <c r="BI29" i="4"/>
  <c r="CA29" i="4"/>
  <c r="BJ29" i="4"/>
  <c r="CB29" i="4"/>
  <c r="M29" i="3"/>
  <c r="D29" i="3"/>
  <c r="M29" i="1"/>
  <c r="CR29" i="1"/>
  <c r="BH29" i="1"/>
  <c r="D29" i="1"/>
  <c r="BU29" i="1"/>
  <c r="CW29" i="1" s="1"/>
  <c r="CS29" i="1"/>
  <c r="AF29" i="1"/>
  <c r="AE29" i="1" s="1"/>
  <c r="AX29" i="1"/>
  <c r="AM29" i="1" s="1"/>
  <c r="CO29" i="1"/>
  <c r="BZ29" i="1"/>
  <c r="K28" i="4"/>
  <c r="AL28" i="1"/>
  <c r="F28" i="5"/>
  <c r="CE28" i="1"/>
  <c r="BD28" i="4"/>
  <c r="CF28" i="4" s="1"/>
  <c r="BC28" i="1"/>
  <c r="G28" i="5"/>
  <c r="BH28" i="4"/>
  <c r="BI28" i="4"/>
  <c r="M28" i="3"/>
  <c r="D28" i="3"/>
  <c r="M28" i="1"/>
  <c r="D28" i="1"/>
  <c r="CR28" i="1"/>
  <c r="BH28" i="1"/>
  <c r="BU28" i="1"/>
  <c r="CW28" i="1" s="1"/>
  <c r="CS28" i="1"/>
  <c r="AF28" i="1"/>
  <c r="AE28" i="1" s="1"/>
  <c r="AX28" i="1"/>
  <c r="AM28" i="1" s="1"/>
  <c r="BZ28" i="1"/>
  <c r="AB27" i="4"/>
  <c r="BC27" i="1"/>
  <c r="BD27" i="4"/>
  <c r="CE27" i="1"/>
  <c r="DG27" i="1" s="1"/>
  <c r="F27" i="5"/>
  <c r="K27" i="4"/>
  <c r="AL27" i="1"/>
  <c r="G27" i="5"/>
  <c r="BH27" i="4"/>
  <c r="BI27" i="4"/>
  <c r="D27" i="3"/>
  <c r="CR27" i="1"/>
  <c r="BH27" i="1"/>
  <c r="BZ27" i="1"/>
  <c r="D27" i="1"/>
  <c r="BU27" i="1"/>
  <c r="CW27" i="1" s="1"/>
  <c r="CS27" i="1"/>
  <c r="AF27" i="1"/>
  <c r="AE27" i="1" s="1"/>
  <c r="AX27" i="1"/>
  <c r="AM27" i="1" s="1"/>
  <c r="AB26" i="4"/>
  <c r="BC26" i="1"/>
  <c r="BD26" i="4"/>
  <c r="CE26" i="1"/>
  <c r="AL26" i="1"/>
  <c r="K26" i="4"/>
  <c r="F26" i="5"/>
  <c r="G26" i="5"/>
  <c r="CA26" i="4"/>
  <c r="BP26" i="4"/>
  <c r="BV26" i="4"/>
  <c r="D26" i="3"/>
  <c r="CW26" i="1"/>
  <c r="BO26" i="1"/>
  <c r="CR26" i="1"/>
  <c r="D26" i="1"/>
  <c r="CK26" i="1"/>
  <c r="BH26" i="1"/>
  <c r="BZ26" i="1"/>
  <c r="CX26" i="1"/>
  <c r="CS26" i="1"/>
  <c r="AX26" i="1"/>
  <c r="AM26" i="1" s="1"/>
  <c r="BF26" i="1" s="1"/>
  <c r="BC25" i="1"/>
  <c r="BD25" i="4"/>
  <c r="CF25" i="4" s="1"/>
  <c r="CE25" i="1"/>
  <c r="K25" i="4"/>
  <c r="F25" i="5"/>
  <c r="AL25" i="1"/>
  <c r="G25" i="5"/>
  <c r="BV25" i="4"/>
  <c r="BP25" i="4"/>
  <c r="BI25" i="4"/>
  <c r="CA25" i="4"/>
  <c r="BJ25" i="4"/>
  <c r="CB25" i="4"/>
  <c r="BQ25" i="4"/>
  <c r="BW25" i="4"/>
  <c r="D25" i="3"/>
  <c r="D25" i="1"/>
  <c r="CR25" i="1"/>
  <c r="BH25" i="1"/>
  <c r="BU25" i="1"/>
  <c r="CW25" i="1" s="1"/>
  <c r="CS25" i="1"/>
  <c r="AF25" i="1"/>
  <c r="AE25" i="1" s="1"/>
  <c r="AX25" i="1"/>
  <c r="AM25" i="1" s="1"/>
  <c r="BF25" i="1" s="1"/>
  <c r="N25" i="1"/>
  <c r="M25" i="1" s="1"/>
  <c r="BZ25" i="1"/>
  <c r="I24" i="5"/>
  <c r="AM24" i="4"/>
  <c r="F24" i="5"/>
  <c r="AL24" i="1"/>
  <c r="K24" i="4"/>
  <c r="BD24" i="4"/>
  <c r="CE24" i="1"/>
  <c r="AB24" i="4"/>
  <c r="BC24" i="1"/>
  <c r="N24" i="5"/>
  <c r="BN24" i="1"/>
  <c r="BP24" i="4"/>
  <c r="BV24" i="4"/>
  <c r="BI24" i="4"/>
  <c r="CA24" i="4"/>
  <c r="BJ24" i="4"/>
  <c r="CB24" i="4"/>
  <c r="BW24" i="4"/>
  <c r="D24" i="3"/>
  <c r="CW24" i="1"/>
  <c r="D24" i="1"/>
  <c r="BO24" i="1"/>
  <c r="CR24" i="1"/>
  <c r="CK24" i="1"/>
  <c r="BH24" i="1"/>
  <c r="BZ24" i="1"/>
  <c r="CX24" i="1"/>
  <c r="CS24" i="1"/>
  <c r="AX24" i="1"/>
  <c r="AM24" i="1" s="1"/>
  <c r="BF24" i="1" s="1"/>
  <c r="CE23" i="1"/>
  <c r="BD23" i="4"/>
  <c r="CF23" i="4" s="1"/>
  <c r="AL23" i="1"/>
  <c r="F23" i="5"/>
  <c r="K23" i="4"/>
  <c r="BC23" i="1"/>
  <c r="G23" i="5"/>
  <c r="BV23" i="4"/>
  <c r="BH23" i="4"/>
  <c r="BI23" i="4"/>
  <c r="D23" i="3"/>
  <c r="CW23" i="1"/>
  <c r="D23" i="1"/>
  <c r="CR23" i="1"/>
  <c r="CK23" i="1"/>
  <c r="BH23" i="1"/>
  <c r="BZ23" i="1"/>
  <c r="DB23" i="1" s="1"/>
  <c r="CX23" i="1"/>
  <c r="CS23" i="1"/>
  <c r="AX23" i="1"/>
  <c r="AM23" i="1" s="1"/>
  <c r="BF23" i="1" s="1"/>
  <c r="BC22" i="1"/>
  <c r="CE22" i="1"/>
  <c r="DG22" i="1" s="1"/>
  <c r="BD22" i="4"/>
  <c r="CF22" i="4" s="1"/>
  <c r="AL22" i="1"/>
  <c r="F22" i="5"/>
  <c r="K22" i="4"/>
  <c r="G22" i="5"/>
  <c r="BI22" i="4"/>
  <c r="BP22" i="4"/>
  <c r="BV22" i="4"/>
  <c r="BJ22" i="4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BD21" i="4"/>
  <c r="CF21" i="4" s="1"/>
  <c r="CE21" i="1"/>
  <c r="AL21" i="1"/>
  <c r="K21" i="4"/>
  <c r="F21" i="5"/>
  <c r="BC21" i="1"/>
  <c r="G21" i="5"/>
  <c r="BV21" i="4"/>
  <c r="BI21" i="4"/>
  <c r="BJ21" i="4"/>
  <c r="CB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AB20" i="4"/>
  <c r="AL20" i="1"/>
  <c r="CP20" i="1" s="1"/>
  <c r="K20" i="4"/>
  <c r="BO20" i="4" s="1"/>
  <c r="F20" i="5"/>
  <c r="H20" i="5"/>
  <c r="I20" i="5" s="1"/>
  <c r="BI20" i="4"/>
  <c r="BQ20" i="4"/>
  <c r="CA20" i="4"/>
  <c r="BP20" i="4"/>
  <c r="BJ20" i="4"/>
  <c r="CB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D19" i="4"/>
  <c r="BC19" i="1"/>
  <c r="DG19" i="1" s="1"/>
  <c r="AB19" i="4"/>
  <c r="CF19" i="4" s="1"/>
  <c r="BN19" i="1"/>
  <c r="I19" i="5"/>
  <c r="AM19" i="4"/>
  <c r="D19" i="5"/>
  <c r="BV19" i="4"/>
  <c r="BP19" i="4"/>
  <c r="BQ19" i="4"/>
  <c r="BW19" i="4"/>
  <c r="CC19" i="4"/>
  <c r="M19" i="3"/>
  <c r="CW19" i="1"/>
  <c r="D19" i="1"/>
  <c r="N19" i="1"/>
  <c r="M19" i="1" s="1"/>
  <c r="AN19" i="1"/>
  <c r="AM19" i="1" s="1"/>
  <c r="BF19" i="1" s="1"/>
  <c r="CK19" i="1"/>
  <c r="BH19" i="1"/>
  <c r="BZ19" i="1"/>
  <c r="DB19" i="1" s="1"/>
  <c r="CX19" i="1"/>
  <c r="CS19" i="1"/>
  <c r="BD18" i="4"/>
  <c r="CE18" i="1"/>
  <c r="AL18" i="1"/>
  <c r="K18" i="4"/>
  <c r="E18" i="5"/>
  <c r="F18" i="5" s="1"/>
  <c r="G18" i="5"/>
  <c r="BH18" i="4"/>
  <c r="BI18" i="4"/>
  <c r="CB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BD17" i="4"/>
  <c r="K17" i="4"/>
  <c r="AL17" i="1"/>
  <c r="E17" i="5"/>
  <c r="F17" i="5" s="1"/>
  <c r="G17" i="5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K16" i="4"/>
  <c r="AL16" i="1"/>
  <c r="E16" i="5"/>
  <c r="F16" i="5" s="1"/>
  <c r="G16" i="5"/>
  <c r="BI16" i="4"/>
  <c r="BV16" i="4"/>
  <c r="BJ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K15" i="4"/>
  <c r="AL15" i="1"/>
  <c r="CE15" i="1"/>
  <c r="BD15" i="4"/>
  <c r="E15" i="5"/>
  <c r="G15" i="5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K14" i="4"/>
  <c r="BO14" i="4" s="1"/>
  <c r="AL14" i="1"/>
  <c r="F14" i="5"/>
  <c r="AB14" i="4"/>
  <c r="BC14" i="1"/>
  <c r="H14" i="5"/>
  <c r="I14" i="5" s="1"/>
  <c r="BN14" i="1"/>
  <c r="N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BC13" i="1"/>
  <c r="DG13" i="1" s="1"/>
  <c r="AB13" i="4"/>
  <c r="F13" i="5"/>
  <c r="AL13" i="1"/>
  <c r="K13" i="4"/>
  <c r="AM13" i="4"/>
  <c r="BN13" i="1"/>
  <c r="I13" i="5"/>
  <c r="CA13" i="4"/>
  <c r="BV13" i="4"/>
  <c r="BI13" i="4"/>
  <c r="BQ13" i="4"/>
  <c r="CB13" i="4"/>
  <c r="BJ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AB12" i="4"/>
  <c r="BC12" i="1"/>
  <c r="DG12" i="1" s="1"/>
  <c r="D12" i="5"/>
  <c r="N12" i="5"/>
  <c r="BN12" i="1"/>
  <c r="I12" i="5"/>
  <c r="BH12" i="4"/>
  <c r="BI12" i="4"/>
  <c r="AM12" i="1"/>
  <c r="BF12" i="1" s="1"/>
  <c r="CW12" i="1"/>
  <c r="D12" i="1"/>
  <c r="BO12" i="1"/>
  <c r="N12" i="1"/>
  <c r="M12" i="1" s="1"/>
  <c r="CV12" i="1"/>
  <c r="BH12" i="1"/>
  <c r="BZ12" i="1"/>
  <c r="DB12" i="1" s="1"/>
  <c r="CR12" i="1"/>
  <c r="CX12" i="1"/>
  <c r="BD11" i="4"/>
  <c r="CF11" i="4" s="1"/>
  <c r="CE11" i="1"/>
  <c r="F11" i="5"/>
  <c r="AL11" i="1"/>
  <c r="K11" i="4"/>
  <c r="BC11" i="1"/>
  <c r="G11" i="5"/>
  <c r="BH11" i="4"/>
  <c r="BI11" i="4"/>
  <c r="M11" i="3"/>
  <c r="AM11" i="1"/>
  <c r="D11" i="1"/>
  <c r="BF11" i="1"/>
  <c r="CR11" i="1"/>
  <c r="BG11" i="1"/>
  <c r="CI11" i="1" s="1"/>
  <c r="CJ11" i="1"/>
  <c r="DC11" i="1"/>
  <c r="BZ11" i="1"/>
  <c r="DB11" i="1" s="1"/>
  <c r="BU11" i="1"/>
  <c r="CW11" i="1" s="1"/>
  <c r="CM11" i="1"/>
  <c r="CS11" i="1"/>
  <c r="CK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I9" i="5"/>
  <c r="BN9" i="1"/>
  <c r="CP9" i="1" s="1"/>
  <c r="AM9" i="4"/>
  <c r="AB9" i="4"/>
  <c r="F9" i="5"/>
  <c r="K9" i="4"/>
  <c r="Q9" i="5"/>
  <c r="CA9" i="4"/>
  <c r="BP9" i="4"/>
  <c r="BI9" i="4"/>
  <c r="BQ9" i="4"/>
  <c r="BJ9" i="4"/>
  <c r="CB9" i="4"/>
  <c r="D9" i="3"/>
  <c r="M9" i="3"/>
  <c r="M9" i="1"/>
  <c r="AM9" i="1"/>
  <c r="BF9" i="1" s="1"/>
  <c r="CW9" i="1"/>
  <c r="BH9" i="1"/>
  <c r="BZ9" i="1"/>
  <c r="DB9" i="1" s="1"/>
  <c r="CL9" i="1"/>
  <c r="DD9" i="1"/>
  <c r="E9" i="1"/>
  <c r="BP9" i="1"/>
  <c r="CX9" i="1"/>
  <c r="I8" i="5"/>
  <c r="AM8" i="4"/>
  <c r="BN8" i="1"/>
  <c r="BD8" i="4"/>
  <c r="CE8" i="1"/>
  <c r="Q8" i="5"/>
  <c r="BC8" i="1"/>
  <c r="F8" i="5"/>
  <c r="K8" i="4"/>
  <c r="BQ8" i="4"/>
  <c r="BV8" i="4"/>
  <c r="BR8" i="4"/>
  <c r="CA8" i="4"/>
  <c r="AM8" i="1"/>
  <c r="CJ8" i="1"/>
  <c r="BG8" i="1"/>
  <c r="CR8" i="1"/>
  <c r="BO8" i="1"/>
  <c r="DB8" i="1"/>
  <c r="CW8" i="1"/>
  <c r="AE8" i="1"/>
  <c r="E8" i="1"/>
  <c r="CU8" i="1"/>
  <c r="CK8" i="1"/>
  <c r="DC8" i="1"/>
  <c r="S7" i="3" l="1"/>
  <c r="S7" i="2"/>
  <c r="J7" i="3"/>
  <c r="J7" i="2"/>
  <c r="AB43" i="3"/>
  <c r="AB17" i="2"/>
  <c r="AL7" i="1"/>
  <c r="CE7" i="1"/>
  <c r="CF8" i="4"/>
  <c r="BO8" i="4"/>
  <c r="CP8" i="1"/>
  <c r="CF9" i="4"/>
  <c r="CF13" i="4"/>
  <c r="BO24" i="4"/>
  <c r="CF32" i="4"/>
  <c r="CF26" i="4"/>
  <c r="AB40" i="3"/>
  <c r="AB41" i="3"/>
  <c r="AB14" i="2"/>
  <c r="AB12" i="2"/>
  <c r="AB21" i="2"/>
  <c r="CI8" i="1"/>
  <c r="BO19" i="1"/>
  <c r="DG25" i="1"/>
  <c r="CJ29" i="1"/>
  <c r="BF8" i="1"/>
  <c r="DB25" i="1"/>
  <c r="BF29" i="1"/>
  <c r="DB28" i="1"/>
  <c r="DG29" i="1"/>
  <c r="BP47" i="4"/>
  <c r="BH47" i="4"/>
  <c r="D47" i="3"/>
  <c r="BO21" i="2"/>
  <c r="CR21" i="2"/>
  <c r="AB20" i="2"/>
  <c r="AB46" i="3"/>
  <c r="BP46" i="4"/>
  <c r="BH46" i="4"/>
  <c r="CI46" i="4"/>
  <c r="CQ20" i="2"/>
  <c r="CH20" i="2"/>
  <c r="DJ20" i="2" s="1"/>
  <c r="AB19" i="2"/>
  <c r="AB45" i="3"/>
  <c r="BI45" i="4"/>
  <c r="BQ45" i="4"/>
  <c r="BP45" i="4"/>
  <c r="CQ19" i="2"/>
  <c r="CH19" i="2"/>
  <c r="DJ19" i="2" s="1"/>
  <c r="BI44" i="4"/>
  <c r="CA44" i="4"/>
  <c r="BP44" i="4"/>
  <c r="BO18" i="2"/>
  <c r="CR18" i="2"/>
  <c r="BH43" i="4"/>
  <c r="BP43" i="4"/>
  <c r="CJ17" i="2"/>
  <c r="BG17" i="2"/>
  <c r="CI17" i="2" s="1"/>
  <c r="CQ17" i="2"/>
  <c r="AB42" i="3"/>
  <c r="AB16" i="2"/>
  <c r="BH42" i="4"/>
  <c r="BP42" i="4"/>
  <c r="D42" i="3"/>
  <c r="D16" i="2"/>
  <c r="BO16" i="2"/>
  <c r="CR16" i="2"/>
  <c r="BH41" i="4"/>
  <c r="CI41" i="4"/>
  <c r="CQ15" i="2"/>
  <c r="CH15" i="2"/>
  <c r="DJ15" i="2" s="1"/>
  <c r="BH40" i="4"/>
  <c r="BQ40" i="4"/>
  <c r="BP40" i="4"/>
  <c r="CQ14" i="2"/>
  <c r="CH14" i="2"/>
  <c r="DJ14" i="2" s="1"/>
  <c r="AB13" i="2"/>
  <c r="AB39" i="3"/>
  <c r="BH39" i="4"/>
  <c r="BP39" i="4"/>
  <c r="CQ13" i="2"/>
  <c r="CH13" i="2"/>
  <c r="DJ13" i="2" s="1"/>
  <c r="BP38" i="4"/>
  <c r="BH38" i="4"/>
  <c r="CI38" i="4"/>
  <c r="D38" i="3"/>
  <c r="CQ12" i="2"/>
  <c r="CH12" i="2"/>
  <c r="DJ12" i="2" s="1"/>
  <c r="AB11" i="2"/>
  <c r="AB37" i="3"/>
  <c r="BH37" i="4"/>
  <c r="CI37" i="4"/>
  <c r="BP37" i="4"/>
  <c r="D37" i="3"/>
  <c r="BO11" i="2"/>
  <c r="CR11" i="2"/>
  <c r="AB36" i="3"/>
  <c r="AB10" i="2"/>
  <c r="BP36" i="4"/>
  <c r="CI36" i="4"/>
  <c r="BH36" i="4"/>
  <c r="BQ36" i="4"/>
  <c r="D36" i="3"/>
  <c r="CQ10" i="2"/>
  <c r="CH10" i="2"/>
  <c r="DJ10" i="2" s="1"/>
  <c r="AB9" i="2"/>
  <c r="AB35" i="3"/>
  <c r="BH35" i="4"/>
  <c r="BI35" i="4"/>
  <c r="BP35" i="4"/>
  <c r="D35" i="3"/>
  <c r="CQ9" i="2"/>
  <c r="CH9" i="2"/>
  <c r="DJ9" i="2" s="1"/>
  <c r="AB34" i="3"/>
  <c r="AB8" i="2"/>
  <c r="CI34" i="4"/>
  <c r="BH34" i="4"/>
  <c r="BI34" i="4"/>
  <c r="D34" i="3"/>
  <c r="D8" i="2"/>
  <c r="BO8" i="2"/>
  <c r="CR8" i="2"/>
  <c r="I33" i="5"/>
  <c r="AM33" i="4"/>
  <c r="BO33" i="4" s="1"/>
  <c r="BN33" i="1"/>
  <c r="CP33" i="1" s="1"/>
  <c r="DG33" i="1"/>
  <c r="BH33" i="4"/>
  <c r="CI33" i="4"/>
  <c r="DB33" i="1"/>
  <c r="BF33" i="1"/>
  <c r="BG33" i="1"/>
  <c r="CI33" i="1" s="1"/>
  <c r="CJ33" i="1"/>
  <c r="BO33" i="1"/>
  <c r="I32" i="5"/>
  <c r="AM32" i="4"/>
  <c r="BO32" i="4" s="1"/>
  <c r="BN32" i="1"/>
  <c r="CP32" i="1" s="1"/>
  <c r="BP32" i="4"/>
  <c r="BI32" i="4"/>
  <c r="CI32" i="1"/>
  <c r="BF32" i="1"/>
  <c r="CJ32" i="1"/>
  <c r="CW32" i="1"/>
  <c r="BO32" i="1"/>
  <c r="DG31" i="1"/>
  <c r="BN31" i="1"/>
  <c r="CP31" i="1" s="1"/>
  <c r="I31" i="5"/>
  <c r="AM31" i="4"/>
  <c r="BO31" i="4" s="1"/>
  <c r="CA31" i="4"/>
  <c r="BP31" i="4"/>
  <c r="BI31" i="4"/>
  <c r="BO31" i="1"/>
  <c r="CQ31" i="1" s="1"/>
  <c r="DB31" i="1"/>
  <c r="BG31" i="1"/>
  <c r="CI31" i="1" s="1"/>
  <c r="CJ31" i="1"/>
  <c r="CE30" i="1"/>
  <c r="DG30" i="1" s="1"/>
  <c r="BD30" i="4"/>
  <c r="CF30" i="4" s="1"/>
  <c r="BI30" i="4"/>
  <c r="BO30" i="1"/>
  <c r="CQ30" i="1" s="1"/>
  <c r="BF30" i="1"/>
  <c r="CJ30" i="1"/>
  <c r="BG30" i="1"/>
  <c r="CI30" i="1" s="1"/>
  <c r="BN29" i="1"/>
  <c r="CP29" i="1" s="1"/>
  <c r="I29" i="5"/>
  <c r="AM29" i="4"/>
  <c r="BO29" i="4" s="1"/>
  <c r="BQ29" i="4"/>
  <c r="BP29" i="4"/>
  <c r="BH29" i="4"/>
  <c r="BG29" i="1"/>
  <c r="CI29" i="1" s="1"/>
  <c r="BO29" i="1"/>
  <c r="DB29" i="1"/>
  <c r="DG28" i="1"/>
  <c r="I28" i="5"/>
  <c r="BN28" i="1"/>
  <c r="CP28" i="1" s="1"/>
  <c r="AM28" i="4"/>
  <c r="BO28" i="4" s="1"/>
  <c r="BQ28" i="4"/>
  <c r="BF28" i="1"/>
  <c r="BO28" i="1"/>
  <c r="CJ28" i="1"/>
  <c r="BG28" i="1"/>
  <c r="CI28" i="1" s="1"/>
  <c r="BN27" i="1"/>
  <c r="CP27" i="1" s="1"/>
  <c r="I27" i="5"/>
  <c r="AM27" i="4"/>
  <c r="BO27" i="4" s="1"/>
  <c r="CF27" i="4"/>
  <c r="BQ27" i="4"/>
  <c r="BF27" i="1"/>
  <c r="BG27" i="1"/>
  <c r="CI27" i="1" s="1"/>
  <c r="CJ27" i="1"/>
  <c r="BO27" i="1"/>
  <c r="DB27" i="1"/>
  <c r="I26" i="5"/>
  <c r="AM26" i="4"/>
  <c r="BN26" i="1"/>
  <c r="BO26" i="4"/>
  <c r="CP26" i="1"/>
  <c r="DG26" i="1"/>
  <c r="BI26" i="4"/>
  <c r="CJ26" i="1"/>
  <c r="BG26" i="1"/>
  <c r="CI26" i="1" s="1"/>
  <c r="CH26" i="1"/>
  <c r="DJ26" i="1" s="1"/>
  <c r="CQ26" i="1"/>
  <c r="DB26" i="1"/>
  <c r="I25" i="5"/>
  <c r="AM25" i="4"/>
  <c r="BO25" i="4" s="1"/>
  <c r="BN25" i="1"/>
  <c r="CP25" i="1" s="1"/>
  <c r="CI25" i="4"/>
  <c r="BH25" i="4"/>
  <c r="BO25" i="1"/>
  <c r="CQ25" i="1" s="1"/>
  <c r="CJ25" i="1"/>
  <c r="BG25" i="1"/>
  <c r="CI25" i="1" s="1"/>
  <c r="DG24" i="1"/>
  <c r="CP24" i="1"/>
  <c r="CF24" i="4"/>
  <c r="CI24" i="4"/>
  <c r="BH24" i="4"/>
  <c r="CJ24" i="1"/>
  <c r="BG24" i="1"/>
  <c r="CI24" i="1" s="1"/>
  <c r="CQ24" i="1"/>
  <c r="DB24" i="1"/>
  <c r="DG23" i="1"/>
  <c r="I23" i="5"/>
  <c r="AM23" i="4"/>
  <c r="BN23" i="1"/>
  <c r="CP23" i="1" s="1"/>
  <c r="BO23" i="4"/>
  <c r="BQ23" i="4"/>
  <c r="BO23" i="1"/>
  <c r="CJ23" i="1"/>
  <c r="BG23" i="1"/>
  <c r="CI23" i="1" s="1"/>
  <c r="I22" i="5"/>
  <c r="AM22" i="4"/>
  <c r="BO22" i="4" s="1"/>
  <c r="BN22" i="1"/>
  <c r="CP22" i="1" s="1"/>
  <c r="CI22" i="4"/>
  <c r="BH22" i="4"/>
  <c r="CJ22" i="1"/>
  <c r="BG22" i="1"/>
  <c r="CI22" i="1" s="1"/>
  <c r="BO22" i="1"/>
  <c r="DG21" i="1"/>
  <c r="I21" i="5"/>
  <c r="AM21" i="4"/>
  <c r="BO21" i="4" s="1"/>
  <c r="BN21" i="1"/>
  <c r="CP21" i="1" s="1"/>
  <c r="BQ21" i="4"/>
  <c r="BP21" i="4"/>
  <c r="BH21" i="4"/>
  <c r="CI21" i="4"/>
  <c r="CJ21" i="1"/>
  <c r="BG21" i="1"/>
  <c r="CI21" i="1" s="1"/>
  <c r="BO21" i="1"/>
  <c r="BD20" i="4"/>
  <c r="CF20" i="4" s="1"/>
  <c r="CE20" i="1"/>
  <c r="DG20" i="1" s="1"/>
  <c r="BH20" i="4"/>
  <c r="CI20" i="4"/>
  <c r="CR20" i="1"/>
  <c r="BG20" i="1"/>
  <c r="CI20" i="1" s="1"/>
  <c r="CJ20" i="1"/>
  <c r="BO20" i="1"/>
  <c r="K19" i="4"/>
  <c r="BO19" i="4" s="1"/>
  <c r="F19" i="5"/>
  <c r="AL19" i="1"/>
  <c r="CP19" i="1" s="1"/>
  <c r="CI19" i="4"/>
  <c r="BH19" i="4"/>
  <c r="CR19" i="1"/>
  <c r="CQ19" i="1"/>
  <c r="BG19" i="1"/>
  <c r="CI19" i="1" s="1"/>
  <c r="CJ19" i="1"/>
  <c r="I18" i="5"/>
  <c r="AM18" i="4"/>
  <c r="BO18" i="4" s="1"/>
  <c r="BN18" i="1"/>
  <c r="CP18" i="1" s="1"/>
  <c r="AB18" i="4"/>
  <c r="CF18" i="4" s="1"/>
  <c r="BC18" i="1"/>
  <c r="DG18" i="1" s="1"/>
  <c r="BQ18" i="4"/>
  <c r="CR18" i="1"/>
  <c r="BG18" i="1"/>
  <c r="CI18" i="1" s="1"/>
  <c r="CJ18" i="1"/>
  <c r="BO18" i="1"/>
  <c r="I17" i="5"/>
  <c r="BN17" i="1"/>
  <c r="CP17" i="1" s="1"/>
  <c r="AM17" i="4"/>
  <c r="BO17" i="4" s="1"/>
  <c r="BC17" i="1"/>
  <c r="DG17" i="1" s="1"/>
  <c r="AB17" i="4"/>
  <c r="CF17" i="4" s="1"/>
  <c r="BQ17" i="4"/>
  <c r="CR17" i="1"/>
  <c r="BG17" i="1"/>
  <c r="CI17" i="1" s="1"/>
  <c r="CJ17" i="1"/>
  <c r="CQ17" i="1"/>
  <c r="BN16" i="1"/>
  <c r="CP16" i="1" s="1"/>
  <c r="I16" i="5"/>
  <c r="AM16" i="4"/>
  <c r="BO16" i="4" s="1"/>
  <c r="AB16" i="4"/>
  <c r="CF16" i="4" s="1"/>
  <c r="BC16" i="1"/>
  <c r="DG16" i="1" s="1"/>
  <c r="CA16" i="4"/>
  <c r="BP16" i="4"/>
  <c r="BH16" i="4"/>
  <c r="BG16" i="1"/>
  <c r="CI16" i="1" s="1"/>
  <c r="CJ16" i="1"/>
  <c r="CQ16" i="1"/>
  <c r="CH16" i="1"/>
  <c r="DJ16" i="1" s="1"/>
  <c r="CR16" i="1"/>
  <c r="BC15" i="1"/>
  <c r="DG15" i="1" s="1"/>
  <c r="AB15" i="4"/>
  <c r="CF15" i="4" s="1"/>
  <c r="I15" i="5"/>
  <c r="BN15" i="1"/>
  <c r="CP15" i="1" s="1"/>
  <c r="AM15" i="4"/>
  <c r="BO15" i="4" s="1"/>
  <c r="F15" i="5"/>
  <c r="BQ15" i="4"/>
  <c r="BG15" i="1"/>
  <c r="CI15" i="1" s="1"/>
  <c r="CJ15" i="1"/>
  <c r="CR15" i="1"/>
  <c r="CQ15" i="1"/>
  <c r="BD14" i="4"/>
  <c r="CF14" i="4" s="1"/>
  <c r="CE14" i="1"/>
  <c r="DG14" i="1" s="1"/>
  <c r="CP14" i="1"/>
  <c r="BQ14" i="4"/>
  <c r="D14" i="3"/>
  <c r="CR14" i="1"/>
  <c r="BG14" i="1"/>
  <c r="CI14" i="1" s="1"/>
  <c r="CJ14" i="1"/>
  <c r="BO14" i="1"/>
  <c r="BO13" i="4"/>
  <c r="CP13" i="1"/>
  <c r="CI13" i="4"/>
  <c r="BH13" i="4"/>
  <c r="BP13" i="4"/>
  <c r="CR13" i="1"/>
  <c r="BG13" i="1"/>
  <c r="CI13" i="1" s="1"/>
  <c r="CJ13" i="1"/>
  <c r="BO13" i="1"/>
  <c r="CF12" i="4"/>
  <c r="F12" i="5"/>
  <c r="K12" i="4"/>
  <c r="BO12" i="4" s="1"/>
  <c r="AL12" i="1"/>
  <c r="CP12" i="1" s="1"/>
  <c r="BQ12" i="4"/>
  <c r="D12" i="3"/>
  <c r="BG12" i="1"/>
  <c r="CI12" i="1" s="1"/>
  <c r="CJ12" i="1"/>
  <c r="CQ12" i="1"/>
  <c r="DG11" i="1"/>
  <c r="BN11" i="1"/>
  <c r="CP11" i="1" s="1"/>
  <c r="I11" i="5"/>
  <c r="AM11" i="4"/>
  <c r="BO11" i="4" s="1"/>
  <c r="BQ11" i="4"/>
  <c r="BO11" i="1"/>
  <c r="CF10" i="4"/>
  <c r="I10" i="5"/>
  <c r="BN10" i="1"/>
  <c r="CP10" i="1" s="1"/>
  <c r="AM10" i="4"/>
  <c r="BO10" i="4" s="1"/>
  <c r="BQ10" i="4"/>
  <c r="BG10" i="1"/>
  <c r="CI10" i="1" s="1"/>
  <c r="CJ10" i="1"/>
  <c r="BO10" i="1"/>
  <c r="CR10" i="1"/>
  <c r="BO9" i="4"/>
  <c r="CI9" i="4"/>
  <c r="BH9" i="4"/>
  <c r="D9" i="1"/>
  <c r="CJ9" i="1"/>
  <c r="BG9" i="1"/>
  <c r="CI9" i="1" s="1"/>
  <c r="BO9" i="1"/>
  <c r="CR9" i="1"/>
  <c r="DG8" i="1"/>
  <c r="DG7" i="1" s="1"/>
  <c r="BI8" i="4"/>
  <c r="D8" i="3"/>
  <c r="CQ8" i="1"/>
  <c r="CH8" i="1"/>
  <c r="D8" i="1"/>
  <c r="AB7" i="3" l="1"/>
  <c r="AB7" i="2"/>
  <c r="BN7" i="1"/>
  <c r="CP7" i="1"/>
  <c r="BC7" i="1"/>
  <c r="K7" i="4"/>
  <c r="AM7" i="4"/>
  <c r="BO7" i="4"/>
  <c r="BD7" i="4"/>
  <c r="AB7" i="4"/>
  <c r="CF7" i="4"/>
  <c r="CH17" i="2"/>
  <c r="DJ17" i="2" s="1"/>
  <c r="CH25" i="1"/>
  <c r="DJ25" i="1" s="1"/>
  <c r="CH17" i="1"/>
  <c r="DJ17" i="1" s="1"/>
  <c r="DJ8" i="1"/>
  <c r="CH24" i="1"/>
  <c r="DJ24" i="1" s="1"/>
  <c r="CH12" i="1"/>
  <c r="DJ12" i="1" s="1"/>
  <c r="CI47" i="4"/>
  <c r="CQ21" i="2"/>
  <c r="CH21" i="2"/>
  <c r="DJ21" i="2" s="1"/>
  <c r="BH45" i="4"/>
  <c r="CI45" i="4"/>
  <c r="BH44" i="4"/>
  <c r="CI44" i="4"/>
  <c r="CQ18" i="2"/>
  <c r="CH18" i="2"/>
  <c r="DJ18" i="2" s="1"/>
  <c r="CI43" i="4"/>
  <c r="CI42" i="4"/>
  <c r="CQ16" i="2"/>
  <c r="CH16" i="2"/>
  <c r="DJ16" i="2" s="1"/>
  <c r="CI40" i="4"/>
  <c r="CI39" i="4"/>
  <c r="CQ11" i="2"/>
  <c r="CH11" i="2"/>
  <c r="DJ11" i="2" s="1"/>
  <c r="CI35" i="4"/>
  <c r="CQ8" i="2"/>
  <c r="CH8" i="2"/>
  <c r="DJ8" i="2" s="1"/>
  <c r="CQ33" i="1"/>
  <c r="CH33" i="1"/>
  <c r="DJ33" i="1" s="1"/>
  <c r="CI32" i="4"/>
  <c r="BH32" i="4"/>
  <c r="CQ32" i="1"/>
  <c r="CH32" i="1"/>
  <c r="DJ32" i="1" s="1"/>
  <c r="CI31" i="4"/>
  <c r="BH31" i="4"/>
  <c r="CH31" i="1"/>
  <c r="DJ31" i="1" s="1"/>
  <c r="CI30" i="4"/>
  <c r="BH30" i="4"/>
  <c r="CH30" i="1"/>
  <c r="DJ30" i="1" s="1"/>
  <c r="CI29" i="4"/>
  <c r="CQ29" i="1"/>
  <c r="CH29" i="1"/>
  <c r="DJ29" i="1" s="1"/>
  <c r="BP28" i="4"/>
  <c r="CI28" i="4"/>
  <c r="CQ28" i="1"/>
  <c r="CH28" i="1"/>
  <c r="DJ28" i="1" s="1"/>
  <c r="BP27" i="4"/>
  <c r="CI27" i="4"/>
  <c r="CQ27" i="1"/>
  <c r="CH27" i="1"/>
  <c r="DJ27" i="1" s="1"/>
  <c r="CI26" i="4"/>
  <c r="BH26" i="4"/>
  <c r="BP23" i="4"/>
  <c r="CI23" i="4"/>
  <c r="CH23" i="1"/>
  <c r="DJ23" i="1" s="1"/>
  <c r="CQ23" i="1"/>
  <c r="CH22" i="1"/>
  <c r="DJ22" i="1" s="1"/>
  <c r="CQ22" i="1"/>
  <c r="CH21" i="1"/>
  <c r="DJ21" i="1" s="1"/>
  <c r="CQ21" i="1"/>
  <c r="CH20" i="1"/>
  <c r="DJ20" i="1" s="1"/>
  <c r="CQ20" i="1"/>
  <c r="CH19" i="1"/>
  <c r="DJ19" i="1" s="1"/>
  <c r="BP18" i="4"/>
  <c r="CI18" i="4"/>
  <c r="CH18" i="1"/>
  <c r="DJ18" i="1" s="1"/>
  <c r="CQ18" i="1"/>
  <c r="BP17" i="4"/>
  <c r="CI17" i="4"/>
  <c r="CI16" i="4"/>
  <c r="BP15" i="4"/>
  <c r="CI15" i="4"/>
  <c r="CH15" i="1"/>
  <c r="DJ15" i="1" s="1"/>
  <c r="BP14" i="4"/>
  <c r="CI14" i="4"/>
  <c r="CQ14" i="1"/>
  <c r="CH14" i="1"/>
  <c r="DJ14" i="1" s="1"/>
  <c r="CQ13" i="1"/>
  <c r="CH13" i="1"/>
  <c r="DJ13" i="1" s="1"/>
  <c r="BP12" i="4"/>
  <c r="CI12" i="4"/>
  <c r="BP11" i="4"/>
  <c r="CI11" i="4"/>
  <c r="CH11" i="1"/>
  <c r="DJ11" i="1" s="1"/>
  <c r="CQ11" i="1"/>
  <c r="BP10" i="4"/>
  <c r="CI10" i="4"/>
  <c r="CQ10" i="1"/>
  <c r="CH10" i="1"/>
  <c r="DJ10" i="1" s="1"/>
  <c r="CH9" i="1"/>
  <c r="DJ9" i="1" s="1"/>
  <c r="CQ9" i="1"/>
  <c r="BH8" i="4"/>
  <c r="CI8" i="4"/>
  <c r="BP8" i="4"/>
</calcChain>
</file>

<file path=xl/sharedStrings.xml><?xml version="1.0" encoding="utf-8"?>
<sst xmlns="http://schemas.openxmlformats.org/spreadsheetml/2006/main" count="2943" uniqueCount="467">
  <si>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</si>
  <si>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</si>
  <si>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</si>
  <si>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</si>
  <si>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</si>
  <si>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</si>
  <si>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</si>
  <si>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</si>
  <si>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</si>
  <si>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</si>
  <si>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</si>
  <si>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</si>
  <si>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</si>
  <si>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</si>
  <si>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</si>
  <si>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</si>
  <si>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</si>
  <si>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</si>
  <si>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</si>
  <si>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</si>
  <si>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</si>
  <si>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</si>
  <si>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</si>
  <si>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</si>
  <si>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</si>
  <si>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</si>
  <si>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</si>
  <si>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</si>
  <si>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</si>
  <si>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</si>
  <si>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</si>
  <si>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</si>
  <si>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</si>
  <si>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</si>
  <si>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</si>
  <si>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</si>
  <si>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</si>
  <si>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</si>
  <si>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</si>
  <si>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</si>
  <si>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</si>
  <si>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</si>
  <si>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</si>
  <si>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</si>
  <si>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</si>
  <si>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</si>
  <si>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</si>
  <si>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</si>
  <si>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</si>
  <si>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</si>
  <si>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</si>
  <si>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</si>
  <si>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</si>
  <si>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</si>
  <si>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</si>
  <si>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</si>
  <si>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</si>
  <si>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</si>
  <si>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</si>
  <si>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</si>
  <si>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</si>
  <si>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</si>
  <si>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</si>
  <si>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</si>
  <si>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</si>
  <si>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</si>
  <si>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</si>
  <si>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</si>
  <si>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</si>
  <si>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</si>
  <si>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</si>
  <si>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</si>
  <si>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</si>
  <si>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</si>
  <si>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</si>
  <si>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</si>
  <si>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</si>
  <si>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</si>
  <si>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</si>
  <si>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</si>
  <si>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</si>
  <si>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</si>
  <si>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</si>
  <si>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</si>
  <si>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</si>
  <si>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</si>
  <si>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</si>
  <si>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</si>
  <si>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</si>
  <si>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</si>
  <si>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</si>
  <si>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</si>
  <si>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</si>
  <si>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</si>
  <si>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</si>
  <si>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</si>
  <si>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</si>
  <si>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</si>
  <si>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</si>
  <si>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</si>
  <si>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</si>
  <si>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</si>
  <si>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</si>
  <si>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</si>
  <si>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</si>
  <si>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</si>
  <si>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</si>
  <si>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</si>
  <si>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</si>
  <si>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</si>
  <si>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</si>
  <si>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</si>
  <si>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</si>
  <si>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</si>
  <si>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</si>
  <si>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</si>
  <si>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</si>
  <si>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</si>
  <si>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</si>
  <si>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</si>
  <si>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</si>
  <si>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</si>
  <si>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</si>
  <si>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</si>
  <si>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</si>
  <si>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</si>
  <si>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</si>
  <si>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</si>
  <si>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</si>
  <si>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</si>
  <si>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</si>
  <si>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</si>
  <si>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</si>
  <si>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</si>
  <si>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</si>
  <si>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</si>
  <si>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</si>
  <si>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</si>
  <si>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</si>
  <si>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</si>
  <si>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</si>
  <si>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</si>
  <si>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</si>
  <si>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</si>
  <si>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</si>
  <si>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</si>
  <si>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</si>
  <si>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</si>
  <si>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</si>
  <si>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</si>
  <si>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</si>
  <si>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</si>
  <si>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</si>
  <si>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</si>
  <si>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</si>
  <si>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</si>
  <si>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</si>
  <si>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</si>
  <si>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</si>
  <si>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</si>
  <si>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</si>
  <si>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</si>
  <si>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</si>
  <si>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</si>
  <si>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</si>
  <si>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</si>
  <si>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</si>
  <si>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</si>
  <si>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</si>
  <si>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</si>
  <si>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</si>
  <si>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</si>
  <si>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</si>
  <si>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</si>
  <si>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</si>
  <si>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</si>
  <si>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</si>
  <si>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</si>
  <si>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</si>
  <si>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</si>
  <si>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</si>
  <si>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</si>
  <si>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</si>
  <si>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</si>
  <si>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</si>
  <si>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</si>
  <si>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</si>
  <si>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</si>
  <si>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</si>
  <si>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</si>
  <si>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</si>
  <si>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</si>
  <si>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</si>
  <si>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</si>
  <si>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</si>
  <si>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</si>
  <si>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</si>
  <si>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</si>
  <si>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</si>
  <si>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</si>
  <si>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岡山県</t>
    <phoneticPr fontId="3"/>
  </si>
  <si>
    <t>33100</t>
    <phoneticPr fontId="3"/>
  </si>
  <si>
    <t/>
  </si>
  <si>
    <t>岡山県</t>
    <phoneticPr fontId="3"/>
  </si>
  <si>
    <t>33100</t>
    <phoneticPr fontId="3"/>
  </si>
  <si>
    <t>岡山市</t>
    <phoneticPr fontId="3"/>
  </si>
  <si>
    <t>岡山市</t>
    <phoneticPr fontId="3"/>
  </si>
  <si>
    <t>33202</t>
    <phoneticPr fontId="3"/>
  </si>
  <si>
    <t>倉敷市</t>
    <phoneticPr fontId="3"/>
  </si>
  <si>
    <t>33202</t>
    <phoneticPr fontId="3"/>
  </si>
  <si>
    <t>岡山県</t>
    <phoneticPr fontId="3"/>
  </si>
  <si>
    <t>33202</t>
    <phoneticPr fontId="3"/>
  </si>
  <si>
    <t>倉敷市</t>
    <phoneticPr fontId="3"/>
  </si>
  <si>
    <t>33203</t>
    <phoneticPr fontId="3"/>
  </si>
  <si>
    <t>津山市</t>
    <phoneticPr fontId="3"/>
  </si>
  <si>
    <t>津山市</t>
    <phoneticPr fontId="3"/>
  </si>
  <si>
    <t>33203</t>
    <phoneticPr fontId="3"/>
  </si>
  <si>
    <t>津山市</t>
    <phoneticPr fontId="3"/>
  </si>
  <si>
    <t>岡山県</t>
    <phoneticPr fontId="3"/>
  </si>
  <si>
    <t>33204</t>
    <phoneticPr fontId="3"/>
  </si>
  <si>
    <t>玉野市</t>
    <phoneticPr fontId="3"/>
  </si>
  <si>
    <t>33204</t>
    <phoneticPr fontId="3"/>
  </si>
  <si>
    <t>玉野市</t>
    <phoneticPr fontId="3"/>
  </si>
  <si>
    <t>33204</t>
    <phoneticPr fontId="3"/>
  </si>
  <si>
    <t>玉野市</t>
    <phoneticPr fontId="3"/>
  </si>
  <si>
    <t>岡山県</t>
    <phoneticPr fontId="3"/>
  </si>
  <si>
    <t>33204</t>
    <phoneticPr fontId="3"/>
  </si>
  <si>
    <t>玉野市</t>
    <phoneticPr fontId="3"/>
  </si>
  <si>
    <t>33205</t>
    <phoneticPr fontId="3"/>
  </si>
  <si>
    <t>笠岡市</t>
    <phoneticPr fontId="3"/>
  </si>
  <si>
    <t>33205</t>
    <phoneticPr fontId="3"/>
  </si>
  <si>
    <t>33205</t>
    <phoneticPr fontId="3"/>
  </si>
  <si>
    <t>笠岡市</t>
    <phoneticPr fontId="3"/>
  </si>
  <si>
    <t>岡山県</t>
    <phoneticPr fontId="3"/>
  </si>
  <si>
    <t>笠岡市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</si>
  <si>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</si>
  <si>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</si>
  <si>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</si>
  <si>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</si>
  <si>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岡山県</t>
    <phoneticPr fontId="3"/>
  </si>
  <si>
    <t>33207</t>
    <phoneticPr fontId="3"/>
  </si>
  <si>
    <t>井原市</t>
    <phoneticPr fontId="3"/>
  </si>
  <si>
    <t>33208</t>
    <phoneticPr fontId="3"/>
  </si>
  <si>
    <t>総社市</t>
    <phoneticPr fontId="3"/>
  </si>
  <si>
    <t>総社市</t>
    <phoneticPr fontId="3"/>
  </si>
  <si>
    <t>33208</t>
    <phoneticPr fontId="3"/>
  </si>
  <si>
    <t>33208</t>
    <phoneticPr fontId="3"/>
  </si>
  <si>
    <t>総社市</t>
    <phoneticPr fontId="3"/>
  </si>
  <si>
    <t>33209</t>
  </si>
  <si>
    <t>33209</t>
    <phoneticPr fontId="3"/>
  </si>
  <si>
    <t>高梁市</t>
  </si>
  <si>
    <t>高梁市</t>
    <phoneticPr fontId="3"/>
  </si>
  <si>
    <t>高梁市</t>
    <phoneticPr fontId="3"/>
  </si>
  <si>
    <t>33209</t>
    <phoneticPr fontId="3"/>
  </si>
  <si>
    <t>33946</t>
  </si>
  <si>
    <t>高梁地域事務組合</t>
  </si>
  <si>
    <t>高梁市</t>
    <phoneticPr fontId="3"/>
  </si>
  <si>
    <t>33210</t>
    <phoneticPr fontId="3"/>
  </si>
  <si>
    <t>新見市</t>
    <phoneticPr fontId="3"/>
  </si>
  <si>
    <t>新見市</t>
    <phoneticPr fontId="3"/>
  </si>
  <si>
    <t>33210</t>
    <phoneticPr fontId="3"/>
  </si>
  <si>
    <t>33210</t>
    <phoneticPr fontId="3"/>
  </si>
  <si>
    <t>新見市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</si>
  <si>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</si>
  <si>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</si>
  <si>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</si>
  <si>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</si>
  <si>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岡山県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</si>
  <si>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</si>
  <si>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</si>
  <si>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</si>
  <si>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</si>
  <si>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</si>
  <si>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</si>
  <si>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瀬戸内市</t>
    <phoneticPr fontId="3"/>
  </si>
  <si>
    <t>33212</t>
    <phoneticPr fontId="3"/>
  </si>
  <si>
    <t>瀬戸内市</t>
    <phoneticPr fontId="3"/>
  </si>
  <si>
    <t>岡山県</t>
    <phoneticPr fontId="3"/>
  </si>
  <si>
    <t>33213</t>
  </si>
  <si>
    <t>33213</t>
    <phoneticPr fontId="3"/>
  </si>
  <si>
    <t>赤磐市</t>
  </si>
  <si>
    <t>赤磐市</t>
    <phoneticPr fontId="3"/>
  </si>
  <si>
    <t>33213</t>
    <phoneticPr fontId="3"/>
  </si>
  <si>
    <t>赤磐市</t>
    <phoneticPr fontId="3"/>
  </si>
  <si>
    <t>赤磐市</t>
    <phoneticPr fontId="3"/>
  </si>
  <si>
    <t>33214</t>
    <phoneticPr fontId="3"/>
  </si>
  <si>
    <t>真庭市</t>
    <phoneticPr fontId="3"/>
  </si>
  <si>
    <t>33214</t>
    <phoneticPr fontId="3"/>
  </si>
  <si>
    <t>真庭市</t>
    <phoneticPr fontId="3"/>
  </si>
  <si>
    <t>岡山県</t>
    <phoneticPr fontId="3"/>
  </si>
  <si>
    <t>33214</t>
    <phoneticPr fontId="3"/>
  </si>
  <si>
    <t>真庭市</t>
    <phoneticPr fontId="3"/>
  </si>
  <si>
    <t>33216</t>
    <phoneticPr fontId="3"/>
  </si>
  <si>
    <t>浅口市</t>
    <phoneticPr fontId="3"/>
  </si>
  <si>
    <t>33216</t>
    <phoneticPr fontId="3"/>
  </si>
  <si>
    <t>浅口市</t>
    <phoneticPr fontId="3"/>
  </si>
  <si>
    <t>浅口市</t>
    <phoneticPr fontId="3"/>
  </si>
  <si>
    <t>33216</t>
    <phoneticPr fontId="3"/>
  </si>
  <si>
    <t>浅口市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</si>
  <si>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</si>
  <si>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</si>
  <si>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</si>
  <si>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</si>
  <si>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</si>
  <si>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</si>
  <si>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33346</t>
    <phoneticPr fontId="3"/>
  </si>
  <si>
    <t>和気町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</si>
  <si>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</si>
  <si>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</si>
  <si>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</si>
  <si>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</si>
  <si>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</si>
  <si>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</si>
  <si>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早島町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</si>
  <si>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</si>
  <si>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</si>
  <si>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</si>
  <si>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</si>
  <si>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33445</t>
    <phoneticPr fontId="3"/>
  </si>
  <si>
    <t>33445</t>
    <phoneticPr fontId="3"/>
  </si>
  <si>
    <t>里庄町</t>
    <phoneticPr fontId="3"/>
  </si>
  <si>
    <t>33461</t>
    <phoneticPr fontId="3"/>
  </si>
  <si>
    <t>矢掛町</t>
    <phoneticPr fontId="3"/>
  </si>
  <si>
    <t>33461</t>
    <phoneticPr fontId="3"/>
  </si>
  <si>
    <t>33461</t>
    <phoneticPr fontId="3"/>
  </si>
  <si>
    <t>矢掛町</t>
    <phoneticPr fontId="3"/>
  </si>
  <si>
    <t>33586</t>
    <phoneticPr fontId="3"/>
  </si>
  <si>
    <t>新庄村</t>
    <phoneticPr fontId="3"/>
  </si>
  <si>
    <t>33586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</si>
  <si>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</si>
  <si>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</si>
  <si>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</si>
  <si>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</si>
  <si>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</si>
  <si>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</si>
  <si>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33606</t>
    <phoneticPr fontId="3"/>
  </si>
  <si>
    <t>33606</t>
    <phoneticPr fontId="3"/>
  </si>
  <si>
    <t>鏡野町</t>
    <phoneticPr fontId="3"/>
  </si>
  <si>
    <t>33622</t>
  </si>
  <si>
    <t>33622</t>
    <phoneticPr fontId="3"/>
  </si>
  <si>
    <t>勝央町</t>
  </si>
  <si>
    <t>勝央町</t>
    <phoneticPr fontId="3"/>
  </si>
  <si>
    <t>33622</t>
    <phoneticPr fontId="3"/>
  </si>
  <si>
    <t>勝央町</t>
    <phoneticPr fontId="3"/>
  </si>
  <si>
    <t>33622</t>
    <phoneticPr fontId="3"/>
  </si>
  <si>
    <t>33622</t>
    <phoneticPr fontId="3"/>
  </si>
  <si>
    <t>勝央町</t>
    <phoneticPr fontId="3"/>
  </si>
  <si>
    <t>33623</t>
  </si>
  <si>
    <t>33623</t>
    <phoneticPr fontId="3"/>
  </si>
  <si>
    <t>奈義町</t>
  </si>
  <si>
    <t>奈義町</t>
    <phoneticPr fontId="3"/>
  </si>
  <si>
    <t>奈義町</t>
    <phoneticPr fontId="3"/>
  </si>
  <si>
    <t>岡山県</t>
    <phoneticPr fontId="3"/>
  </si>
  <si>
    <t>33623</t>
    <phoneticPr fontId="3"/>
  </si>
  <si>
    <t>奈義町</t>
    <phoneticPr fontId="3"/>
  </si>
  <si>
    <t>奈義町</t>
    <phoneticPr fontId="3"/>
  </si>
  <si>
    <t>33643</t>
  </si>
  <si>
    <t>33643</t>
    <phoneticPr fontId="3"/>
  </si>
  <si>
    <t>西粟倉村</t>
  </si>
  <si>
    <t>西粟倉村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</si>
  <si>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</si>
  <si>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</si>
  <si>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</si>
  <si>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</si>
  <si>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岡山県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</si>
  <si>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</si>
  <si>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</si>
  <si>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</si>
  <si>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</si>
  <si>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岡山県</t>
    <phoneticPr fontId="3"/>
  </si>
  <si>
    <t>33663</t>
    <phoneticPr fontId="3"/>
  </si>
  <si>
    <t>久米南町</t>
    <phoneticPr fontId="3"/>
  </si>
  <si>
    <t>33666</t>
  </si>
  <si>
    <t>33666</t>
    <phoneticPr fontId="3"/>
  </si>
  <si>
    <t>美咲町</t>
  </si>
  <si>
    <t>美咲町</t>
    <phoneticPr fontId="3"/>
  </si>
  <si>
    <t>33666</t>
    <phoneticPr fontId="3"/>
  </si>
  <si>
    <t>美咲町</t>
    <phoneticPr fontId="3"/>
  </si>
  <si>
    <t>美咲町</t>
    <phoneticPr fontId="3"/>
  </si>
  <si>
    <t>33666</t>
    <phoneticPr fontId="3"/>
  </si>
  <si>
    <t>美咲町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</si>
  <si>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</si>
  <si>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</si>
  <si>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</si>
  <si>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</si>
  <si>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33681</t>
    <phoneticPr fontId="3"/>
  </si>
  <si>
    <t>33846</t>
    <phoneticPr fontId="3"/>
  </si>
  <si>
    <t>神崎衛生施設組合</t>
    <phoneticPr fontId="3"/>
  </si>
  <si>
    <t>神崎衛生施設組合</t>
    <phoneticPr fontId="3"/>
  </si>
  <si>
    <t>33846</t>
    <phoneticPr fontId="3"/>
  </si>
  <si>
    <t>33846</t>
    <phoneticPr fontId="3"/>
  </si>
  <si>
    <t>神崎衛生施設組合</t>
    <phoneticPr fontId="3"/>
  </si>
  <si>
    <t>33847</t>
    <phoneticPr fontId="3"/>
  </si>
  <si>
    <t>備南衛生施設組合</t>
    <phoneticPr fontId="3"/>
  </si>
  <si>
    <t>33847</t>
    <phoneticPr fontId="3"/>
  </si>
  <si>
    <t>備南衛生施設組合</t>
    <phoneticPr fontId="3"/>
  </si>
  <si>
    <t>33847</t>
    <phoneticPr fontId="3"/>
  </si>
  <si>
    <t>備南衛生施設組合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</si>
  <si>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</si>
  <si>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</si>
  <si>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</si>
  <si>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</si>
  <si>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勝英衛生施設組合</t>
    <phoneticPr fontId="3"/>
  </si>
  <si>
    <t>33215</t>
  </si>
  <si>
    <t>美作市</t>
  </si>
  <si>
    <t>33849</t>
    <phoneticPr fontId="3"/>
  </si>
  <si>
    <t>33851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</si>
  <si>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</si>
  <si>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</si>
  <si>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</si>
  <si>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</si>
  <si>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</si>
  <si>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</si>
  <si>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</si>
  <si>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</si>
  <si>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33852</t>
    <phoneticPr fontId="3"/>
  </si>
  <si>
    <t>和気赤磐し尿処理施設一部事務組合</t>
    <phoneticPr fontId="3"/>
  </si>
  <si>
    <t>33855</t>
    <phoneticPr fontId="3"/>
  </si>
  <si>
    <t>岡山県西部環境整備施設組合</t>
    <phoneticPr fontId="3"/>
  </si>
  <si>
    <t>33855</t>
    <phoneticPr fontId="3"/>
  </si>
  <si>
    <t>岡山県西部環境整備施設組合</t>
    <phoneticPr fontId="3"/>
  </si>
  <si>
    <t>33855</t>
    <phoneticPr fontId="3"/>
  </si>
  <si>
    <t>岡山県西部環境整備施設組合</t>
    <phoneticPr fontId="3"/>
  </si>
  <si>
    <t>岡山県</t>
    <phoneticPr fontId="3"/>
  </si>
  <si>
    <t>33859</t>
    <phoneticPr fontId="3"/>
  </si>
  <si>
    <t>倉敷西部清掃施設組合</t>
    <phoneticPr fontId="3"/>
  </si>
  <si>
    <t>33859</t>
    <phoneticPr fontId="3"/>
  </si>
  <si>
    <t>倉敷西部清掃施設組合</t>
    <phoneticPr fontId="3"/>
  </si>
  <si>
    <t>33859</t>
    <phoneticPr fontId="3"/>
  </si>
  <si>
    <t>33895</t>
    <phoneticPr fontId="3"/>
  </si>
  <si>
    <t>岡山市久米南町衛生施設組合</t>
    <phoneticPr fontId="3"/>
  </si>
  <si>
    <t>33895</t>
    <phoneticPr fontId="3"/>
  </si>
  <si>
    <t>33895</t>
    <phoneticPr fontId="3"/>
  </si>
  <si>
    <t>岡山県</t>
    <phoneticPr fontId="3"/>
  </si>
  <si>
    <t>33895</t>
    <phoneticPr fontId="3"/>
  </si>
  <si>
    <t>岡山市久米南町衛生施設組合</t>
    <phoneticPr fontId="3"/>
  </si>
  <si>
    <t>33896</t>
    <phoneticPr fontId="3"/>
  </si>
  <si>
    <t>岡山県中部環境施設組合</t>
    <phoneticPr fontId="3"/>
  </si>
  <si>
    <t>33896</t>
    <phoneticPr fontId="3"/>
  </si>
  <si>
    <t>33896</t>
    <phoneticPr fontId="3"/>
  </si>
  <si>
    <t>岡山県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</si>
  <si>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</si>
  <si>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</si>
  <si>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</si>
  <si>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</si>
  <si>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</si>
  <si>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</si>
  <si>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</si>
  <si>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33898</t>
    <phoneticPr fontId="3"/>
  </si>
  <si>
    <t>津山圏域衛生処理組合</t>
    <phoneticPr fontId="3"/>
  </si>
  <si>
    <t>33913</t>
    <phoneticPr fontId="3"/>
  </si>
  <si>
    <t>総社広域環境施設組合</t>
    <phoneticPr fontId="3"/>
  </si>
  <si>
    <t>総社広域環境施設組合</t>
    <phoneticPr fontId="3"/>
  </si>
  <si>
    <t>33913</t>
    <phoneticPr fontId="3"/>
  </si>
  <si>
    <t>33946</t>
    <phoneticPr fontId="3"/>
  </si>
  <si>
    <t>高梁地域事務組合</t>
    <phoneticPr fontId="3"/>
  </si>
  <si>
    <t>33946</t>
    <phoneticPr fontId="3"/>
  </si>
  <si>
    <t>高梁地域事務組合</t>
    <phoneticPr fontId="3"/>
  </si>
  <si>
    <t>高梁地域事務組合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</si>
  <si>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</si>
  <si>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</si>
  <si>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</si>
  <si>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</si>
  <si>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岡山県</t>
    <phoneticPr fontId="3"/>
  </si>
  <si>
    <t>33959</t>
    <phoneticPr fontId="3"/>
  </si>
  <si>
    <t>津山圏域資源循環施設組合</t>
    <phoneticPr fontId="3"/>
  </si>
  <si>
    <t>33000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</si>
</sst>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466</v>
      </c>
      <c r="C7" s="78" t="s">
        <v>192</v>
      </c>
      <c r="D7" s="79">
        <f>SUM($D$8:$D$33)</f>
        <v>10016852</v>
      </c>
      <c r="E7" s="79">
        <f>SUM($E$8:$E$33)</f>
        <v>9637829</v>
      </c>
      <c r="F7" s="79">
        <f>SUM($F$8:$F$33)</f>
        <v>5068797</v>
      </c>
      <c r="G7" s="79">
        <f>SUM($G$8:$G$33)</f>
        <v>0</v>
      </c>
      <c r="H7" s="79">
        <f>SUM($H$8:$H$33)</f>
        <v>4540600</v>
      </c>
      <c r="I7" s="79">
        <f>SUM($I$8:$I$33)</f>
        <v>0</v>
      </c>
      <c r="J7" s="93" t="s">
        <v>193</v>
      </c>
      <c r="K7" s="79">
        <f>SUM($K$8:$K$33)</f>
        <v>28432</v>
      </c>
      <c r="L7" s="79">
        <f>SUM($L$8:$L$33)</f>
        <v>379023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93" t="s">
        <v>193</v>
      </c>
      <c r="T7" s="79">
        <f>SUM($T$8:$T$33)</f>
        <v>0</v>
      </c>
      <c r="U7" s="79">
        <f>SUM($U$8:$U$33)</f>
        <v>0</v>
      </c>
      <c r="V7" s="79">
        <f>SUM($V$8:$V$33)</f>
        <v>10016852</v>
      </c>
      <c r="W7" s="79">
        <f>SUM($W$8:$W$33)</f>
        <v>9637829</v>
      </c>
      <c r="X7" s="79">
        <f>SUM($X$8:$X$33)</f>
        <v>5068797</v>
      </c>
      <c r="Y7" s="79">
        <f>SUM($Y$8:$Y$33)</f>
        <v>0</v>
      </c>
      <c r="Z7" s="79">
        <f>SUM($Z$8:$Z$33)</f>
        <v>4540600</v>
      </c>
      <c r="AA7" s="79">
        <f>SUM($AA$8:$AA$33)</f>
        <v>0</v>
      </c>
      <c r="AB7" s="93" t="s">
        <v>193</v>
      </c>
      <c r="AC7" s="79">
        <f>SUM($AC$8:$AC$33)</f>
        <v>28432</v>
      </c>
      <c r="AD7" s="79">
        <f>SUM($AD$8:$AD$33)</f>
        <v>379023</v>
      </c>
      <c r="AE7" s="79">
        <f>SUM($AE$8:$AE$33)</f>
        <v>127656</v>
      </c>
      <c r="AF7" s="79">
        <f>SUM($AF$8:$AF$33)</f>
        <v>127656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127656</v>
      </c>
      <c r="AK7" s="79">
        <f>SUM($AK$8:$AK$33)</f>
        <v>0</v>
      </c>
      <c r="AL7" s="79">
        <f>SUM($AL$8:$AL$33)</f>
        <v>0</v>
      </c>
      <c r="AM7" s="79">
        <f>SUM($AM$8:$AM$33)</f>
        <v>9429953</v>
      </c>
      <c r="AN7" s="79">
        <f>SUM($AN$8:$AN$33)</f>
        <v>4971</v>
      </c>
      <c r="AO7" s="79">
        <f>SUM($AO$8:$AO$33)</f>
        <v>4971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1055</v>
      </c>
      <c r="AT7" s="79">
        <f>SUM($AT$8:$AT$33)</f>
        <v>0</v>
      </c>
      <c r="AU7" s="79">
        <f>SUM($AU$8:$AU$33)</f>
        <v>1055</v>
      </c>
      <c r="AV7" s="79">
        <f>SUM($AV$8:$AV$33)</f>
        <v>0</v>
      </c>
      <c r="AW7" s="79">
        <f>SUM($AW$8:$AW$33)</f>
        <v>0</v>
      </c>
      <c r="AX7" s="79">
        <f>SUM($AX$8:$AX$33)</f>
        <v>9423927</v>
      </c>
      <c r="AY7" s="79">
        <f>SUM($AY$8:$AY$33)</f>
        <v>351724</v>
      </c>
      <c r="AZ7" s="79">
        <f>SUM($AZ$8:$AZ$33)</f>
        <v>128759</v>
      </c>
      <c r="BA7" s="79">
        <f>SUM($BA$8:$BA$33)</f>
        <v>4410005</v>
      </c>
      <c r="BB7" s="79">
        <f>SUM($BB$8:$BB$33)</f>
        <v>4533439</v>
      </c>
      <c r="BC7" s="79">
        <f>SUM($BC$8:$BC$33)</f>
        <v>147479</v>
      </c>
      <c r="BD7" s="79">
        <f>SUM($BD$8:$BD$33)</f>
        <v>0</v>
      </c>
      <c r="BE7" s="79">
        <f>SUM($BE$8:$BE$33)</f>
        <v>311764</v>
      </c>
      <c r="BF7" s="79">
        <f>SUM($BF$8:$BF$33)</f>
        <v>9869373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127656</v>
      </c>
      <c r="CJ7" s="79">
        <f>SUM($CJ$8:$CJ$33)</f>
        <v>127656</v>
      </c>
      <c r="CK7" s="79">
        <f>SUM($CK$8:$CK$33)</f>
        <v>0</v>
      </c>
      <c r="CL7" s="79">
        <f>SUM($CL$8:$CL$33)</f>
        <v>0</v>
      </c>
      <c r="CM7" s="79">
        <f>SUM($CM$8:$CM$33)</f>
        <v>0</v>
      </c>
      <c r="CN7" s="79">
        <f>SUM($CN$8:$CN$33)</f>
        <v>127656</v>
      </c>
      <c r="CO7" s="79">
        <f>SUM($CO$8:$CO$33)</f>
        <v>0</v>
      </c>
      <c r="CP7" s="79">
        <f>SUM($CP$8:$CP$33)</f>
        <v>0</v>
      </c>
      <c r="CQ7" s="79">
        <f>SUM($CQ$8:$CQ$33)</f>
        <v>9429953</v>
      </c>
      <c r="CR7" s="79">
        <f>SUM($CR$8:$CR$33)</f>
        <v>4971</v>
      </c>
      <c r="CS7" s="79">
        <f>SUM($CS$8:$CS$33)</f>
        <v>4971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1055</v>
      </c>
      <c r="CX7" s="79">
        <f>SUM($CX$8:$CX$33)</f>
        <v>0</v>
      </c>
      <c r="CY7" s="79">
        <f>SUM($CY$8:$CY$33)</f>
        <v>1055</v>
      </c>
      <c r="CZ7" s="79">
        <f>SUM($CZ$8:$CZ$33)</f>
        <v>0</v>
      </c>
      <c r="DA7" s="79">
        <f>SUM($DA$8:$DA$33)</f>
        <v>0</v>
      </c>
      <c r="DB7" s="79">
        <f>SUM($DB$8:$DB$33)</f>
        <v>9423927</v>
      </c>
      <c r="DC7" s="79">
        <f>SUM($DC$8:$DC$33)</f>
        <v>351724</v>
      </c>
      <c r="DD7" s="79">
        <f>SUM($DD$8:$DD$33)</f>
        <v>128759</v>
      </c>
      <c r="DE7" s="79">
        <f>SUM($DE$8:$DE$33)</f>
        <v>4410005</v>
      </c>
      <c r="DF7" s="79">
        <f>SUM($DF$8:$DF$33)</f>
        <v>4533439</v>
      </c>
      <c r="DG7" s="79">
        <f>SUM($DG$8:$DG$33)</f>
        <v>147479</v>
      </c>
      <c r="DH7" s="79">
        <f>SUM($DH$8:$DH$33)</f>
        <v>0</v>
      </c>
      <c r="DI7" s="79">
        <f>SUM($DI$8:$DI$33)</f>
        <v>311764</v>
      </c>
      <c r="DJ7" s="79">
        <f>SUM($DJ$8:$DJ$33)</f>
        <v>9869373</v>
      </c>
    </row>
    <row r="8" spans="1:114" s="8" customFormat="1" ht="12" customHeight="1">
      <c r="A8" s="80" t="s">
        <v>200</v>
      </c>
      <c r="B8" s="83" t="s">
        <v>204</v>
      </c>
      <c r="C8" s="80" t="s">
        <v>206</v>
      </c>
      <c r="D8" s="84">
        <f>SUM(E8,+L8)</f>
        <v>179850</v>
      </c>
      <c r="E8" s="84">
        <f>SUM(F8:I8)+K8</f>
        <v>111222</v>
      </c>
      <c r="F8" s="84">
        <v>106377</v>
      </c>
      <c r="G8" s="84">
        <v>0</v>
      </c>
      <c r="H8" s="84">
        <v>0</v>
      </c>
      <c r="I8" s="84">
        <v>0</v>
      </c>
      <c r="J8" s="94" t="s">
        <v>193</v>
      </c>
      <c r="K8" s="84">
        <v>4845</v>
      </c>
      <c r="L8" s="84">
        <v>68628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179850</v>
      </c>
      <c r="W8" s="84">
        <v>111222</v>
      </c>
      <c r="X8" s="84">
        <v>106377</v>
      </c>
      <c r="Y8" s="84">
        <v>0</v>
      </c>
      <c r="Z8" s="84">
        <v>0</v>
      </c>
      <c r="AA8" s="84">
        <v>0</v>
      </c>
      <c r="AB8" s="94" t="s">
        <v>193</v>
      </c>
      <c r="AC8" s="84">
        <v>4845</v>
      </c>
      <c r="AD8" s="84">
        <v>68628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179850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119</v>
      </c>
      <c r="AT8" s="84">
        <v>0</v>
      </c>
      <c r="AU8" s="84">
        <v>119</v>
      </c>
      <c r="AV8" s="84">
        <v>0</v>
      </c>
      <c r="AW8" s="84">
        <v>0</v>
      </c>
      <c r="AX8" s="84">
        <f>SUM(AY8:BB8)</f>
        <v>179731</v>
      </c>
      <c r="AY8" s="84">
        <v>125816</v>
      </c>
      <c r="AZ8" s="84">
        <v>53915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179850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3" si="0">SUM(AE8,+BG8)</f>
        <v>0</v>
      </c>
      <c r="CJ8" s="84">
        <f t="shared" ref="CJ8:CJ33" si="1">SUM(AF8,+BH8)</f>
        <v>0</v>
      </c>
      <c r="CK8" s="84">
        <f t="shared" ref="CK8:CK33" si="2">SUM(AG8,+BI8)</f>
        <v>0</v>
      </c>
      <c r="CL8" s="84">
        <f t="shared" ref="CL8:CL33" si="3">SUM(AH8,+BJ8)</f>
        <v>0</v>
      </c>
      <c r="CM8" s="84">
        <f t="shared" ref="CM8:CM33" si="4">SUM(AI8,+BK8)</f>
        <v>0</v>
      </c>
      <c r="CN8" s="84">
        <f t="shared" ref="CN8:CN33" si="5">SUM(AJ8,+BL8)</f>
        <v>0</v>
      </c>
      <c r="CO8" s="84">
        <f t="shared" ref="CO8:CO33" si="6">SUM(AK8,+BM8)</f>
        <v>0</v>
      </c>
      <c r="CP8" s="84">
        <f t="shared" ref="CP8:CP33" si="7">SUM(AL8,+BN8)</f>
        <v>0</v>
      </c>
      <c r="CQ8" s="84">
        <f t="shared" ref="CQ8:CQ33" si="8">SUM(AM8,+BO8)</f>
        <v>179850</v>
      </c>
      <c r="CR8" s="84">
        <f t="shared" ref="CR8:CR33" si="9">SUM(AN8,+BP8)</f>
        <v>0</v>
      </c>
      <c r="CS8" s="84">
        <f t="shared" ref="CS8:CS33" si="10">SUM(AO8,+BQ8)</f>
        <v>0</v>
      </c>
      <c r="CT8" s="84">
        <f t="shared" ref="CT8:CT33" si="11">SUM(AP8,+BR8)</f>
        <v>0</v>
      </c>
      <c r="CU8" s="84">
        <f t="shared" ref="CU8:CU33" si="12">SUM(AQ8,+BS8)</f>
        <v>0</v>
      </c>
      <c r="CV8" s="84">
        <f t="shared" ref="CV8:CV33" si="13">SUM(AR8,+BT8)</f>
        <v>0</v>
      </c>
      <c r="CW8" s="84">
        <f t="shared" ref="CW8:CW33" si="14">SUM(AS8,+BU8)</f>
        <v>119</v>
      </c>
      <c r="CX8" s="84">
        <f t="shared" ref="CX8:CX33" si="15">SUM(AT8,+BV8)</f>
        <v>0</v>
      </c>
      <c r="CY8" s="84">
        <f t="shared" ref="CY8:CY33" si="16">SUM(AU8,+BW8)</f>
        <v>119</v>
      </c>
      <c r="CZ8" s="84">
        <f t="shared" ref="CZ8:CZ33" si="17">SUM(AV8,+BX8)</f>
        <v>0</v>
      </c>
      <c r="DA8" s="84">
        <f t="shared" ref="DA8:DA33" si="18">SUM(AW8,+BY8)</f>
        <v>0</v>
      </c>
      <c r="DB8" s="84">
        <f t="shared" ref="DB8:DB33" si="19">SUM(AX8,+BZ8)</f>
        <v>179731</v>
      </c>
      <c r="DC8" s="84">
        <f t="shared" ref="DC8:DC33" si="20">SUM(AY8,+CA8)</f>
        <v>125816</v>
      </c>
      <c r="DD8" s="84">
        <f t="shared" ref="DD8:DD33" si="21">SUM(AZ8,+CB8)</f>
        <v>53915</v>
      </c>
      <c r="DE8" s="84">
        <f t="shared" ref="DE8:DE33" si="22">SUM(BA8,+CC8)</f>
        <v>0</v>
      </c>
      <c r="DF8" s="84">
        <f t="shared" ref="DF8:DF33" si="23">SUM(BB8,+CD8)</f>
        <v>0</v>
      </c>
      <c r="DG8" s="84">
        <f t="shared" ref="DG8:DG33" si="24">SUM(BC8,+CE8)</f>
        <v>0</v>
      </c>
      <c r="DH8" s="84">
        <f t="shared" ref="DH8:DH33" si="25">SUM(BD8,+CF8)</f>
        <v>0</v>
      </c>
      <c r="DI8" s="84">
        <f t="shared" ref="DI8:DI33" si="26">SUM(BE8,+CG8)</f>
        <v>0</v>
      </c>
      <c r="DJ8" s="84">
        <f t="shared" ref="DJ8:DJ33" si="27">SUM(BF8,+CH8)</f>
        <v>179850</v>
      </c>
    </row>
    <row r="9" spans="1:114" s="8" customFormat="1" ht="12" customHeight="1">
      <c r="A9" s="80" t="s">
        <v>203</v>
      </c>
      <c r="B9" s="83" t="s">
        <v>207</v>
      </c>
      <c r="C9" s="80" t="s">
        <v>208</v>
      </c>
      <c r="D9" s="84">
        <f>SUM(E9,+L9)</f>
        <v>8558218</v>
      </c>
      <c r="E9" s="84">
        <f>SUM(F9:I9)+K9</f>
        <v>8558151</v>
      </c>
      <c r="F9" s="84">
        <v>4368793</v>
      </c>
      <c r="G9" s="84">
        <v>0</v>
      </c>
      <c r="H9" s="84">
        <v>4165800</v>
      </c>
      <c r="I9" s="84">
        <v>0</v>
      </c>
      <c r="J9" s="94" t="s">
        <v>193</v>
      </c>
      <c r="K9" s="84">
        <v>23558</v>
      </c>
      <c r="L9" s="84">
        <v>67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8558218</v>
      </c>
      <c r="W9" s="84">
        <v>8558151</v>
      </c>
      <c r="X9" s="84">
        <v>4368793</v>
      </c>
      <c r="Y9" s="84">
        <v>0</v>
      </c>
      <c r="Z9" s="84">
        <v>4165800</v>
      </c>
      <c r="AA9" s="84">
        <v>0</v>
      </c>
      <c r="AB9" s="94" t="s">
        <v>193</v>
      </c>
      <c r="AC9" s="84">
        <v>23558</v>
      </c>
      <c r="AD9" s="84">
        <v>67</v>
      </c>
      <c r="AE9" s="84">
        <f>SUM(AF9,+AK9)</f>
        <v>75715</v>
      </c>
      <c r="AF9" s="84">
        <f>SUM(AG9:AJ9)</f>
        <v>75715</v>
      </c>
      <c r="AG9" s="84">
        <v>0</v>
      </c>
      <c r="AH9" s="84">
        <v>0</v>
      </c>
      <c r="AI9" s="84">
        <v>0</v>
      </c>
      <c r="AJ9" s="84">
        <v>75715</v>
      </c>
      <c r="AK9" s="84">
        <v>0</v>
      </c>
      <c r="AL9" s="84">
        <f>組合分担金内訳!D9</f>
        <v>0</v>
      </c>
      <c r="AM9" s="84">
        <f>SUM(AN9,AS9,AW9,AX9,BD9)</f>
        <v>8468687</v>
      </c>
      <c r="AN9" s="84">
        <f>SUM(AO9:AR9)</f>
        <v>4971</v>
      </c>
      <c r="AO9" s="84">
        <v>4971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8463716</v>
      </c>
      <c r="AY9" s="84">
        <v>3955</v>
      </c>
      <c r="AZ9" s="84">
        <v>59790</v>
      </c>
      <c r="BA9" s="84">
        <v>4284753</v>
      </c>
      <c r="BB9" s="84">
        <v>4115218</v>
      </c>
      <c r="BC9" s="84">
        <f>組合分担金内訳!E9</f>
        <v>0</v>
      </c>
      <c r="BD9" s="84">
        <v>0</v>
      </c>
      <c r="BE9" s="84">
        <v>13816</v>
      </c>
      <c r="BF9" s="84">
        <f>SUM(AE9,+AM9,+BE9)</f>
        <v>8558218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75715</v>
      </c>
      <c r="CJ9" s="84">
        <f t="shared" si="1"/>
        <v>75715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75715</v>
      </c>
      <c r="CO9" s="84">
        <f t="shared" si="6"/>
        <v>0</v>
      </c>
      <c r="CP9" s="84">
        <f t="shared" si="7"/>
        <v>0</v>
      </c>
      <c r="CQ9" s="84">
        <f t="shared" si="8"/>
        <v>8468687</v>
      </c>
      <c r="CR9" s="84">
        <f t="shared" si="9"/>
        <v>4971</v>
      </c>
      <c r="CS9" s="84">
        <f t="shared" si="10"/>
        <v>4971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8463716</v>
      </c>
      <c r="DC9" s="84">
        <f t="shared" si="20"/>
        <v>3955</v>
      </c>
      <c r="DD9" s="84">
        <f t="shared" si="21"/>
        <v>59790</v>
      </c>
      <c r="DE9" s="84">
        <f t="shared" si="22"/>
        <v>4284753</v>
      </c>
      <c r="DF9" s="84">
        <f t="shared" si="23"/>
        <v>4115218</v>
      </c>
      <c r="DG9" s="84">
        <f t="shared" si="24"/>
        <v>0</v>
      </c>
      <c r="DH9" s="84">
        <f t="shared" si="25"/>
        <v>0</v>
      </c>
      <c r="DI9" s="84">
        <f t="shared" si="26"/>
        <v>13816</v>
      </c>
      <c r="DJ9" s="84">
        <f t="shared" si="27"/>
        <v>8558218</v>
      </c>
    </row>
    <row r="10" spans="1:114" s="8" customFormat="1" ht="12" customHeight="1">
      <c r="A10" s="80" t="s">
        <v>203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218</v>
      </c>
      <c r="B11" s="83" t="s">
        <v>219</v>
      </c>
      <c r="C11" s="80" t="s">
        <v>220</v>
      </c>
      <c r="D11" s="84">
        <f>SUM(E11,+L11)</f>
        <v>13273</v>
      </c>
      <c r="E11" s="84">
        <f>SUM(F11:I11)+K11</f>
        <v>3578</v>
      </c>
      <c r="F11" s="84">
        <v>3578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9695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13273</v>
      </c>
      <c r="W11" s="84">
        <v>3578</v>
      </c>
      <c r="X11" s="84">
        <v>3578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9695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13273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13273</v>
      </c>
      <c r="AY11" s="84">
        <v>13273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13273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13273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13273</v>
      </c>
      <c r="DC11" s="84">
        <f t="shared" si="20"/>
        <v>13273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13273</v>
      </c>
    </row>
    <row r="12" spans="1:114" s="8" customFormat="1" ht="12" customHeight="1">
      <c r="A12" s="80" t="s">
        <v>203</v>
      </c>
      <c r="B12" s="83" t="s">
        <v>228</v>
      </c>
      <c r="C12" s="80" t="s">
        <v>229</v>
      </c>
      <c r="D12" s="84">
        <f>SUM(E12,+L12)</f>
        <v>67645</v>
      </c>
      <c r="E12" s="84">
        <f>SUM(F12:I12)+K12</f>
        <v>67645</v>
      </c>
      <c r="F12" s="84">
        <v>67645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67645</v>
      </c>
      <c r="W12" s="84">
        <v>67645</v>
      </c>
      <c r="X12" s="84">
        <v>67645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16702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16702</v>
      </c>
      <c r="AY12" s="84">
        <v>0</v>
      </c>
      <c r="AZ12" s="84">
        <v>0</v>
      </c>
      <c r="BA12" s="84">
        <v>16702</v>
      </c>
      <c r="BB12" s="84">
        <v>0</v>
      </c>
      <c r="BC12" s="84">
        <f>組合分担金内訳!E12</f>
        <v>0</v>
      </c>
      <c r="BD12" s="84">
        <v>0</v>
      </c>
      <c r="BE12" s="84">
        <v>50943</v>
      </c>
      <c r="BF12" s="84">
        <f>SUM(AE12,+AM12,+BE12)</f>
        <v>67645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16702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16702</v>
      </c>
      <c r="DC12" s="84">
        <f t="shared" si="20"/>
        <v>0</v>
      </c>
      <c r="DD12" s="84">
        <f t="shared" si="21"/>
        <v>0</v>
      </c>
      <c r="DE12" s="84">
        <f t="shared" si="22"/>
        <v>16702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50943</v>
      </c>
      <c r="DJ12" s="84">
        <f t="shared" si="27"/>
        <v>67645</v>
      </c>
    </row>
    <row r="13" spans="1:114" s="8" customFormat="1" ht="12" customHeight="1">
      <c r="A13" s="80" t="s">
        <v>200</v>
      </c>
      <c r="B13" s="83" t="s">
        <v>235</v>
      </c>
      <c r="C13" s="80" t="s">
        <v>236</v>
      </c>
      <c r="D13" s="84">
        <f>SUM(E13,+L13)</f>
        <v>44971</v>
      </c>
      <c r="E13" s="84">
        <f>SUM(F13:I13)+K13</f>
        <v>21767</v>
      </c>
      <c r="F13" s="84">
        <v>21767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23204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44971</v>
      </c>
      <c r="W13" s="84">
        <v>21767</v>
      </c>
      <c r="X13" s="84">
        <v>21767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23204</v>
      </c>
      <c r="AE13" s="84">
        <f>SUM(AF13,+AK13)</f>
        <v>44971</v>
      </c>
      <c r="AF13" s="84">
        <f>SUM(AG13:AJ13)</f>
        <v>44971</v>
      </c>
      <c r="AG13" s="84">
        <v>0</v>
      </c>
      <c r="AH13" s="84">
        <v>0</v>
      </c>
      <c r="AI13" s="84">
        <v>0</v>
      </c>
      <c r="AJ13" s="84">
        <v>44971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44971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44971</v>
      </c>
      <c r="CJ13" s="84">
        <f t="shared" si="1"/>
        <v>44971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44971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44971</v>
      </c>
    </row>
    <row r="14" spans="1:114" s="8" customFormat="1" ht="12" customHeight="1">
      <c r="A14" s="80" t="s">
        <v>203</v>
      </c>
      <c r="B14" s="83" t="s">
        <v>242</v>
      </c>
      <c r="C14" s="80" t="s">
        <v>243</v>
      </c>
      <c r="D14" s="84">
        <f>SUM(E14,+L14)</f>
        <v>690838</v>
      </c>
      <c r="E14" s="84">
        <f>SUM(F14:I14)+K14</f>
        <v>689256</v>
      </c>
      <c r="F14" s="84">
        <v>346656</v>
      </c>
      <c r="G14" s="84">
        <v>0</v>
      </c>
      <c r="H14" s="84">
        <v>342600</v>
      </c>
      <c r="I14" s="84">
        <v>0</v>
      </c>
      <c r="J14" s="94" t="s">
        <v>193</v>
      </c>
      <c r="K14" s="84">
        <v>0</v>
      </c>
      <c r="L14" s="84">
        <v>1582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690838</v>
      </c>
      <c r="W14" s="84">
        <v>689256</v>
      </c>
      <c r="X14" s="84">
        <v>346656</v>
      </c>
      <c r="Y14" s="84">
        <v>0</v>
      </c>
      <c r="Z14" s="84">
        <v>342600</v>
      </c>
      <c r="AA14" s="84">
        <v>0</v>
      </c>
      <c r="AB14" s="94" t="s">
        <v>193</v>
      </c>
      <c r="AC14" s="84">
        <v>0</v>
      </c>
      <c r="AD14" s="84">
        <v>1582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510611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510611</v>
      </c>
      <c r="AY14" s="84">
        <v>167397</v>
      </c>
      <c r="AZ14" s="84">
        <v>13522</v>
      </c>
      <c r="BA14" s="84">
        <v>108550</v>
      </c>
      <c r="BB14" s="84">
        <v>221142</v>
      </c>
      <c r="BC14" s="84">
        <f>組合分担金内訳!E14</f>
        <v>0</v>
      </c>
      <c r="BD14" s="84">
        <v>0</v>
      </c>
      <c r="BE14" s="84">
        <v>180227</v>
      </c>
      <c r="BF14" s="84">
        <f>SUM(AE14,+AM14,+BE14)</f>
        <v>690838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510611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510611</v>
      </c>
      <c r="DC14" s="84">
        <f t="shared" si="20"/>
        <v>167397</v>
      </c>
      <c r="DD14" s="84">
        <f t="shared" si="21"/>
        <v>13522</v>
      </c>
      <c r="DE14" s="84">
        <f t="shared" si="22"/>
        <v>108550</v>
      </c>
      <c r="DF14" s="84">
        <f t="shared" si="23"/>
        <v>221142</v>
      </c>
      <c r="DG14" s="84">
        <f t="shared" si="24"/>
        <v>0</v>
      </c>
      <c r="DH14" s="84">
        <f t="shared" si="25"/>
        <v>0</v>
      </c>
      <c r="DI14" s="84">
        <f t="shared" si="26"/>
        <v>180227</v>
      </c>
      <c r="DJ14" s="84">
        <f t="shared" si="27"/>
        <v>690838</v>
      </c>
    </row>
    <row r="15" spans="1:114" s="8" customFormat="1" ht="12" customHeight="1">
      <c r="A15" s="80" t="s">
        <v>200</v>
      </c>
      <c r="B15" s="83" t="s">
        <v>249</v>
      </c>
      <c r="C15" s="80" t="s">
        <v>251</v>
      </c>
      <c r="D15" s="84">
        <f>SUM(E15,+L15)</f>
        <v>309968</v>
      </c>
      <c r="E15" s="84">
        <f>SUM(F15:I15)+K15</f>
        <v>78500</v>
      </c>
      <c r="F15" s="84">
        <v>78500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231468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309968</v>
      </c>
      <c r="W15" s="84">
        <v>78500</v>
      </c>
      <c r="X15" s="84">
        <v>78500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231468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162489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162489</v>
      </c>
      <c r="AY15" s="84">
        <v>0</v>
      </c>
      <c r="AZ15" s="84">
        <v>0</v>
      </c>
      <c r="BA15" s="84">
        <v>0</v>
      </c>
      <c r="BB15" s="84">
        <v>162489</v>
      </c>
      <c r="BC15" s="84">
        <f>組合分担金内訳!E15</f>
        <v>147479</v>
      </c>
      <c r="BD15" s="84">
        <v>0</v>
      </c>
      <c r="BE15" s="84">
        <v>0</v>
      </c>
      <c r="BF15" s="84">
        <f>SUM(AE15,+AM15,+BE15)</f>
        <v>162489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162489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162489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162489</v>
      </c>
      <c r="DG15" s="84">
        <f t="shared" si="24"/>
        <v>147479</v>
      </c>
      <c r="DH15" s="84">
        <f t="shared" si="25"/>
        <v>0</v>
      </c>
      <c r="DI15" s="84">
        <f t="shared" si="26"/>
        <v>0</v>
      </c>
      <c r="DJ15" s="84">
        <f t="shared" si="27"/>
        <v>162489</v>
      </c>
    </row>
    <row r="16" spans="1:114" s="8" customFormat="1" ht="12" customHeight="1">
      <c r="A16" s="80" t="s">
        <v>203</v>
      </c>
      <c r="B16" s="83" t="s">
        <v>257</v>
      </c>
      <c r="C16" s="80" t="s">
        <v>258</v>
      </c>
      <c r="D16" s="84">
        <f>SUM(E16,+L16)</f>
        <v>102392</v>
      </c>
      <c r="E16" s="84">
        <f>SUM(F16:I16)+K16</f>
        <v>71278</v>
      </c>
      <c r="F16" s="84">
        <v>50549</v>
      </c>
      <c r="G16" s="84">
        <v>0</v>
      </c>
      <c r="H16" s="84">
        <v>20700</v>
      </c>
      <c r="I16" s="84">
        <v>0</v>
      </c>
      <c r="J16" s="94" t="s">
        <v>193</v>
      </c>
      <c r="K16" s="84">
        <v>29</v>
      </c>
      <c r="L16" s="84">
        <v>31114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102392</v>
      </c>
      <c r="W16" s="84">
        <v>71278</v>
      </c>
      <c r="X16" s="84">
        <v>50549</v>
      </c>
      <c r="Y16" s="84">
        <v>0</v>
      </c>
      <c r="Z16" s="84">
        <v>20700</v>
      </c>
      <c r="AA16" s="84">
        <v>0</v>
      </c>
      <c r="AB16" s="94" t="s">
        <v>193</v>
      </c>
      <c r="AC16" s="84">
        <v>29</v>
      </c>
      <c r="AD16" s="84">
        <v>31114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37799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936</v>
      </c>
      <c r="AT16" s="84">
        <v>0</v>
      </c>
      <c r="AU16" s="84">
        <v>936</v>
      </c>
      <c r="AV16" s="84">
        <v>0</v>
      </c>
      <c r="AW16" s="84">
        <v>0</v>
      </c>
      <c r="AX16" s="84">
        <f>SUM(AY16:BB16)</f>
        <v>36863</v>
      </c>
      <c r="AY16" s="84">
        <v>18114</v>
      </c>
      <c r="AZ16" s="84">
        <v>1532</v>
      </c>
      <c r="BA16" s="84">
        <v>0</v>
      </c>
      <c r="BB16" s="84">
        <v>17217</v>
      </c>
      <c r="BC16" s="84">
        <f>組合分担金内訳!E16</f>
        <v>0</v>
      </c>
      <c r="BD16" s="84">
        <v>0</v>
      </c>
      <c r="BE16" s="84">
        <v>64593</v>
      </c>
      <c r="BF16" s="84">
        <f>SUM(AE16,+AM16,+BE16)</f>
        <v>102392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37799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936</v>
      </c>
      <c r="CX16" s="84">
        <f t="shared" si="15"/>
        <v>0</v>
      </c>
      <c r="CY16" s="84">
        <f t="shared" si="16"/>
        <v>936</v>
      </c>
      <c r="CZ16" s="84">
        <f t="shared" si="17"/>
        <v>0</v>
      </c>
      <c r="DA16" s="84">
        <f t="shared" si="18"/>
        <v>0</v>
      </c>
      <c r="DB16" s="84">
        <f t="shared" si="19"/>
        <v>36863</v>
      </c>
      <c r="DC16" s="84">
        <f t="shared" si="20"/>
        <v>18114</v>
      </c>
      <c r="DD16" s="84">
        <f t="shared" si="21"/>
        <v>1532</v>
      </c>
      <c r="DE16" s="84">
        <f t="shared" si="22"/>
        <v>0</v>
      </c>
      <c r="DF16" s="84">
        <f t="shared" si="23"/>
        <v>17217</v>
      </c>
      <c r="DG16" s="84">
        <f t="shared" si="24"/>
        <v>0</v>
      </c>
      <c r="DH16" s="84">
        <f t="shared" si="25"/>
        <v>0</v>
      </c>
      <c r="DI16" s="84">
        <f t="shared" si="26"/>
        <v>64593</v>
      </c>
      <c r="DJ16" s="84">
        <f t="shared" si="27"/>
        <v>102392</v>
      </c>
    </row>
    <row r="17" spans="1:114" s="8" customFormat="1" ht="12" customHeight="1">
      <c r="A17" s="80" t="s">
        <v>218</v>
      </c>
      <c r="B17" s="83" t="s">
        <v>263</v>
      </c>
      <c r="C17" s="80" t="s">
        <v>264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270</v>
      </c>
      <c r="C18" s="80" t="s">
        <v>271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277</v>
      </c>
      <c r="B19" s="83" t="s">
        <v>279</v>
      </c>
      <c r="C19" s="80" t="s">
        <v>281</v>
      </c>
      <c r="D19" s="84">
        <f>SUM(E19,+L19)</f>
        <v>2185</v>
      </c>
      <c r="E19" s="84">
        <f>SUM(F19:I19)+K19</f>
        <v>1092</v>
      </c>
      <c r="F19" s="84">
        <v>1092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1093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2185</v>
      </c>
      <c r="W19" s="84">
        <v>1092</v>
      </c>
      <c r="X19" s="84">
        <v>1092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1093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2185</v>
      </c>
      <c r="BF19" s="84">
        <f>SUM(AE19,+AM19,+BE19)</f>
        <v>2185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2185</v>
      </c>
      <c r="DJ19" s="84">
        <f t="shared" si="27"/>
        <v>2185</v>
      </c>
    </row>
    <row r="20" spans="1:114" s="8" customFormat="1" ht="12" customHeight="1">
      <c r="A20" s="80" t="s">
        <v>203</v>
      </c>
      <c r="B20" s="83" t="s">
        <v>285</v>
      </c>
      <c r="C20" s="80" t="s">
        <v>286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292</v>
      </c>
      <c r="C21" s="80" t="s">
        <v>293</v>
      </c>
      <c r="D21" s="84">
        <f>SUM(E21,+L21)</f>
        <v>24343</v>
      </c>
      <c r="E21" s="84">
        <f>SUM(F21:I21)+K21</f>
        <v>12171</v>
      </c>
      <c r="F21" s="84">
        <v>12171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12172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24343</v>
      </c>
      <c r="W21" s="84">
        <v>12171</v>
      </c>
      <c r="X21" s="84">
        <v>12171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12172</v>
      </c>
      <c r="AE21" s="84">
        <f>SUM(AF21,+AK21)</f>
        <v>6970</v>
      </c>
      <c r="AF21" s="84">
        <f>SUM(AG21:AJ21)</f>
        <v>6970</v>
      </c>
      <c r="AG21" s="84">
        <v>0</v>
      </c>
      <c r="AH21" s="84">
        <v>0</v>
      </c>
      <c r="AI21" s="84">
        <v>0</v>
      </c>
      <c r="AJ21" s="84">
        <v>6970</v>
      </c>
      <c r="AK21" s="84">
        <v>0</v>
      </c>
      <c r="AL21" s="84">
        <f>組合分担金内訳!D21</f>
        <v>0</v>
      </c>
      <c r="AM21" s="84">
        <f>SUM(AN21,AS21,AW21,AX21,BD21)</f>
        <v>17373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17373</v>
      </c>
      <c r="AY21" s="84">
        <v>0</v>
      </c>
      <c r="AZ21" s="84">
        <v>0</v>
      </c>
      <c r="BA21" s="84">
        <v>0</v>
      </c>
      <c r="BB21" s="84">
        <v>17373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24343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6970</v>
      </c>
      <c r="CJ21" s="84">
        <f t="shared" si="1"/>
        <v>6970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6970</v>
      </c>
      <c r="CO21" s="84">
        <f t="shared" si="6"/>
        <v>0</v>
      </c>
      <c r="CP21" s="84">
        <f t="shared" si="7"/>
        <v>0</v>
      </c>
      <c r="CQ21" s="84">
        <f t="shared" si="8"/>
        <v>17373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17373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17373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24343</v>
      </c>
    </row>
    <row r="22" spans="1:114" s="8" customFormat="1" ht="12" customHeight="1">
      <c r="A22" s="80" t="s">
        <v>210</v>
      </c>
      <c r="B22" s="83" t="s">
        <v>300</v>
      </c>
      <c r="C22" s="80" t="s">
        <v>302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218</v>
      </c>
      <c r="B23" s="83" t="s">
        <v>307</v>
      </c>
      <c r="C23" s="80" t="s">
        <v>308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314</v>
      </c>
      <c r="C24" s="80" t="s">
        <v>315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321</v>
      </c>
      <c r="C25" s="80" t="s">
        <v>322</v>
      </c>
      <c r="D25" s="84">
        <f>SUM(E25,+L25)</f>
        <v>23169</v>
      </c>
      <c r="E25" s="84">
        <f>SUM(F25:I25)+K25</f>
        <v>23169</v>
      </c>
      <c r="F25" s="84">
        <v>11669</v>
      </c>
      <c r="G25" s="84">
        <v>0</v>
      </c>
      <c r="H25" s="84">
        <v>11500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23169</v>
      </c>
      <c r="W25" s="84">
        <v>23169</v>
      </c>
      <c r="X25" s="84">
        <v>11669</v>
      </c>
      <c r="Y25" s="84">
        <v>0</v>
      </c>
      <c r="Z25" s="84">
        <v>11500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23169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23169</v>
      </c>
      <c r="AY25" s="84">
        <v>23169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23169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23169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23169</v>
      </c>
      <c r="DC25" s="84">
        <f t="shared" si="20"/>
        <v>23169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23169</v>
      </c>
    </row>
    <row r="26" spans="1:114" s="8" customFormat="1" ht="12" customHeight="1">
      <c r="A26" s="80" t="s">
        <v>277</v>
      </c>
      <c r="B26" s="83" t="s">
        <v>326</v>
      </c>
      <c r="C26" s="80" t="s">
        <v>327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333</v>
      </c>
      <c r="C27" s="80" t="s">
        <v>334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210</v>
      </c>
      <c r="B28" s="83" t="s">
        <v>339</v>
      </c>
      <c r="C28" s="80" t="s">
        <v>341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348</v>
      </c>
      <c r="C29" s="80" t="s">
        <v>350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357</v>
      </c>
      <c r="C30" s="80" t="s">
        <v>359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364</v>
      </c>
      <c r="B31" s="83" t="s">
        <v>365</v>
      </c>
      <c r="C31" s="80" t="s">
        <v>366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373</v>
      </c>
      <c r="C32" s="80" t="s">
        <v>375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381</v>
      </c>
      <c r="C33" s="80" t="s">
        <v>382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728" priority="44" stopIfTrue="1">
      <formula>$A48&lt;&gt;""</formula>
    </cfRule>
  </conditionalFormatting>
  <conditionalFormatting sqref="A7:DJ7">
    <cfRule type="expression" dxfId="727" priority="1" stopIfTrue="1">
      <formula>$A7&lt;&gt;""</formula>
    </cfRule>
  </conditionalFormatting>
  <conditionalFormatting sqref="A8:DJ8">
    <cfRule type="expression" dxfId="726" priority="42" stopIfTrue="1">
      <formula>$A8&lt;&gt;""</formula>
    </cfRule>
  </conditionalFormatting>
  <conditionalFormatting sqref="A9:DJ9">
    <cfRule type="expression" dxfId="725" priority="41" stopIfTrue="1">
      <formula>$A9&lt;&gt;""</formula>
    </cfRule>
  </conditionalFormatting>
  <conditionalFormatting sqref="A10:DJ10">
    <cfRule type="expression" dxfId="724" priority="40" stopIfTrue="1">
      <formula>$A10&lt;&gt;""</formula>
    </cfRule>
  </conditionalFormatting>
  <conditionalFormatting sqref="A11:DJ11">
    <cfRule type="expression" dxfId="723" priority="39" stopIfTrue="1">
      <formula>$A11&lt;&gt;""</formula>
    </cfRule>
  </conditionalFormatting>
  <conditionalFormatting sqref="A12:DJ12">
    <cfRule type="expression" dxfId="722" priority="38" stopIfTrue="1">
      <formula>$A12&lt;&gt;""</formula>
    </cfRule>
  </conditionalFormatting>
  <conditionalFormatting sqref="A13:DJ13">
    <cfRule type="expression" dxfId="721" priority="37" stopIfTrue="1">
      <formula>$A13&lt;&gt;""</formula>
    </cfRule>
  </conditionalFormatting>
  <conditionalFormatting sqref="A14:DJ14">
    <cfRule type="expression" dxfId="720" priority="36" stopIfTrue="1">
      <formula>$A14&lt;&gt;""</formula>
    </cfRule>
  </conditionalFormatting>
  <conditionalFormatting sqref="A15:DJ15">
    <cfRule type="expression" dxfId="719" priority="35" stopIfTrue="1">
      <formula>$A15&lt;&gt;""</formula>
    </cfRule>
  </conditionalFormatting>
  <conditionalFormatting sqref="A16:DJ16">
    <cfRule type="expression" dxfId="718" priority="34" stopIfTrue="1">
      <formula>$A16&lt;&gt;""</formula>
    </cfRule>
  </conditionalFormatting>
  <conditionalFormatting sqref="A17:DJ17">
    <cfRule type="expression" dxfId="717" priority="33" stopIfTrue="1">
      <formula>$A17&lt;&gt;""</formula>
    </cfRule>
  </conditionalFormatting>
  <conditionalFormatting sqref="A18:DJ18">
    <cfRule type="expression" dxfId="716" priority="32" stopIfTrue="1">
      <formula>$A18&lt;&gt;""</formula>
    </cfRule>
  </conditionalFormatting>
  <conditionalFormatting sqref="A19:DJ19">
    <cfRule type="expression" dxfId="715" priority="31" stopIfTrue="1">
      <formula>$A19&lt;&gt;""</formula>
    </cfRule>
  </conditionalFormatting>
  <conditionalFormatting sqref="A20:DJ20">
    <cfRule type="expression" dxfId="714" priority="30" stopIfTrue="1">
      <formula>$A20&lt;&gt;""</formula>
    </cfRule>
  </conditionalFormatting>
  <conditionalFormatting sqref="A21:DJ21">
    <cfRule type="expression" dxfId="713" priority="29" stopIfTrue="1">
      <formula>$A21&lt;&gt;""</formula>
    </cfRule>
  </conditionalFormatting>
  <conditionalFormatting sqref="A22:DJ22">
    <cfRule type="expression" dxfId="712" priority="28" stopIfTrue="1">
      <formula>$A22&lt;&gt;""</formula>
    </cfRule>
  </conditionalFormatting>
  <conditionalFormatting sqref="A23:DJ23">
    <cfRule type="expression" dxfId="711" priority="27" stopIfTrue="1">
      <formula>$A23&lt;&gt;""</formula>
    </cfRule>
  </conditionalFormatting>
  <conditionalFormatting sqref="A24:DJ24">
    <cfRule type="expression" dxfId="710" priority="26" stopIfTrue="1">
      <formula>$A24&lt;&gt;""</formula>
    </cfRule>
  </conditionalFormatting>
  <conditionalFormatting sqref="A25:DJ25">
    <cfRule type="expression" dxfId="709" priority="25" stopIfTrue="1">
      <formula>$A25&lt;&gt;""</formula>
    </cfRule>
  </conditionalFormatting>
  <conditionalFormatting sqref="A26:DJ26">
    <cfRule type="expression" dxfId="708" priority="24" stopIfTrue="1">
      <formula>$A26&lt;&gt;""</formula>
    </cfRule>
  </conditionalFormatting>
  <conditionalFormatting sqref="A27:DJ27">
    <cfRule type="expression" dxfId="707" priority="23" stopIfTrue="1">
      <formula>$A27&lt;&gt;""</formula>
    </cfRule>
  </conditionalFormatting>
  <conditionalFormatting sqref="A28:DJ28">
    <cfRule type="expression" dxfId="706" priority="22" stopIfTrue="1">
      <formula>$A28&lt;&gt;""</formula>
    </cfRule>
  </conditionalFormatting>
  <conditionalFormatting sqref="A29:DJ29">
    <cfRule type="expression" dxfId="705" priority="21" stopIfTrue="1">
      <formula>$A29&lt;&gt;""</formula>
    </cfRule>
  </conditionalFormatting>
  <conditionalFormatting sqref="A30:DJ30">
    <cfRule type="expression" dxfId="704" priority="20" stopIfTrue="1">
      <formula>$A30&lt;&gt;""</formula>
    </cfRule>
  </conditionalFormatting>
  <conditionalFormatting sqref="A31:DJ31">
    <cfRule type="expression" dxfId="703" priority="19" stopIfTrue="1">
      <formula>$A31&lt;&gt;""</formula>
    </cfRule>
  </conditionalFormatting>
  <conditionalFormatting sqref="A32:DJ32">
    <cfRule type="expression" dxfId="702" priority="18" stopIfTrue="1">
      <formula>$A32&lt;&gt;""</formula>
    </cfRule>
  </conditionalFormatting>
  <conditionalFormatting sqref="A33:DJ33">
    <cfRule type="expression" dxfId="701" priority="17" stopIfTrue="1">
      <formula>$A33&lt;&gt;""</formula>
    </cfRule>
  </conditionalFormatting>
  <conditionalFormatting sqref="A34:DJ34">
    <cfRule type="expression" dxfId="699" priority="15" stopIfTrue="1">
      <formula>$A34&lt;&gt;""</formula>
    </cfRule>
  </conditionalFormatting>
  <conditionalFormatting sqref="A35:DJ35">
    <cfRule type="expression" dxfId="698" priority="14" stopIfTrue="1">
      <formula>$A35&lt;&gt;""</formula>
    </cfRule>
  </conditionalFormatting>
  <conditionalFormatting sqref="A36:DJ36">
    <cfRule type="expression" dxfId="697" priority="13" stopIfTrue="1">
      <formula>$A36&lt;&gt;""</formula>
    </cfRule>
  </conditionalFormatting>
  <conditionalFormatting sqref="A37:DJ37">
    <cfRule type="expression" dxfId="696" priority="12" stopIfTrue="1">
      <formula>$A37&lt;&gt;""</formula>
    </cfRule>
  </conditionalFormatting>
  <conditionalFormatting sqref="A38:DJ38">
    <cfRule type="expression" dxfId="695" priority="11" stopIfTrue="1">
      <formula>$A38&lt;&gt;""</formula>
    </cfRule>
  </conditionalFormatting>
  <conditionalFormatting sqref="A39:DJ39">
    <cfRule type="expression" dxfId="694" priority="10" stopIfTrue="1">
      <formula>$A39&lt;&gt;""</formula>
    </cfRule>
  </conditionalFormatting>
  <conditionalFormatting sqref="A40:DJ40">
    <cfRule type="expression" dxfId="693" priority="9" stopIfTrue="1">
      <formula>$A40&lt;&gt;""</formula>
    </cfRule>
  </conditionalFormatting>
  <conditionalFormatting sqref="A41:DJ41">
    <cfRule type="expression" dxfId="692" priority="8" stopIfTrue="1">
      <formula>$A41&lt;&gt;""</formula>
    </cfRule>
  </conditionalFormatting>
  <conditionalFormatting sqref="A42:DJ42">
    <cfRule type="expression" dxfId="691" priority="7" stopIfTrue="1">
      <formula>$A42&lt;&gt;""</formula>
    </cfRule>
  </conditionalFormatting>
  <conditionalFormatting sqref="A43:DJ43">
    <cfRule type="expression" dxfId="690" priority="6" stopIfTrue="1">
      <formula>$A43&lt;&gt;""</formula>
    </cfRule>
  </conditionalFormatting>
  <conditionalFormatting sqref="A44:DJ44">
    <cfRule type="expression" dxfId="689" priority="5" stopIfTrue="1">
      <formula>$A44&lt;&gt;""</formula>
    </cfRule>
  </conditionalFormatting>
  <conditionalFormatting sqref="A45:DJ45">
    <cfRule type="expression" dxfId="688" priority="4" stopIfTrue="1">
      <formula>$A45&lt;&gt;""</formula>
    </cfRule>
  </conditionalFormatting>
  <conditionalFormatting sqref="A46:DJ46">
    <cfRule type="expression" dxfId="687" priority="3" stopIfTrue="1">
      <formula>$A46&lt;&gt;""</formula>
    </cfRule>
  </conditionalFormatting>
  <conditionalFormatting sqref="A47:DJ47">
    <cfRule type="expression" dxfId="686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466</v>
      </c>
      <c r="C7" s="78" t="s">
        <v>192</v>
      </c>
      <c r="D7" s="79">
        <f>SUM($D$8:$D$21)</f>
        <v>264293</v>
      </c>
      <c r="E7" s="79">
        <f>SUM($E$8:$E$21)</f>
        <v>264293</v>
      </c>
      <c r="F7" s="79">
        <f>SUM($F$8:$F$21)</f>
        <v>174056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147479</v>
      </c>
      <c r="K7" s="79">
        <f>SUM($K$8:$K$21)</f>
        <v>90237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264293</v>
      </c>
      <c r="W7" s="79">
        <f>SUM($W$8:$W$21)</f>
        <v>264293</v>
      </c>
      <c r="X7" s="79">
        <f>SUM($X$8:$X$21)</f>
        <v>174056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147479</v>
      </c>
      <c r="AC7" s="79">
        <f>SUM($AC$8:$AC$21)</f>
        <v>90237</v>
      </c>
      <c r="AD7" s="79">
        <f>SUM($AD$8:$AD$21)</f>
        <v>0</v>
      </c>
      <c r="AE7" s="79">
        <f>SUM($AE$8:$AE$21)</f>
        <v>76476</v>
      </c>
      <c r="AF7" s="79">
        <f>SUM($AF$8:$AF$21)</f>
        <v>76476</v>
      </c>
      <c r="AG7" s="79">
        <f>SUM($AG$8:$AG$21)</f>
        <v>0</v>
      </c>
      <c r="AH7" s="79">
        <f>SUM($AH$8:$AH$21)</f>
        <v>76476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193</v>
      </c>
      <c r="AM7" s="79">
        <f>SUM($AM$8:$AM$21)</f>
        <v>335296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65938</v>
      </c>
      <c r="AT7" s="79">
        <f>SUM($AT$8:$AT$21)</f>
        <v>0</v>
      </c>
      <c r="AU7" s="79">
        <f>SUM($AU$8:$AU$21)</f>
        <v>65938</v>
      </c>
      <c r="AV7" s="79">
        <f>SUM($AV$8:$AV$21)</f>
        <v>0</v>
      </c>
      <c r="AW7" s="79">
        <f>SUM($AW$8:$AW$21)</f>
        <v>0</v>
      </c>
      <c r="AX7" s="79">
        <f>SUM($AX$8:$AX$21)</f>
        <v>269358</v>
      </c>
      <c r="AY7" s="79">
        <f>SUM($AY$8:$AY$21)</f>
        <v>0</v>
      </c>
      <c r="AZ7" s="79">
        <f>SUM($AZ$8:$AZ$21)</f>
        <v>269358</v>
      </c>
      <c r="BA7" s="79">
        <f>SUM($BA$8:$BA$21)</f>
        <v>0</v>
      </c>
      <c r="BB7" s="79">
        <f>SUM($BB$8:$BB$21)</f>
        <v>0</v>
      </c>
      <c r="BC7" s="93" t="s">
        <v>193</v>
      </c>
      <c r="BD7" s="79">
        <f>SUM($BD$8:$BD$21)</f>
        <v>0</v>
      </c>
      <c r="BE7" s="79">
        <f>SUM($BE$8:$BE$21)</f>
        <v>0</v>
      </c>
      <c r="BF7" s="79">
        <f>SUM($BF$8:$BF$21)</f>
        <v>411772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193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193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76476</v>
      </c>
      <c r="CJ7" s="79">
        <f>SUM($CJ$8:$CJ$21)</f>
        <v>76476</v>
      </c>
      <c r="CK7" s="79">
        <f>SUM($CK$8:$CK$21)</f>
        <v>0</v>
      </c>
      <c r="CL7" s="79">
        <f>SUM($CL$8:$CL$21)</f>
        <v>76476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193</v>
      </c>
      <c r="CQ7" s="79">
        <f>SUM($CQ$8:$CQ$21)</f>
        <v>335296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65938</v>
      </c>
      <c r="CX7" s="79">
        <f>SUM($CX$8:$CX$21)</f>
        <v>0</v>
      </c>
      <c r="CY7" s="79">
        <f>SUM($CY$8:$CY$21)</f>
        <v>65938</v>
      </c>
      <c r="CZ7" s="79">
        <f>SUM($CZ$8:$CZ$21)</f>
        <v>0</v>
      </c>
      <c r="DA7" s="79">
        <f>SUM($DA$8:$DA$21)</f>
        <v>0</v>
      </c>
      <c r="DB7" s="79">
        <f>SUM($DB$8:$DB$21)</f>
        <v>269358</v>
      </c>
      <c r="DC7" s="79">
        <f>SUM($DC$8:$DC$21)</f>
        <v>0</v>
      </c>
      <c r="DD7" s="79">
        <f>SUM($DD$8:$DD$21)</f>
        <v>269358</v>
      </c>
      <c r="DE7" s="79">
        <f>SUM($DE$8:$DE$21)</f>
        <v>0</v>
      </c>
      <c r="DF7" s="79">
        <f>SUM($DF$8:$DF$21)</f>
        <v>0</v>
      </c>
      <c r="DG7" s="93" t="s">
        <v>193</v>
      </c>
      <c r="DH7" s="79">
        <f>SUM($DH$8:$DH$21)</f>
        <v>0</v>
      </c>
      <c r="DI7" s="79">
        <f>SUM($DI$8:$DI$21)</f>
        <v>0</v>
      </c>
      <c r="DJ7" s="79">
        <f>SUM($DJ$8:$DJ$21)</f>
        <v>411772</v>
      </c>
    </row>
    <row r="8" spans="1:114" s="8" customFormat="1" ht="12" customHeight="1">
      <c r="A8" s="80" t="s">
        <v>203</v>
      </c>
      <c r="B8" s="83" t="s">
        <v>390</v>
      </c>
      <c r="C8" s="80" t="s">
        <v>387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193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193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203</v>
      </c>
      <c r="B9" s="83" t="s">
        <v>392</v>
      </c>
      <c r="C9" s="80" t="s">
        <v>393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398</v>
      </c>
      <c r="C10" s="80" t="s">
        <v>399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406</v>
      </c>
      <c r="C11" s="80" t="s">
        <v>407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218</v>
      </c>
      <c r="B12" s="83" t="s">
        <v>410</v>
      </c>
      <c r="C12" s="80" t="s">
        <v>411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417</v>
      </c>
      <c r="C13" s="80" t="s">
        <v>418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424</v>
      </c>
      <c r="C14" s="80" t="s">
        <v>425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429</v>
      </c>
      <c r="C15" s="80" t="s">
        <v>430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218</v>
      </c>
      <c r="B16" s="83" t="s">
        <v>436</v>
      </c>
      <c r="C16" s="80" t="s">
        <v>437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203</v>
      </c>
      <c r="B17" s="83" t="s">
        <v>442</v>
      </c>
      <c r="C17" s="80" t="s">
        <v>443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446</v>
      </c>
      <c r="C18" s="80" t="s">
        <v>447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450</v>
      </c>
      <c r="C19" s="80" t="s">
        <v>451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454</v>
      </c>
      <c r="C20" s="80" t="s">
        <v>455</v>
      </c>
      <c r="D20" s="84">
        <f>SUM(E20,+L20)</f>
        <v>264293</v>
      </c>
      <c r="E20" s="84">
        <f>SUM(F20:I20)+K20</f>
        <v>264293</v>
      </c>
      <c r="F20" s="84">
        <v>174056</v>
      </c>
      <c r="G20" s="84">
        <v>0</v>
      </c>
      <c r="H20" s="84">
        <v>0</v>
      </c>
      <c r="I20" s="84">
        <v>0</v>
      </c>
      <c r="J20" s="84">
        <f>市町村分担金内訳!D20</f>
        <v>147479</v>
      </c>
      <c r="K20" s="84">
        <v>90237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264293</v>
      </c>
      <c r="W20" s="84">
        <v>264293</v>
      </c>
      <c r="X20" s="84">
        <v>174056</v>
      </c>
      <c r="Y20" s="84">
        <v>0</v>
      </c>
      <c r="Z20" s="84">
        <v>0</v>
      </c>
      <c r="AA20" s="84">
        <v>0</v>
      </c>
      <c r="AB20" s="84">
        <f>SUM(J20,S20)</f>
        <v>147479</v>
      </c>
      <c r="AC20" s="84">
        <v>90237</v>
      </c>
      <c r="AD20" s="84">
        <v>0</v>
      </c>
      <c r="AE20" s="84">
        <f>SUM(AF20,+AK20)</f>
        <v>76476</v>
      </c>
      <c r="AF20" s="84">
        <f>SUM(AG20:AJ20)</f>
        <v>76476</v>
      </c>
      <c r="AG20" s="84">
        <v>0</v>
      </c>
      <c r="AH20" s="84">
        <v>76476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335296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65938</v>
      </c>
      <c r="AT20" s="84">
        <v>0</v>
      </c>
      <c r="AU20" s="84">
        <v>65938</v>
      </c>
      <c r="AV20" s="84">
        <v>0</v>
      </c>
      <c r="AW20" s="84">
        <v>0</v>
      </c>
      <c r="AX20" s="84">
        <f>SUM(AY20:BB20)</f>
        <v>269358</v>
      </c>
      <c r="AY20" s="84">
        <v>0</v>
      </c>
      <c r="AZ20" s="84">
        <v>269358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411772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76476</v>
      </c>
      <c r="CJ20" s="84">
        <f t="shared" si="1"/>
        <v>76476</v>
      </c>
      <c r="CK20" s="84">
        <f t="shared" si="2"/>
        <v>0</v>
      </c>
      <c r="CL20" s="84">
        <f t="shared" si="3"/>
        <v>76476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335296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65938</v>
      </c>
      <c r="CX20" s="84">
        <f t="shared" si="14"/>
        <v>0</v>
      </c>
      <c r="CY20" s="84">
        <f t="shared" si="15"/>
        <v>65938</v>
      </c>
      <c r="CZ20" s="84">
        <f t="shared" si="16"/>
        <v>0</v>
      </c>
      <c r="DA20" s="84">
        <f t="shared" si="17"/>
        <v>0</v>
      </c>
      <c r="DB20" s="84">
        <f t="shared" si="18"/>
        <v>269358</v>
      </c>
      <c r="DC20" s="84">
        <f t="shared" si="19"/>
        <v>0</v>
      </c>
      <c r="DD20" s="84">
        <f t="shared" si="20"/>
        <v>269358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411772</v>
      </c>
    </row>
    <row r="21" spans="1:114" s="8" customFormat="1" ht="12" customHeight="1">
      <c r="A21" s="80" t="s">
        <v>200</v>
      </c>
      <c r="B21" s="83" t="s">
        <v>459</v>
      </c>
      <c r="C21" s="80" t="s">
        <v>460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9">
    <cfRule type="expression" dxfId="684" priority="44" stopIfTrue="1">
      <formula>$A22&lt;&gt;""</formula>
    </cfRule>
  </conditionalFormatting>
  <conditionalFormatting sqref="A21:DJ21">
    <cfRule type="expression" dxfId="683" priority="2" stopIfTrue="1">
      <formula>$A21&lt;&gt;""</formula>
    </cfRule>
  </conditionalFormatting>
  <conditionalFormatting sqref="A7:DJ7">
    <cfRule type="expression" dxfId="656" priority="1" stopIfTrue="1">
      <formula>$A7&lt;&gt;""</formula>
    </cfRule>
  </conditionalFormatting>
  <conditionalFormatting sqref="A8:DJ8">
    <cfRule type="expression" dxfId="655" priority="15" stopIfTrue="1">
      <formula>$A8&lt;&gt;""</formula>
    </cfRule>
  </conditionalFormatting>
  <conditionalFormatting sqref="A9:DJ9">
    <cfRule type="expression" dxfId="654" priority="14" stopIfTrue="1">
      <formula>$A9&lt;&gt;""</formula>
    </cfRule>
  </conditionalFormatting>
  <conditionalFormatting sqref="A10:DJ10">
    <cfRule type="expression" dxfId="653" priority="13" stopIfTrue="1">
      <formula>$A10&lt;&gt;""</formula>
    </cfRule>
  </conditionalFormatting>
  <conditionalFormatting sqref="A11:DJ11">
    <cfRule type="expression" dxfId="652" priority="12" stopIfTrue="1">
      <formula>$A11&lt;&gt;""</formula>
    </cfRule>
  </conditionalFormatting>
  <conditionalFormatting sqref="A12:DJ12">
    <cfRule type="expression" dxfId="651" priority="11" stopIfTrue="1">
      <formula>$A12&lt;&gt;""</formula>
    </cfRule>
  </conditionalFormatting>
  <conditionalFormatting sqref="A13:DJ13">
    <cfRule type="expression" dxfId="650" priority="10" stopIfTrue="1">
      <formula>$A13&lt;&gt;""</formula>
    </cfRule>
  </conditionalFormatting>
  <conditionalFormatting sqref="A14:DJ14">
    <cfRule type="expression" dxfId="649" priority="9" stopIfTrue="1">
      <formula>$A14&lt;&gt;""</formula>
    </cfRule>
  </conditionalFormatting>
  <conditionalFormatting sqref="A15:DJ15">
    <cfRule type="expression" dxfId="648" priority="8" stopIfTrue="1">
      <formula>$A15&lt;&gt;""</formula>
    </cfRule>
  </conditionalFormatting>
  <conditionalFormatting sqref="A16:DJ16">
    <cfRule type="expression" dxfId="647" priority="7" stopIfTrue="1">
      <formula>$A16&lt;&gt;""</formula>
    </cfRule>
  </conditionalFormatting>
  <conditionalFormatting sqref="A17:DJ17">
    <cfRule type="expression" dxfId="646" priority="6" stopIfTrue="1">
      <formula>$A17&lt;&gt;""</formula>
    </cfRule>
  </conditionalFormatting>
  <conditionalFormatting sqref="A18:DJ18">
    <cfRule type="expression" dxfId="645" priority="5" stopIfTrue="1">
      <formula>$A18&lt;&gt;""</formula>
    </cfRule>
  </conditionalFormatting>
  <conditionalFormatting sqref="A19:DJ19">
    <cfRule type="expression" dxfId="644" priority="4" stopIfTrue="1">
      <formula>$A19&lt;&gt;""</formula>
    </cfRule>
  </conditionalFormatting>
  <conditionalFormatting sqref="A20:DJ20">
    <cfRule type="expression" dxfId="643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466</v>
      </c>
      <c r="C7" s="78" t="s">
        <v>192</v>
      </c>
      <c r="D7" s="79">
        <f>SUM($D$8:$D$47)</f>
        <v>10281145</v>
      </c>
      <c r="E7" s="79">
        <f>SUM($E$8:$E$47)</f>
        <v>9902122</v>
      </c>
      <c r="F7" s="79">
        <f>SUM($F$8:$F$47)</f>
        <v>5242853</v>
      </c>
      <c r="G7" s="79">
        <f>SUM($G$8:$G$47)</f>
        <v>0</v>
      </c>
      <c r="H7" s="79">
        <f>SUM($H$8:$H$47)</f>
        <v>4540600</v>
      </c>
      <c r="I7" s="79">
        <f>SUM($I$8:$I$47)</f>
        <v>0</v>
      </c>
      <c r="J7" s="79">
        <f>SUM($J$8:$J$47)</f>
        <v>147479</v>
      </c>
      <c r="K7" s="79">
        <f>SUM($K$8:$K$47)</f>
        <v>118669</v>
      </c>
      <c r="L7" s="79">
        <f>SUM($L$8:$L$47)</f>
        <v>379023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10281145</v>
      </c>
      <c r="W7" s="79">
        <f>SUM($W$8:$W$47)</f>
        <v>9902122</v>
      </c>
      <c r="X7" s="79">
        <f>SUM($X$8:$X$47)</f>
        <v>5242853</v>
      </c>
      <c r="Y7" s="79">
        <f>SUM($Y$8:$Y$47)</f>
        <v>0</v>
      </c>
      <c r="Z7" s="79">
        <f>SUM($Z$8:$Z$47)</f>
        <v>4540600</v>
      </c>
      <c r="AA7" s="79">
        <f>SUM($AA$8:$AA$47)</f>
        <v>0</v>
      </c>
      <c r="AB7" s="79">
        <f>SUM($AB$8:$AB$47)</f>
        <v>147479</v>
      </c>
      <c r="AC7" s="79">
        <f>SUM($AC$8:$AC$47)</f>
        <v>118669</v>
      </c>
      <c r="AD7" s="79">
        <f>SUM($AD$8:$AD$47)</f>
        <v>379023</v>
      </c>
    </row>
    <row r="8" spans="1:30" s="8" customFormat="1" ht="12" customHeight="1">
      <c r="A8" s="80" t="s">
        <v>203</v>
      </c>
      <c r="B8" s="83" t="s">
        <v>201</v>
      </c>
      <c r="C8" s="80" t="s">
        <v>205</v>
      </c>
      <c r="D8" s="84">
        <f>SUM(E8,+L8)</f>
        <v>179850</v>
      </c>
      <c r="E8" s="84">
        <v>111222</v>
      </c>
      <c r="F8" s="84">
        <v>106377</v>
      </c>
      <c r="G8" s="84">
        <v>0</v>
      </c>
      <c r="H8" s="84">
        <v>0</v>
      </c>
      <c r="I8" s="84">
        <v>0</v>
      </c>
      <c r="J8" s="94">
        <v>0</v>
      </c>
      <c r="K8" s="84">
        <v>4845</v>
      </c>
      <c r="L8" s="84">
        <v>68628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179850</v>
      </c>
      <c r="W8" s="84">
        <v>111222</v>
      </c>
      <c r="X8" s="84">
        <v>106377</v>
      </c>
      <c r="Y8" s="84">
        <v>0</v>
      </c>
      <c r="Z8" s="84">
        <v>0</v>
      </c>
      <c r="AA8" s="84">
        <v>0</v>
      </c>
      <c r="AB8" s="94">
        <v>0</v>
      </c>
      <c r="AC8" s="84">
        <v>4845</v>
      </c>
      <c r="AD8" s="84">
        <v>68628</v>
      </c>
    </row>
    <row r="9" spans="1:30" s="8" customFormat="1" ht="12" customHeight="1">
      <c r="A9" s="80" t="s">
        <v>203</v>
      </c>
      <c r="B9" s="83" t="s">
        <v>207</v>
      </c>
      <c r="C9" s="80" t="s">
        <v>208</v>
      </c>
      <c r="D9" s="84">
        <f>SUM(E9,+L9)</f>
        <v>8558218</v>
      </c>
      <c r="E9" s="84">
        <v>8558151</v>
      </c>
      <c r="F9" s="84">
        <v>4368793</v>
      </c>
      <c r="G9" s="84">
        <v>0</v>
      </c>
      <c r="H9" s="84">
        <v>4165800</v>
      </c>
      <c r="I9" s="84">
        <v>0</v>
      </c>
      <c r="J9" s="94">
        <v>0</v>
      </c>
      <c r="K9" s="84">
        <v>23558</v>
      </c>
      <c r="L9" s="84">
        <v>67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8558218</v>
      </c>
      <c r="W9" s="84">
        <v>8558151</v>
      </c>
      <c r="X9" s="84">
        <v>4368793</v>
      </c>
      <c r="Y9" s="84">
        <v>0</v>
      </c>
      <c r="Z9" s="84">
        <v>4165800</v>
      </c>
      <c r="AA9" s="84">
        <v>0</v>
      </c>
      <c r="AB9" s="94">
        <v>0</v>
      </c>
      <c r="AC9" s="84">
        <v>23558</v>
      </c>
      <c r="AD9" s="84">
        <v>67</v>
      </c>
    </row>
    <row r="10" spans="1:30" s="8" customFormat="1" ht="12" customHeight="1">
      <c r="A10" s="80" t="s">
        <v>203</v>
      </c>
      <c r="B10" s="83" t="s">
        <v>213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221</v>
      </c>
      <c r="C11" s="80" t="s">
        <v>222</v>
      </c>
      <c r="D11" s="84">
        <f>SUM(E11,+L11)</f>
        <v>13273</v>
      </c>
      <c r="E11" s="84">
        <v>3578</v>
      </c>
      <c r="F11" s="84">
        <v>3578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9695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13273</v>
      </c>
      <c r="W11" s="84">
        <v>3578</v>
      </c>
      <c r="X11" s="84">
        <v>3578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9695</v>
      </c>
    </row>
    <row r="12" spans="1:30" s="8" customFormat="1" ht="12" customHeight="1">
      <c r="A12" s="80" t="s">
        <v>203</v>
      </c>
      <c r="B12" s="83" t="s">
        <v>230</v>
      </c>
      <c r="C12" s="80" t="s">
        <v>229</v>
      </c>
      <c r="D12" s="84">
        <f>SUM(E12,+L12)</f>
        <v>67645</v>
      </c>
      <c r="E12" s="84">
        <v>67645</v>
      </c>
      <c r="F12" s="84">
        <v>67645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67645</v>
      </c>
      <c r="W12" s="84">
        <v>67645</v>
      </c>
      <c r="X12" s="84">
        <v>67645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237</v>
      </c>
      <c r="C13" s="80" t="s">
        <v>238</v>
      </c>
      <c r="D13" s="84">
        <f>SUM(E13,+L13)</f>
        <v>44971</v>
      </c>
      <c r="E13" s="84">
        <v>21767</v>
      </c>
      <c r="F13" s="84">
        <v>21767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23204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44971</v>
      </c>
      <c r="W13" s="84">
        <v>21767</v>
      </c>
      <c r="X13" s="84">
        <v>21767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23204</v>
      </c>
    </row>
    <row r="14" spans="1:30" s="8" customFormat="1" ht="12" customHeight="1">
      <c r="A14" s="80" t="s">
        <v>203</v>
      </c>
      <c r="B14" s="83" t="s">
        <v>242</v>
      </c>
      <c r="C14" s="80" t="s">
        <v>244</v>
      </c>
      <c r="D14" s="84">
        <f>SUM(E14,+L14)</f>
        <v>690838</v>
      </c>
      <c r="E14" s="84">
        <v>689256</v>
      </c>
      <c r="F14" s="84">
        <v>346656</v>
      </c>
      <c r="G14" s="84">
        <v>0</v>
      </c>
      <c r="H14" s="84">
        <v>342600</v>
      </c>
      <c r="I14" s="84">
        <v>0</v>
      </c>
      <c r="J14" s="94">
        <v>0</v>
      </c>
      <c r="K14" s="84">
        <v>0</v>
      </c>
      <c r="L14" s="84">
        <v>1582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690838</v>
      </c>
      <c r="W14" s="84">
        <v>689256</v>
      </c>
      <c r="X14" s="84">
        <v>346656</v>
      </c>
      <c r="Y14" s="84">
        <v>0</v>
      </c>
      <c r="Z14" s="84">
        <v>342600</v>
      </c>
      <c r="AA14" s="84">
        <v>0</v>
      </c>
      <c r="AB14" s="94">
        <v>0</v>
      </c>
      <c r="AC14" s="84">
        <v>0</v>
      </c>
      <c r="AD14" s="84">
        <v>1582</v>
      </c>
    </row>
    <row r="15" spans="1:30" s="8" customFormat="1" ht="12" customHeight="1">
      <c r="A15" s="80" t="s">
        <v>200</v>
      </c>
      <c r="B15" s="83" t="s">
        <v>249</v>
      </c>
      <c r="C15" s="80" t="s">
        <v>252</v>
      </c>
      <c r="D15" s="84">
        <f>SUM(E15,+L15)</f>
        <v>309968</v>
      </c>
      <c r="E15" s="84">
        <v>78500</v>
      </c>
      <c r="F15" s="84">
        <v>78500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231468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309968</v>
      </c>
      <c r="W15" s="84">
        <v>78500</v>
      </c>
      <c r="X15" s="84">
        <v>78500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231468</v>
      </c>
    </row>
    <row r="16" spans="1:30" s="8" customFormat="1" ht="12" customHeight="1">
      <c r="A16" s="80" t="s">
        <v>203</v>
      </c>
      <c r="B16" s="83" t="s">
        <v>257</v>
      </c>
      <c r="C16" s="80" t="s">
        <v>259</v>
      </c>
      <c r="D16" s="84">
        <f>SUM(E16,+L16)</f>
        <v>102392</v>
      </c>
      <c r="E16" s="84">
        <v>71278</v>
      </c>
      <c r="F16" s="84">
        <v>50549</v>
      </c>
      <c r="G16" s="84">
        <v>0</v>
      </c>
      <c r="H16" s="84">
        <v>20700</v>
      </c>
      <c r="I16" s="84">
        <v>0</v>
      </c>
      <c r="J16" s="94">
        <v>0</v>
      </c>
      <c r="K16" s="84">
        <v>29</v>
      </c>
      <c r="L16" s="84">
        <v>31114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102392</v>
      </c>
      <c r="W16" s="84">
        <v>71278</v>
      </c>
      <c r="X16" s="84">
        <v>50549</v>
      </c>
      <c r="Y16" s="84">
        <v>0</v>
      </c>
      <c r="Z16" s="84">
        <v>20700</v>
      </c>
      <c r="AA16" s="84">
        <v>0</v>
      </c>
      <c r="AB16" s="94">
        <v>0</v>
      </c>
      <c r="AC16" s="84">
        <v>29</v>
      </c>
      <c r="AD16" s="84">
        <v>31114</v>
      </c>
    </row>
    <row r="17" spans="1:30" s="8" customFormat="1" ht="12" customHeight="1">
      <c r="A17" s="80" t="s">
        <v>203</v>
      </c>
      <c r="B17" s="83" t="s">
        <v>265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272</v>
      </c>
      <c r="C18" s="80" t="s">
        <v>273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282</v>
      </c>
      <c r="C19" s="80" t="s">
        <v>283</v>
      </c>
      <c r="D19" s="84">
        <f>SUM(E19,+L19)</f>
        <v>2185</v>
      </c>
      <c r="E19" s="84">
        <v>1092</v>
      </c>
      <c r="F19" s="84">
        <v>1092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1093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2185</v>
      </c>
      <c r="W19" s="84">
        <v>1092</v>
      </c>
      <c r="X19" s="84">
        <v>1092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1093</v>
      </c>
    </row>
    <row r="20" spans="1:30" s="8" customFormat="1" ht="12" customHeight="1">
      <c r="A20" s="80" t="s">
        <v>203</v>
      </c>
      <c r="B20" s="83" t="s">
        <v>287</v>
      </c>
      <c r="C20" s="80" t="s">
        <v>288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294</v>
      </c>
      <c r="C21" s="80" t="s">
        <v>295</v>
      </c>
      <c r="D21" s="84">
        <f>SUM(E21,+L21)</f>
        <v>24343</v>
      </c>
      <c r="E21" s="84">
        <v>12171</v>
      </c>
      <c r="F21" s="84">
        <v>12171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12172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24343</v>
      </c>
      <c r="W21" s="84">
        <v>12171</v>
      </c>
      <c r="X21" s="84">
        <v>12171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12172</v>
      </c>
    </row>
    <row r="22" spans="1:30" s="8" customFormat="1" ht="12" customHeight="1">
      <c r="A22" s="80" t="s">
        <v>203</v>
      </c>
      <c r="B22" s="83" t="s">
        <v>303</v>
      </c>
      <c r="C22" s="80" t="s">
        <v>304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309</v>
      </c>
      <c r="C23" s="80" t="s">
        <v>310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316</v>
      </c>
      <c r="C24" s="80" t="s">
        <v>317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323</v>
      </c>
      <c r="C25" s="80" t="s">
        <v>322</v>
      </c>
      <c r="D25" s="84">
        <f>SUM(E25,+L25)</f>
        <v>23169</v>
      </c>
      <c r="E25" s="84">
        <v>23169</v>
      </c>
      <c r="F25" s="84">
        <v>11669</v>
      </c>
      <c r="G25" s="84">
        <v>0</v>
      </c>
      <c r="H25" s="84">
        <v>11500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23169</v>
      </c>
      <c r="W25" s="84">
        <v>23169</v>
      </c>
      <c r="X25" s="84">
        <v>11669</v>
      </c>
      <c r="Y25" s="84">
        <v>0</v>
      </c>
      <c r="Z25" s="84">
        <v>11500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328</v>
      </c>
      <c r="C26" s="80" t="s">
        <v>327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333</v>
      </c>
      <c r="C27" s="80" t="s">
        <v>334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342</v>
      </c>
      <c r="C28" s="80" t="s">
        <v>343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348</v>
      </c>
      <c r="C29" s="80" t="s">
        <v>351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360</v>
      </c>
      <c r="C30" s="80" t="s">
        <v>361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367</v>
      </c>
      <c r="C31" s="80" t="s">
        <v>368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267</v>
      </c>
      <c r="B32" s="83" t="s">
        <v>376</v>
      </c>
      <c r="C32" s="80" t="s">
        <v>377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383</v>
      </c>
      <c r="C33" s="80" t="s">
        <v>384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386</v>
      </c>
      <c r="C34" s="80" t="s">
        <v>388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市町村分担金内訳!D8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市町村分担金内訳!E8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392</v>
      </c>
      <c r="C35" s="80" t="s">
        <v>393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市町村分担金内訳!D9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市町村分担金内訳!E9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400</v>
      </c>
      <c r="C36" s="80" t="s">
        <v>401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市町村分担金内訳!D10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市町村分担金内訳!E10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408</v>
      </c>
      <c r="C37" s="80" t="s">
        <v>407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市町村分担金内訳!D11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市町村分担金内訳!E11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412</v>
      </c>
      <c r="C38" s="80" t="s">
        <v>413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市町村分担金内訳!D12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市町村分担金内訳!E12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419</v>
      </c>
      <c r="C39" s="80" t="s">
        <v>420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市町村分担金内訳!D13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市町村分担金内訳!E13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424</v>
      </c>
      <c r="C40" s="80" t="s">
        <v>425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市町村分担金内訳!D14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市町村分担金内訳!E14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431</v>
      </c>
      <c r="C41" s="80" t="s">
        <v>430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市町村分担金内訳!D15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市町村分担金内訳!E15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203</v>
      </c>
      <c r="B42" s="83" t="s">
        <v>438</v>
      </c>
      <c r="C42" s="80" t="s">
        <v>437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市町村分担金内訳!D16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市町村分担金内訳!E16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442</v>
      </c>
      <c r="C43" s="80" t="s">
        <v>443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市町村分担金内訳!D17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市町村分担金内訳!E17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448</v>
      </c>
      <c r="C44" s="80" t="s">
        <v>449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市町村分担金内訳!D18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市町村分担金内訳!E18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203</v>
      </c>
      <c r="B45" s="83" t="s">
        <v>450</v>
      </c>
      <c r="C45" s="80" t="s">
        <v>452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市町村分担金内訳!D19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市町村分担金内訳!E19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203</v>
      </c>
      <c r="B46" s="83" t="s">
        <v>454</v>
      </c>
      <c r="C46" s="80" t="s">
        <v>455</v>
      </c>
      <c r="D46" s="84">
        <f>SUM(E46,+L46)</f>
        <v>264293</v>
      </c>
      <c r="E46" s="84">
        <v>264293</v>
      </c>
      <c r="F46" s="84">
        <v>174056</v>
      </c>
      <c r="G46" s="84">
        <v>0</v>
      </c>
      <c r="H46" s="84">
        <v>0</v>
      </c>
      <c r="I46" s="84">
        <v>0</v>
      </c>
      <c r="J46" s="94">
        <f>市町村分担金内訳!D20</f>
        <v>147479</v>
      </c>
      <c r="K46" s="84">
        <v>90237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市町村分担金内訳!E20</f>
        <v>0</v>
      </c>
      <c r="T46" s="84">
        <v>0</v>
      </c>
      <c r="U46" s="84">
        <v>0</v>
      </c>
      <c r="V46" s="84">
        <v>264293</v>
      </c>
      <c r="W46" s="84">
        <v>264293</v>
      </c>
      <c r="X46" s="84">
        <v>174056</v>
      </c>
      <c r="Y46" s="84">
        <v>0</v>
      </c>
      <c r="Z46" s="84">
        <v>0</v>
      </c>
      <c r="AA46" s="84">
        <v>0</v>
      </c>
      <c r="AB46" s="94">
        <f>SUM(J46,S46)</f>
        <v>147479</v>
      </c>
      <c r="AC46" s="84">
        <v>90237</v>
      </c>
      <c r="AD46" s="84">
        <v>0</v>
      </c>
    </row>
    <row r="47" spans="1:30" s="8" customFormat="1" ht="12" customHeight="1">
      <c r="A47" s="80" t="s">
        <v>203</v>
      </c>
      <c r="B47" s="83" t="s">
        <v>459</v>
      </c>
      <c r="C47" s="80" t="s">
        <v>460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市町村分担金内訳!D21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市町村分担金内訳!E21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8:AD995">
    <cfRule type="expression" dxfId="640" priority="44" stopIfTrue="1">
      <formula>$A48&lt;&gt;""</formula>
    </cfRule>
  </conditionalFormatting>
  <conditionalFormatting sqref="A47:AD47">
    <cfRule type="expression" dxfId="639" priority="2" stopIfTrue="1">
      <formula>$A47&lt;&gt;""</formula>
    </cfRule>
  </conditionalFormatting>
  <conditionalFormatting sqref="A8:AD8">
    <cfRule type="expression" dxfId="638" priority="42" stopIfTrue="1">
      <formula>$A8&lt;&gt;""</formula>
    </cfRule>
  </conditionalFormatting>
  <conditionalFormatting sqref="A9:AD9">
    <cfRule type="expression" dxfId="637" priority="41" stopIfTrue="1">
      <formula>$A9&lt;&gt;""</formula>
    </cfRule>
  </conditionalFormatting>
  <conditionalFormatting sqref="A10:AD10">
    <cfRule type="expression" dxfId="636" priority="40" stopIfTrue="1">
      <formula>$A10&lt;&gt;""</formula>
    </cfRule>
  </conditionalFormatting>
  <conditionalFormatting sqref="A11:AD11">
    <cfRule type="expression" dxfId="635" priority="39" stopIfTrue="1">
      <formula>$A11&lt;&gt;""</formula>
    </cfRule>
  </conditionalFormatting>
  <conditionalFormatting sqref="A12:AD12">
    <cfRule type="expression" dxfId="634" priority="38" stopIfTrue="1">
      <formula>$A12&lt;&gt;""</formula>
    </cfRule>
  </conditionalFormatting>
  <conditionalFormatting sqref="A13:AD13">
    <cfRule type="expression" dxfId="633" priority="37" stopIfTrue="1">
      <formula>$A13&lt;&gt;""</formula>
    </cfRule>
  </conditionalFormatting>
  <conditionalFormatting sqref="A14:AD14">
    <cfRule type="expression" dxfId="632" priority="36" stopIfTrue="1">
      <formula>$A14&lt;&gt;""</formula>
    </cfRule>
  </conditionalFormatting>
  <conditionalFormatting sqref="A15:AD15">
    <cfRule type="expression" dxfId="631" priority="35" stopIfTrue="1">
      <formula>$A15&lt;&gt;""</formula>
    </cfRule>
  </conditionalFormatting>
  <conditionalFormatting sqref="A16:AD16">
    <cfRule type="expression" dxfId="630" priority="34" stopIfTrue="1">
      <formula>$A16&lt;&gt;""</formula>
    </cfRule>
  </conditionalFormatting>
  <conditionalFormatting sqref="A17:AD17">
    <cfRule type="expression" dxfId="629" priority="33" stopIfTrue="1">
      <formula>$A17&lt;&gt;""</formula>
    </cfRule>
  </conditionalFormatting>
  <conditionalFormatting sqref="A18:AD18">
    <cfRule type="expression" dxfId="628" priority="32" stopIfTrue="1">
      <formula>$A18&lt;&gt;""</formula>
    </cfRule>
  </conditionalFormatting>
  <conditionalFormatting sqref="A19:AD19">
    <cfRule type="expression" dxfId="627" priority="31" stopIfTrue="1">
      <formula>$A19&lt;&gt;""</formula>
    </cfRule>
  </conditionalFormatting>
  <conditionalFormatting sqref="A20:AD20">
    <cfRule type="expression" dxfId="626" priority="30" stopIfTrue="1">
      <formula>$A20&lt;&gt;""</formula>
    </cfRule>
  </conditionalFormatting>
  <conditionalFormatting sqref="A21:AD21">
    <cfRule type="expression" dxfId="625" priority="29" stopIfTrue="1">
      <formula>$A21&lt;&gt;""</formula>
    </cfRule>
  </conditionalFormatting>
  <conditionalFormatting sqref="A22:AD22">
    <cfRule type="expression" dxfId="624" priority="28" stopIfTrue="1">
      <formula>$A22&lt;&gt;""</formula>
    </cfRule>
  </conditionalFormatting>
  <conditionalFormatting sqref="A23:AD23">
    <cfRule type="expression" dxfId="623" priority="27" stopIfTrue="1">
      <formula>$A23&lt;&gt;""</formula>
    </cfRule>
  </conditionalFormatting>
  <conditionalFormatting sqref="A24:AD24">
    <cfRule type="expression" dxfId="622" priority="26" stopIfTrue="1">
      <formula>$A24&lt;&gt;""</formula>
    </cfRule>
  </conditionalFormatting>
  <conditionalFormatting sqref="A25:AD25">
    <cfRule type="expression" dxfId="621" priority="25" stopIfTrue="1">
      <formula>$A25&lt;&gt;""</formula>
    </cfRule>
  </conditionalFormatting>
  <conditionalFormatting sqref="A26:AD26">
    <cfRule type="expression" dxfId="620" priority="24" stopIfTrue="1">
      <formula>$A26&lt;&gt;""</formula>
    </cfRule>
  </conditionalFormatting>
  <conditionalFormatting sqref="A27:AD27">
    <cfRule type="expression" dxfId="619" priority="23" stopIfTrue="1">
      <formula>$A27&lt;&gt;""</formula>
    </cfRule>
  </conditionalFormatting>
  <conditionalFormatting sqref="A28:AD28">
    <cfRule type="expression" dxfId="618" priority="22" stopIfTrue="1">
      <formula>$A28&lt;&gt;""</formula>
    </cfRule>
  </conditionalFormatting>
  <conditionalFormatting sqref="A29:AD29">
    <cfRule type="expression" dxfId="617" priority="21" stopIfTrue="1">
      <formula>$A29&lt;&gt;""</formula>
    </cfRule>
  </conditionalFormatting>
  <conditionalFormatting sqref="A30:AD30">
    <cfRule type="expression" dxfId="616" priority="20" stopIfTrue="1">
      <formula>$A30&lt;&gt;""</formula>
    </cfRule>
  </conditionalFormatting>
  <conditionalFormatting sqref="A31:AD31">
    <cfRule type="expression" dxfId="615" priority="19" stopIfTrue="1">
      <formula>$A31&lt;&gt;""</formula>
    </cfRule>
  </conditionalFormatting>
  <conditionalFormatting sqref="A32:AD32">
    <cfRule type="expression" dxfId="614" priority="18" stopIfTrue="1">
      <formula>$A32&lt;&gt;""</formula>
    </cfRule>
  </conditionalFormatting>
  <conditionalFormatting sqref="A33:AD33">
    <cfRule type="expression" dxfId="613" priority="17" stopIfTrue="1">
      <formula>$A33&lt;&gt;""</formula>
    </cfRule>
  </conditionalFormatting>
  <conditionalFormatting sqref="A7:AD7">
    <cfRule type="expression" dxfId="612" priority="1" stopIfTrue="1">
      <formula>$A7&lt;&gt;""</formula>
    </cfRule>
  </conditionalFormatting>
  <conditionalFormatting sqref="A34:AD34">
    <cfRule type="expression" dxfId="611" priority="15" stopIfTrue="1">
      <formula>$A34&lt;&gt;""</formula>
    </cfRule>
  </conditionalFormatting>
  <conditionalFormatting sqref="A35:AD35">
    <cfRule type="expression" dxfId="610" priority="14" stopIfTrue="1">
      <formula>$A35&lt;&gt;""</formula>
    </cfRule>
  </conditionalFormatting>
  <conditionalFormatting sqref="A36:AD36">
    <cfRule type="expression" dxfId="609" priority="13" stopIfTrue="1">
      <formula>$A36&lt;&gt;""</formula>
    </cfRule>
  </conditionalFormatting>
  <conditionalFormatting sqref="A37:AD37">
    <cfRule type="expression" dxfId="608" priority="12" stopIfTrue="1">
      <formula>$A37&lt;&gt;""</formula>
    </cfRule>
  </conditionalFormatting>
  <conditionalFormatting sqref="A38:AD38">
    <cfRule type="expression" dxfId="607" priority="11" stopIfTrue="1">
      <formula>$A38&lt;&gt;""</formula>
    </cfRule>
  </conditionalFormatting>
  <conditionalFormatting sqref="A39:AD39">
    <cfRule type="expression" dxfId="606" priority="10" stopIfTrue="1">
      <formula>$A39&lt;&gt;""</formula>
    </cfRule>
  </conditionalFormatting>
  <conditionalFormatting sqref="A40:AD40">
    <cfRule type="expression" dxfId="605" priority="9" stopIfTrue="1">
      <formula>$A40&lt;&gt;""</formula>
    </cfRule>
  </conditionalFormatting>
  <conditionalFormatting sqref="A41:AD41">
    <cfRule type="expression" dxfId="604" priority="8" stopIfTrue="1">
      <formula>$A41&lt;&gt;""</formula>
    </cfRule>
  </conditionalFormatting>
  <conditionalFormatting sqref="A42:AD42">
    <cfRule type="expression" dxfId="603" priority="7" stopIfTrue="1">
      <formula>$A42&lt;&gt;""</formula>
    </cfRule>
  </conditionalFormatting>
  <conditionalFormatting sqref="A43:AD43">
    <cfRule type="expression" dxfId="602" priority="6" stopIfTrue="1">
      <formula>$A43&lt;&gt;""</formula>
    </cfRule>
  </conditionalFormatting>
  <conditionalFormatting sqref="A44:AD44">
    <cfRule type="expression" dxfId="601" priority="5" stopIfTrue="1">
      <formula>$A44&lt;&gt;""</formula>
    </cfRule>
  </conditionalFormatting>
  <conditionalFormatting sqref="A45:AD45">
    <cfRule type="expression" dxfId="600" priority="4" stopIfTrue="1">
      <formula>$A45&lt;&gt;""</formula>
    </cfRule>
  </conditionalFormatting>
  <conditionalFormatting sqref="A46:AD46">
    <cfRule type="expression" dxfId="599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466</v>
      </c>
      <c r="C7" s="78" t="s">
        <v>192</v>
      </c>
      <c r="D7" s="79">
        <f>SUM($D$8:$D$47)</f>
        <v>204132</v>
      </c>
      <c r="E7" s="79">
        <f>SUM($E$8:$E$47)</f>
        <v>204132</v>
      </c>
      <c r="F7" s="79">
        <f>SUM($F$8:$F$47)</f>
        <v>0</v>
      </c>
      <c r="G7" s="79">
        <f>SUM($G$8:$G$47)</f>
        <v>76476</v>
      </c>
      <c r="H7" s="79">
        <f>SUM($H$8:$H$47)</f>
        <v>0</v>
      </c>
      <c r="I7" s="79">
        <f>SUM($I$8:$I$47)</f>
        <v>127656</v>
      </c>
      <c r="J7" s="79">
        <f>SUM($J$8:$J$47)</f>
        <v>0</v>
      </c>
      <c r="K7" s="79">
        <f>SUM($K$8:$K$47)</f>
        <v>0</v>
      </c>
      <c r="L7" s="79">
        <f>SUM($L$8:$L$47)</f>
        <v>9765249</v>
      </c>
      <c r="M7" s="79">
        <f>SUM($M$8:$M$47)</f>
        <v>4971</v>
      </c>
      <c r="N7" s="79">
        <f>SUM($N$8:$N$47)</f>
        <v>4971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66993</v>
      </c>
      <c r="S7" s="79">
        <f>SUM($S$8:$S$47)</f>
        <v>0</v>
      </c>
      <c r="T7" s="79">
        <f>SUM($T$8:$T$47)</f>
        <v>66993</v>
      </c>
      <c r="U7" s="79">
        <f>SUM($U$8:$U$47)</f>
        <v>0</v>
      </c>
      <c r="V7" s="79">
        <f>SUM($V$8:$V$47)</f>
        <v>0</v>
      </c>
      <c r="W7" s="79">
        <f>SUM($W$8:$W$47)</f>
        <v>9693285</v>
      </c>
      <c r="X7" s="79">
        <f>SUM($X$8:$X$47)</f>
        <v>351724</v>
      </c>
      <c r="Y7" s="79">
        <f>SUM($Y$8:$Y$47)</f>
        <v>398117</v>
      </c>
      <c r="Z7" s="79">
        <f>SUM($Z$8:$Z$47)</f>
        <v>4410005</v>
      </c>
      <c r="AA7" s="79">
        <f>SUM($AA$8:$AA$47)</f>
        <v>4533439</v>
      </c>
      <c r="AB7" s="79">
        <f>SUM($AB$8:$AB$47)</f>
        <v>147479</v>
      </c>
      <c r="AC7" s="79">
        <f>SUM($AC$8:$AC$47)</f>
        <v>0</v>
      </c>
      <c r="AD7" s="79">
        <f>SUM($AD$8:$AD$47)</f>
        <v>311764</v>
      </c>
      <c r="AE7" s="79">
        <f>SUM($AE$8:$AE$47)</f>
        <v>10281145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204132</v>
      </c>
      <c r="BI7" s="79">
        <f>SUM($BI$8:$BI$47)</f>
        <v>204132</v>
      </c>
      <c r="BJ7" s="79">
        <f>SUM($BJ$8:$BJ$47)</f>
        <v>0</v>
      </c>
      <c r="BK7" s="79">
        <f>SUM($BK$8:$BK$47)</f>
        <v>76476</v>
      </c>
      <c r="BL7" s="79">
        <f>SUM($BL$8:$BL$47)</f>
        <v>0</v>
      </c>
      <c r="BM7" s="79">
        <f>SUM($BM$8:$BM$47)</f>
        <v>127656</v>
      </c>
      <c r="BN7" s="79">
        <f>SUM($BN$8:$BN$47)</f>
        <v>0</v>
      </c>
      <c r="BO7" s="79">
        <f>SUM($BO$8:$BO$47)</f>
        <v>0</v>
      </c>
      <c r="BP7" s="79">
        <f>SUM($BP$8:$BP$47)</f>
        <v>9765249</v>
      </c>
      <c r="BQ7" s="79">
        <f>SUM($BQ$8:$BQ$47)</f>
        <v>4971</v>
      </c>
      <c r="BR7" s="79">
        <f>SUM($BR$8:$BR$47)</f>
        <v>4971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66993</v>
      </c>
      <c r="BW7" s="79">
        <f>SUM($BW$8:$BW$47)</f>
        <v>0</v>
      </c>
      <c r="BX7" s="79">
        <f>SUM($BX$8:$BX$47)</f>
        <v>66993</v>
      </c>
      <c r="BY7" s="79">
        <f>SUM($BY$8:$BY$47)</f>
        <v>0</v>
      </c>
      <c r="BZ7" s="79">
        <f>SUM($BZ$8:$BZ$47)</f>
        <v>0</v>
      </c>
      <c r="CA7" s="79">
        <f>SUM($CA$8:$CA$47)</f>
        <v>9693285</v>
      </c>
      <c r="CB7" s="79">
        <f>SUM($CB$8:$CB$47)</f>
        <v>351724</v>
      </c>
      <c r="CC7" s="79">
        <f>SUM($CC$8:$CC$47)</f>
        <v>398117</v>
      </c>
      <c r="CD7" s="79">
        <f>SUM($CD$8:$CD$47)</f>
        <v>4410005</v>
      </c>
      <c r="CE7" s="79">
        <f>SUM($CE$8:$CE$47)</f>
        <v>4533439</v>
      </c>
      <c r="CF7" s="79">
        <f>SUM($CF$8:$CF$47)</f>
        <v>147479</v>
      </c>
      <c r="CG7" s="79">
        <f>SUM($CG$8:$CG$47)</f>
        <v>0</v>
      </c>
      <c r="CH7" s="79">
        <f>SUM($CH$8:$CH$47)</f>
        <v>311764</v>
      </c>
      <c r="CI7" s="79">
        <f>SUM($CI$8:$CI$47)</f>
        <v>10281145</v>
      </c>
    </row>
    <row r="8" spans="1:87" s="8" customFormat="1" ht="12" customHeight="1">
      <c r="A8" s="80" t="s">
        <v>200</v>
      </c>
      <c r="B8" s="83" t="s">
        <v>201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179850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119</v>
      </c>
      <c r="S8" s="84">
        <v>0</v>
      </c>
      <c r="T8" s="84">
        <v>119</v>
      </c>
      <c r="U8" s="84">
        <v>0</v>
      </c>
      <c r="V8" s="84">
        <v>0</v>
      </c>
      <c r="W8" s="84">
        <v>179731</v>
      </c>
      <c r="X8" s="84">
        <v>125816</v>
      </c>
      <c r="Y8" s="84">
        <v>53915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179850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3" si="7">SUM(K8,AM8)</f>
        <v>0</v>
      </c>
      <c r="BP8" s="84">
        <f t="shared" ref="BP8:BP47" si="8">SUM(L8,AN8)</f>
        <v>179850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119</v>
      </c>
      <c r="BW8" s="84">
        <f t="shared" ref="BW8:BW47" si="15">SUM(S8,AU8)</f>
        <v>0</v>
      </c>
      <c r="BX8" s="84">
        <f t="shared" ref="BX8:BX47" si="16">SUM(T8,AV8)</f>
        <v>119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179731</v>
      </c>
      <c r="CB8" s="84">
        <f t="shared" ref="CB8:CB47" si="20">SUM(X8,AZ8)</f>
        <v>125816</v>
      </c>
      <c r="CC8" s="84">
        <f t="shared" ref="CC8:CC47" si="21">SUM(Y8,BA8)</f>
        <v>53915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33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179850</v>
      </c>
    </row>
    <row r="9" spans="1:87" s="8" customFormat="1" ht="12" customHeight="1">
      <c r="A9" s="80" t="s">
        <v>200</v>
      </c>
      <c r="B9" s="83" t="s">
        <v>209</v>
      </c>
      <c r="C9" s="80" t="s">
        <v>208</v>
      </c>
      <c r="D9" s="84">
        <v>75715</v>
      </c>
      <c r="E9" s="84">
        <v>75715</v>
      </c>
      <c r="F9" s="84">
        <v>0</v>
      </c>
      <c r="G9" s="84">
        <v>0</v>
      </c>
      <c r="H9" s="84">
        <v>0</v>
      </c>
      <c r="I9" s="84">
        <v>75715</v>
      </c>
      <c r="J9" s="84">
        <v>0</v>
      </c>
      <c r="K9" s="94">
        <f>組合分担金内訳!D9</f>
        <v>0</v>
      </c>
      <c r="L9" s="84">
        <v>8468687</v>
      </c>
      <c r="M9" s="84">
        <v>4971</v>
      </c>
      <c r="N9" s="84">
        <v>4971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8463716</v>
      </c>
      <c r="X9" s="84">
        <v>3955</v>
      </c>
      <c r="Y9" s="84">
        <v>59790</v>
      </c>
      <c r="Z9" s="84">
        <v>4284753</v>
      </c>
      <c r="AA9" s="84">
        <v>4115218</v>
      </c>
      <c r="AB9" s="94">
        <f>組合分担金内訳!E9</f>
        <v>0</v>
      </c>
      <c r="AC9" s="84">
        <v>0</v>
      </c>
      <c r="AD9" s="84">
        <v>13816</v>
      </c>
      <c r="AE9" s="84">
        <v>8558218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75715</v>
      </c>
      <c r="BI9" s="84">
        <f t="shared" si="1"/>
        <v>75715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75715</v>
      </c>
      <c r="BN9" s="84">
        <f t="shared" si="6"/>
        <v>0</v>
      </c>
      <c r="BO9" s="94">
        <f t="shared" si="7"/>
        <v>0</v>
      </c>
      <c r="BP9" s="84">
        <f t="shared" si="8"/>
        <v>8468687</v>
      </c>
      <c r="BQ9" s="84">
        <f t="shared" si="9"/>
        <v>4971</v>
      </c>
      <c r="BR9" s="84">
        <f t="shared" si="10"/>
        <v>4971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8463716</v>
      </c>
      <c r="CB9" s="84">
        <f t="shared" si="20"/>
        <v>3955</v>
      </c>
      <c r="CC9" s="84">
        <f t="shared" si="21"/>
        <v>59790</v>
      </c>
      <c r="CD9" s="84">
        <f t="shared" si="22"/>
        <v>4284753</v>
      </c>
      <c r="CE9" s="84">
        <f t="shared" si="23"/>
        <v>4115218</v>
      </c>
      <c r="CF9" s="94">
        <f t="shared" si="24"/>
        <v>0</v>
      </c>
      <c r="CG9" s="84">
        <f t="shared" si="25"/>
        <v>0</v>
      </c>
      <c r="CH9" s="84">
        <f t="shared" si="26"/>
        <v>13816</v>
      </c>
      <c r="CI9" s="84">
        <f t="shared" si="27"/>
        <v>8558218</v>
      </c>
    </row>
    <row r="10" spans="1:87" s="8" customFormat="1" ht="12" customHeight="1">
      <c r="A10" s="80" t="s">
        <v>203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13273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13273</v>
      </c>
      <c r="X11" s="84">
        <v>13273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13273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13273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13273</v>
      </c>
      <c r="CB11" s="84">
        <f t="shared" si="20"/>
        <v>13273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13273</v>
      </c>
    </row>
    <row r="12" spans="1:87" s="8" customFormat="1" ht="12" customHeight="1">
      <c r="A12" s="80" t="s">
        <v>200</v>
      </c>
      <c r="B12" s="83" t="s">
        <v>231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16702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16702</v>
      </c>
      <c r="X12" s="84">
        <v>0</v>
      </c>
      <c r="Y12" s="84">
        <v>0</v>
      </c>
      <c r="Z12" s="84">
        <v>16702</v>
      </c>
      <c r="AA12" s="84">
        <v>0</v>
      </c>
      <c r="AB12" s="94">
        <f>組合分担金内訳!E12</f>
        <v>0</v>
      </c>
      <c r="AC12" s="84">
        <v>0</v>
      </c>
      <c r="AD12" s="84">
        <v>50943</v>
      </c>
      <c r="AE12" s="84">
        <v>67645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16702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16702</v>
      </c>
      <c r="CB12" s="84">
        <f t="shared" si="20"/>
        <v>0</v>
      </c>
      <c r="CC12" s="84">
        <f t="shared" si="21"/>
        <v>0</v>
      </c>
      <c r="CD12" s="84">
        <f t="shared" si="22"/>
        <v>16702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50943</v>
      </c>
      <c r="CI12" s="84">
        <f t="shared" si="27"/>
        <v>67645</v>
      </c>
    </row>
    <row r="13" spans="1:87" s="8" customFormat="1" ht="12" customHeight="1">
      <c r="A13" s="80" t="s">
        <v>200</v>
      </c>
      <c r="B13" s="83" t="s">
        <v>237</v>
      </c>
      <c r="C13" s="80" t="s">
        <v>238</v>
      </c>
      <c r="D13" s="84">
        <v>44971</v>
      </c>
      <c r="E13" s="84">
        <v>44971</v>
      </c>
      <c r="F13" s="84">
        <v>0</v>
      </c>
      <c r="G13" s="84">
        <v>0</v>
      </c>
      <c r="H13" s="84">
        <v>0</v>
      </c>
      <c r="I13" s="84">
        <v>44971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44971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44971</v>
      </c>
      <c r="BI13" s="84">
        <f t="shared" si="1"/>
        <v>44971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44971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44971</v>
      </c>
    </row>
    <row r="14" spans="1:87" s="8" customFormat="1" ht="12" customHeight="1">
      <c r="A14" s="80" t="s">
        <v>200</v>
      </c>
      <c r="B14" s="83" t="s">
        <v>245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510611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510611</v>
      </c>
      <c r="X14" s="84">
        <v>167397</v>
      </c>
      <c r="Y14" s="84">
        <v>13522</v>
      </c>
      <c r="Z14" s="84">
        <v>108550</v>
      </c>
      <c r="AA14" s="84">
        <v>221142</v>
      </c>
      <c r="AB14" s="94">
        <f>組合分担金内訳!E14</f>
        <v>0</v>
      </c>
      <c r="AC14" s="84">
        <v>0</v>
      </c>
      <c r="AD14" s="84">
        <v>180227</v>
      </c>
      <c r="AE14" s="84">
        <v>690838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510611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510611</v>
      </c>
      <c r="CB14" s="84">
        <f t="shared" si="20"/>
        <v>167397</v>
      </c>
      <c r="CC14" s="84">
        <f t="shared" si="21"/>
        <v>13522</v>
      </c>
      <c r="CD14" s="84">
        <f t="shared" si="22"/>
        <v>108550</v>
      </c>
      <c r="CE14" s="84">
        <f t="shared" si="23"/>
        <v>221142</v>
      </c>
      <c r="CF14" s="94">
        <f t="shared" si="24"/>
        <v>0</v>
      </c>
      <c r="CG14" s="84">
        <f t="shared" si="25"/>
        <v>0</v>
      </c>
      <c r="CH14" s="84">
        <f t="shared" si="26"/>
        <v>180227</v>
      </c>
      <c r="CI14" s="84">
        <f t="shared" si="27"/>
        <v>690838</v>
      </c>
    </row>
    <row r="15" spans="1:87" s="8" customFormat="1" ht="12" customHeight="1">
      <c r="A15" s="80" t="s">
        <v>218</v>
      </c>
      <c r="B15" s="83" t="s">
        <v>253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162489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162489</v>
      </c>
      <c r="X15" s="84">
        <v>0</v>
      </c>
      <c r="Y15" s="84">
        <v>0</v>
      </c>
      <c r="Z15" s="84">
        <v>0</v>
      </c>
      <c r="AA15" s="84">
        <v>162489</v>
      </c>
      <c r="AB15" s="94">
        <f>組合分担金内訳!E15</f>
        <v>147479</v>
      </c>
      <c r="AC15" s="84">
        <v>0</v>
      </c>
      <c r="AD15" s="84">
        <v>0</v>
      </c>
      <c r="AE15" s="84">
        <v>162489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162489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162489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162489</v>
      </c>
      <c r="CF15" s="94">
        <f t="shared" si="24"/>
        <v>147479</v>
      </c>
      <c r="CG15" s="84">
        <f t="shared" si="25"/>
        <v>0</v>
      </c>
      <c r="CH15" s="84">
        <f t="shared" si="26"/>
        <v>0</v>
      </c>
      <c r="CI15" s="84">
        <f t="shared" si="27"/>
        <v>162489</v>
      </c>
    </row>
    <row r="16" spans="1:87" s="8" customFormat="1" ht="12" customHeight="1">
      <c r="A16" s="80" t="s">
        <v>203</v>
      </c>
      <c r="B16" s="83" t="s">
        <v>260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37799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936</v>
      </c>
      <c r="S16" s="84">
        <v>0</v>
      </c>
      <c r="T16" s="84">
        <v>936</v>
      </c>
      <c r="U16" s="84">
        <v>0</v>
      </c>
      <c r="V16" s="84">
        <v>0</v>
      </c>
      <c r="W16" s="84">
        <v>36863</v>
      </c>
      <c r="X16" s="84">
        <v>18114</v>
      </c>
      <c r="Y16" s="84">
        <v>1532</v>
      </c>
      <c r="Z16" s="84">
        <v>0</v>
      </c>
      <c r="AA16" s="84">
        <v>17217</v>
      </c>
      <c r="AB16" s="94">
        <f>組合分担金内訳!E16</f>
        <v>0</v>
      </c>
      <c r="AC16" s="84">
        <v>0</v>
      </c>
      <c r="AD16" s="84">
        <v>64593</v>
      </c>
      <c r="AE16" s="84">
        <v>102392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37799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936</v>
      </c>
      <c r="BW16" s="84">
        <f t="shared" si="15"/>
        <v>0</v>
      </c>
      <c r="BX16" s="84">
        <f t="shared" si="16"/>
        <v>936</v>
      </c>
      <c r="BY16" s="84">
        <f t="shared" si="17"/>
        <v>0</v>
      </c>
      <c r="BZ16" s="84">
        <f t="shared" si="18"/>
        <v>0</v>
      </c>
      <c r="CA16" s="84">
        <f t="shared" si="19"/>
        <v>36863</v>
      </c>
      <c r="CB16" s="84">
        <f t="shared" si="20"/>
        <v>18114</v>
      </c>
      <c r="CC16" s="84">
        <f t="shared" si="21"/>
        <v>1532</v>
      </c>
      <c r="CD16" s="84">
        <f t="shared" si="22"/>
        <v>0</v>
      </c>
      <c r="CE16" s="84">
        <f t="shared" si="23"/>
        <v>17217</v>
      </c>
      <c r="CF16" s="94">
        <f t="shared" si="24"/>
        <v>0</v>
      </c>
      <c r="CG16" s="84">
        <f t="shared" si="25"/>
        <v>0</v>
      </c>
      <c r="CH16" s="84">
        <f t="shared" si="26"/>
        <v>64593</v>
      </c>
      <c r="CI16" s="84">
        <f t="shared" si="27"/>
        <v>102392</v>
      </c>
    </row>
    <row r="17" spans="1:87" s="8" customFormat="1" ht="12" customHeight="1">
      <c r="A17" s="80" t="s">
        <v>203</v>
      </c>
      <c r="B17" s="83" t="s">
        <v>263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210</v>
      </c>
      <c r="B18" s="83" t="s">
        <v>270</v>
      </c>
      <c r="C18" s="80" t="s">
        <v>274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279</v>
      </c>
      <c r="C19" s="80" t="s">
        <v>284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2185</v>
      </c>
      <c r="AE19" s="84">
        <v>2185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2185</v>
      </c>
      <c r="CI19" s="84">
        <f t="shared" si="27"/>
        <v>2185</v>
      </c>
    </row>
    <row r="20" spans="1:87" s="8" customFormat="1" ht="12" customHeight="1">
      <c r="A20" s="80" t="s">
        <v>289</v>
      </c>
      <c r="B20" s="83" t="s">
        <v>290</v>
      </c>
      <c r="C20" s="80" t="s">
        <v>291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294</v>
      </c>
      <c r="C21" s="80" t="s">
        <v>296</v>
      </c>
      <c r="D21" s="84">
        <v>6970</v>
      </c>
      <c r="E21" s="84">
        <v>6970</v>
      </c>
      <c r="F21" s="84">
        <v>0</v>
      </c>
      <c r="G21" s="84">
        <v>0</v>
      </c>
      <c r="H21" s="84">
        <v>0</v>
      </c>
      <c r="I21" s="84">
        <v>6970</v>
      </c>
      <c r="J21" s="84">
        <v>0</v>
      </c>
      <c r="K21" s="94">
        <f>組合分担金内訳!D21</f>
        <v>0</v>
      </c>
      <c r="L21" s="84">
        <v>17373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17373</v>
      </c>
      <c r="X21" s="84">
        <v>0</v>
      </c>
      <c r="Y21" s="84">
        <v>0</v>
      </c>
      <c r="Z21" s="84">
        <v>0</v>
      </c>
      <c r="AA21" s="84">
        <v>17373</v>
      </c>
      <c r="AB21" s="94">
        <f>組合分担金内訳!E21</f>
        <v>0</v>
      </c>
      <c r="AC21" s="84">
        <v>0</v>
      </c>
      <c r="AD21" s="84">
        <v>0</v>
      </c>
      <c r="AE21" s="84">
        <v>24343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6970</v>
      </c>
      <c r="BI21" s="84">
        <f t="shared" si="1"/>
        <v>6970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6970</v>
      </c>
      <c r="BN21" s="84">
        <f t="shared" si="6"/>
        <v>0</v>
      </c>
      <c r="BO21" s="94">
        <f t="shared" si="7"/>
        <v>0</v>
      </c>
      <c r="BP21" s="84">
        <f t="shared" si="8"/>
        <v>17373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17373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17373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24343</v>
      </c>
    </row>
    <row r="22" spans="1:87" s="8" customFormat="1" ht="12" customHeight="1">
      <c r="A22" s="80" t="s">
        <v>210</v>
      </c>
      <c r="B22" s="83" t="s">
        <v>305</v>
      </c>
      <c r="C22" s="80" t="s">
        <v>306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311</v>
      </c>
      <c r="C23" s="80" t="s">
        <v>312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318</v>
      </c>
      <c r="C24" s="80" t="s">
        <v>317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324</v>
      </c>
      <c r="C25" s="80" t="s">
        <v>325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23169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23169</v>
      </c>
      <c r="X25" s="84">
        <v>23169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23169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23169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23169</v>
      </c>
      <c r="CB25" s="84">
        <f t="shared" si="20"/>
        <v>23169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23169</v>
      </c>
    </row>
    <row r="26" spans="1:87" s="8" customFormat="1" ht="12" customHeight="1">
      <c r="A26" s="80" t="s">
        <v>200</v>
      </c>
      <c r="B26" s="83" t="s">
        <v>329</v>
      </c>
      <c r="C26" s="80" t="s">
        <v>330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218</v>
      </c>
      <c r="B27" s="83" t="s">
        <v>335</v>
      </c>
      <c r="C27" s="80" t="s">
        <v>334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344</v>
      </c>
      <c r="C28" s="80" t="s">
        <v>343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352</v>
      </c>
      <c r="B29" s="83" t="s">
        <v>353</v>
      </c>
      <c r="C29" s="80" t="s">
        <v>354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360</v>
      </c>
      <c r="C30" s="80" t="s">
        <v>359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369</v>
      </c>
      <c r="B31" s="83" t="s">
        <v>365</v>
      </c>
      <c r="C31" s="80" t="s">
        <v>368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203</v>
      </c>
      <c r="B32" s="83" t="s">
        <v>376</v>
      </c>
      <c r="C32" s="80" t="s">
        <v>378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383</v>
      </c>
      <c r="C33" s="80" t="s">
        <v>382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386</v>
      </c>
      <c r="C34" s="80" t="s">
        <v>388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394</v>
      </c>
      <c r="C35" s="80" t="s">
        <v>395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398</v>
      </c>
      <c r="C36" s="80" t="s">
        <v>402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203</v>
      </c>
      <c r="B37" s="83" t="s">
        <v>408</v>
      </c>
      <c r="C37" s="80" t="s">
        <v>409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414</v>
      </c>
      <c r="C38" s="80" t="s">
        <v>411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421</v>
      </c>
      <c r="C39" s="80" t="s">
        <v>422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203</v>
      </c>
      <c r="B40" s="83" t="s">
        <v>426</v>
      </c>
      <c r="C40" s="80" t="s">
        <v>427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432</v>
      </c>
      <c r="C41" s="80" t="s">
        <v>430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439</v>
      </c>
      <c r="C42" s="80" t="s">
        <v>437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444</v>
      </c>
      <c r="C43" s="80" t="s">
        <v>445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446</v>
      </c>
      <c r="C44" s="80" t="s">
        <v>449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203</v>
      </c>
      <c r="B45" s="83" t="s">
        <v>450</v>
      </c>
      <c r="C45" s="80" t="s">
        <v>452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218</v>
      </c>
      <c r="B46" s="83" t="s">
        <v>456</v>
      </c>
      <c r="C46" s="80" t="s">
        <v>457</v>
      </c>
      <c r="D46" s="84">
        <v>76476</v>
      </c>
      <c r="E46" s="84">
        <v>76476</v>
      </c>
      <c r="F46" s="84">
        <v>0</v>
      </c>
      <c r="G46" s="84">
        <v>76476</v>
      </c>
      <c r="H46" s="84">
        <v>0</v>
      </c>
      <c r="I46" s="84">
        <v>0</v>
      </c>
      <c r="J46" s="84">
        <v>0</v>
      </c>
      <c r="K46" s="94">
        <v>0</v>
      </c>
      <c r="L46" s="84">
        <v>335296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65938</v>
      </c>
      <c r="S46" s="84">
        <v>0</v>
      </c>
      <c r="T46" s="84">
        <v>65938</v>
      </c>
      <c r="U46" s="84">
        <v>0</v>
      </c>
      <c r="V46" s="84">
        <v>0</v>
      </c>
      <c r="W46" s="84">
        <v>269358</v>
      </c>
      <c r="X46" s="84">
        <v>0</v>
      </c>
      <c r="Y46" s="84">
        <v>269358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411772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76476</v>
      </c>
      <c r="BI46" s="84">
        <f t="shared" si="1"/>
        <v>76476</v>
      </c>
      <c r="BJ46" s="84">
        <f t="shared" si="2"/>
        <v>0</v>
      </c>
      <c r="BK46" s="84">
        <f t="shared" si="3"/>
        <v>76476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335296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65938</v>
      </c>
      <c r="BW46" s="84">
        <f t="shared" si="15"/>
        <v>0</v>
      </c>
      <c r="BX46" s="84">
        <f t="shared" si="16"/>
        <v>65938</v>
      </c>
      <c r="BY46" s="84">
        <f t="shared" si="17"/>
        <v>0</v>
      </c>
      <c r="BZ46" s="84">
        <f t="shared" si="18"/>
        <v>0</v>
      </c>
      <c r="CA46" s="84">
        <f t="shared" si="19"/>
        <v>269358</v>
      </c>
      <c r="CB46" s="84">
        <f t="shared" si="20"/>
        <v>0</v>
      </c>
      <c r="CC46" s="84">
        <f t="shared" si="21"/>
        <v>269358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411772</v>
      </c>
    </row>
    <row r="47" spans="1:87" s="8" customFormat="1" ht="12" customHeight="1">
      <c r="A47" s="80" t="s">
        <v>200</v>
      </c>
      <c r="B47" s="83" t="s">
        <v>461</v>
      </c>
      <c r="C47" s="80" t="s">
        <v>462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96" priority="44" stopIfTrue="1">
      <formula>$A48&lt;&gt;""</formula>
    </cfRule>
  </conditionalFormatting>
  <conditionalFormatting sqref="A47:CI47">
    <cfRule type="expression" dxfId="595" priority="2" stopIfTrue="1">
      <formula>$A47&lt;&gt;""</formula>
    </cfRule>
  </conditionalFormatting>
  <conditionalFormatting sqref="A8:CI8">
    <cfRule type="expression" dxfId="594" priority="42" stopIfTrue="1">
      <formula>$A8&lt;&gt;""</formula>
    </cfRule>
  </conditionalFormatting>
  <conditionalFormatting sqref="A9:CI9">
    <cfRule type="expression" dxfId="593" priority="41" stopIfTrue="1">
      <formula>$A9&lt;&gt;""</formula>
    </cfRule>
  </conditionalFormatting>
  <conditionalFormatting sqref="A10:CI10">
    <cfRule type="expression" dxfId="592" priority="40" stopIfTrue="1">
      <formula>$A10&lt;&gt;""</formula>
    </cfRule>
  </conditionalFormatting>
  <conditionalFormatting sqref="A11:CI11">
    <cfRule type="expression" dxfId="591" priority="39" stopIfTrue="1">
      <formula>$A11&lt;&gt;""</formula>
    </cfRule>
  </conditionalFormatting>
  <conditionalFormatting sqref="A12:CI12">
    <cfRule type="expression" dxfId="590" priority="38" stopIfTrue="1">
      <formula>$A12&lt;&gt;""</formula>
    </cfRule>
  </conditionalFormatting>
  <conditionalFormatting sqref="A13:CI13">
    <cfRule type="expression" dxfId="589" priority="37" stopIfTrue="1">
      <formula>$A13&lt;&gt;""</formula>
    </cfRule>
  </conditionalFormatting>
  <conditionalFormatting sqref="A14:CI14">
    <cfRule type="expression" dxfId="588" priority="36" stopIfTrue="1">
      <formula>$A14&lt;&gt;""</formula>
    </cfRule>
  </conditionalFormatting>
  <conditionalFormatting sqref="A15:CI15">
    <cfRule type="expression" dxfId="587" priority="35" stopIfTrue="1">
      <formula>$A15&lt;&gt;""</formula>
    </cfRule>
  </conditionalFormatting>
  <conditionalFormatting sqref="A16:CI16">
    <cfRule type="expression" dxfId="586" priority="34" stopIfTrue="1">
      <formula>$A16&lt;&gt;""</formula>
    </cfRule>
  </conditionalFormatting>
  <conditionalFormatting sqref="A17:CI17">
    <cfRule type="expression" dxfId="585" priority="33" stopIfTrue="1">
      <formula>$A17&lt;&gt;""</formula>
    </cfRule>
  </conditionalFormatting>
  <conditionalFormatting sqref="A18:CI18">
    <cfRule type="expression" dxfId="584" priority="32" stopIfTrue="1">
      <formula>$A18&lt;&gt;""</formula>
    </cfRule>
  </conditionalFormatting>
  <conditionalFormatting sqref="A19:CI19">
    <cfRule type="expression" dxfId="583" priority="31" stopIfTrue="1">
      <formula>$A19&lt;&gt;""</formula>
    </cfRule>
  </conditionalFormatting>
  <conditionalFormatting sqref="A20:CI20">
    <cfRule type="expression" dxfId="582" priority="30" stopIfTrue="1">
      <formula>$A20&lt;&gt;""</formula>
    </cfRule>
  </conditionalFormatting>
  <conditionalFormatting sqref="A21:CI21">
    <cfRule type="expression" dxfId="581" priority="29" stopIfTrue="1">
      <formula>$A21&lt;&gt;""</formula>
    </cfRule>
  </conditionalFormatting>
  <conditionalFormatting sqref="A22:CI22">
    <cfRule type="expression" dxfId="580" priority="28" stopIfTrue="1">
      <formula>$A22&lt;&gt;""</formula>
    </cfRule>
  </conditionalFormatting>
  <conditionalFormatting sqref="A23:CI23">
    <cfRule type="expression" dxfId="579" priority="27" stopIfTrue="1">
      <formula>$A23&lt;&gt;""</formula>
    </cfRule>
  </conditionalFormatting>
  <conditionalFormatting sqref="A24:CI24">
    <cfRule type="expression" dxfId="578" priority="26" stopIfTrue="1">
      <formula>$A24&lt;&gt;""</formula>
    </cfRule>
  </conditionalFormatting>
  <conditionalFormatting sqref="A25:CI25">
    <cfRule type="expression" dxfId="577" priority="25" stopIfTrue="1">
      <formula>$A25&lt;&gt;""</formula>
    </cfRule>
  </conditionalFormatting>
  <conditionalFormatting sqref="A26:CI26">
    <cfRule type="expression" dxfId="576" priority="24" stopIfTrue="1">
      <formula>$A26&lt;&gt;""</formula>
    </cfRule>
  </conditionalFormatting>
  <conditionalFormatting sqref="A27:CI27">
    <cfRule type="expression" dxfId="575" priority="23" stopIfTrue="1">
      <formula>$A27&lt;&gt;""</formula>
    </cfRule>
  </conditionalFormatting>
  <conditionalFormatting sqref="A28:CI28">
    <cfRule type="expression" dxfId="574" priority="22" stopIfTrue="1">
      <formula>$A28&lt;&gt;""</formula>
    </cfRule>
  </conditionalFormatting>
  <conditionalFormatting sqref="A29:CI29">
    <cfRule type="expression" dxfId="573" priority="21" stopIfTrue="1">
      <formula>$A29&lt;&gt;""</formula>
    </cfRule>
  </conditionalFormatting>
  <conditionalFormatting sqref="A30:CI30">
    <cfRule type="expression" dxfId="572" priority="20" stopIfTrue="1">
      <formula>$A30&lt;&gt;""</formula>
    </cfRule>
  </conditionalFormatting>
  <conditionalFormatting sqref="A31:CI31">
    <cfRule type="expression" dxfId="571" priority="19" stopIfTrue="1">
      <formula>$A31&lt;&gt;""</formula>
    </cfRule>
  </conditionalFormatting>
  <conditionalFormatting sqref="A32:CI32">
    <cfRule type="expression" dxfId="570" priority="18" stopIfTrue="1">
      <formula>$A32&lt;&gt;""</formula>
    </cfRule>
  </conditionalFormatting>
  <conditionalFormatting sqref="A33:CI33">
    <cfRule type="expression" dxfId="569" priority="17" stopIfTrue="1">
      <formula>$A33&lt;&gt;""</formula>
    </cfRule>
  </conditionalFormatting>
  <conditionalFormatting sqref="A7:CI7">
    <cfRule type="expression" dxfId="568" priority="1" stopIfTrue="1">
      <formula>$A7&lt;&gt;""</formula>
    </cfRule>
  </conditionalFormatting>
  <conditionalFormatting sqref="A34:CI34">
    <cfRule type="expression" dxfId="567" priority="15" stopIfTrue="1">
      <formula>$A34&lt;&gt;""</formula>
    </cfRule>
  </conditionalFormatting>
  <conditionalFormatting sqref="A35:CI35">
    <cfRule type="expression" dxfId="566" priority="14" stopIfTrue="1">
      <formula>$A35&lt;&gt;""</formula>
    </cfRule>
  </conditionalFormatting>
  <conditionalFormatting sqref="A36:CI36">
    <cfRule type="expression" dxfId="565" priority="13" stopIfTrue="1">
      <formula>$A36&lt;&gt;""</formula>
    </cfRule>
  </conditionalFormatting>
  <conditionalFormatting sqref="A37:CI37">
    <cfRule type="expression" dxfId="564" priority="12" stopIfTrue="1">
      <formula>$A37&lt;&gt;""</formula>
    </cfRule>
  </conditionalFormatting>
  <conditionalFormatting sqref="A38:CI38">
    <cfRule type="expression" dxfId="563" priority="11" stopIfTrue="1">
      <formula>$A38&lt;&gt;""</formula>
    </cfRule>
  </conditionalFormatting>
  <conditionalFormatting sqref="A39:CI39">
    <cfRule type="expression" dxfId="562" priority="10" stopIfTrue="1">
      <formula>$A39&lt;&gt;""</formula>
    </cfRule>
  </conditionalFormatting>
  <conditionalFormatting sqref="A40:CI40">
    <cfRule type="expression" dxfId="561" priority="9" stopIfTrue="1">
      <formula>$A40&lt;&gt;""</formula>
    </cfRule>
  </conditionalFormatting>
  <conditionalFormatting sqref="A41:CI41">
    <cfRule type="expression" dxfId="560" priority="8" stopIfTrue="1">
      <formula>$A41&lt;&gt;""</formula>
    </cfRule>
  </conditionalFormatting>
  <conditionalFormatting sqref="A42:CI42">
    <cfRule type="expression" dxfId="559" priority="7" stopIfTrue="1">
      <formula>$A42&lt;&gt;""</formula>
    </cfRule>
  </conditionalFormatting>
  <conditionalFormatting sqref="A43:CI43">
    <cfRule type="expression" dxfId="558" priority="6" stopIfTrue="1">
      <formula>$A43&lt;&gt;""</formula>
    </cfRule>
  </conditionalFormatting>
  <conditionalFormatting sqref="A44:CI44">
    <cfRule type="expression" dxfId="557" priority="5" stopIfTrue="1">
      <formula>$A44&lt;&gt;""</formula>
    </cfRule>
  </conditionalFormatting>
  <conditionalFormatting sqref="A45:CI45">
    <cfRule type="expression" dxfId="556" priority="4" stopIfTrue="1">
      <formula>$A45&lt;&gt;""</formula>
    </cfRule>
  </conditionalFormatting>
  <conditionalFormatting sqref="A46:CI46">
    <cfRule type="expression" dxfId="555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466</v>
      </c>
      <c r="C7" s="78" t="s">
        <v>192</v>
      </c>
      <c r="D7" s="101">
        <f>SUM($D$8:$D$33)</f>
        <v>0</v>
      </c>
      <c r="E7" s="101">
        <f>SUM($E$8:$E$33)</f>
        <v>147479</v>
      </c>
      <c r="F7" s="101">
        <f>SUM($F$8:$F$33)</f>
        <v>147479</v>
      </c>
      <c r="G7" s="101">
        <f>SUM($G$8:$G$33)</f>
        <v>0</v>
      </c>
      <c r="H7" s="101">
        <f>SUM($H$8:$H$33)</f>
        <v>0</v>
      </c>
      <c r="I7" s="101">
        <f>SUM($I$8:$I$33)</f>
        <v>0</v>
      </c>
      <c r="J7" s="101">
        <f>COUNTIF($J$8:$J$33,"&lt;&gt;") - COUNTIF($J$8:$J$33,"&lt; &gt;")</f>
        <v>1</v>
      </c>
      <c r="K7" s="101">
        <f>COUNTIF($K$8:$K$33,"&lt;&gt;") - COUNTIF($K$8:$K$33,"&lt; &gt;")</f>
        <v>1</v>
      </c>
      <c r="L7" s="101">
        <f>SUM($L$8:$L$33)</f>
        <v>0</v>
      </c>
      <c r="M7" s="101">
        <f>SUM($M$8:$M$33)</f>
        <v>147479</v>
      </c>
      <c r="N7" s="101">
        <f>SUM($N$8:$N$33)</f>
        <v>147479</v>
      </c>
      <c r="O7" s="101">
        <f>SUM($O$8:$O$33)</f>
        <v>0</v>
      </c>
      <c r="P7" s="101">
        <f>SUM($P$8:$P$33)</f>
        <v>0</v>
      </c>
      <c r="Q7" s="101">
        <f>SUM($Q$8:$Q$33)</f>
        <v>0</v>
      </c>
      <c r="R7" s="101">
        <f>COUNTIF($R$8:$R$33,"&lt;&gt;") - COUNTIF($R$8:$R$33,"&lt; &gt;")</f>
        <v>0</v>
      </c>
      <c r="S7" s="101">
        <f>COUNTIF($S$8:$S$33,"&lt;&gt;") - COUNTIF($S$8:$S$33,"&lt; &gt;")</f>
        <v>0</v>
      </c>
      <c r="T7" s="101">
        <f>SUM($T$8:$T$33)</f>
        <v>0</v>
      </c>
      <c r="U7" s="101">
        <f>SUM($U$8:$U$33)</f>
        <v>0</v>
      </c>
      <c r="V7" s="101">
        <f>SUM($V$8:$V$33)</f>
        <v>0</v>
      </c>
      <c r="W7" s="101">
        <f>SUM($W$8:$W$33)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SUM($AD$8:$AD$33)</f>
        <v>0</v>
      </c>
      <c r="AE7" s="101">
        <f>SUM($AE$8:$AE$33)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SUM($AL$8:$AL$33)</f>
        <v>0</v>
      </c>
      <c r="AM7" s="101">
        <f>SUM($AM$8:$AM$33)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SUM($AT$8:$AT$33)</f>
        <v>0</v>
      </c>
      <c r="AU7" s="101">
        <f>SUM($AU$8:$AU$33)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SUM($BB$8:$BB$33)</f>
        <v>0</v>
      </c>
      <c r="BC7" s="101">
        <f>SUM($BC$8:$BC$33)</f>
        <v>0</v>
      </c>
      <c r="BD7" s="101">
        <f>SUM($BD$8:$BD$33)</f>
        <v>0</v>
      </c>
      <c r="BE7" s="101">
        <f>SUM($BE$8:$BE$33)</f>
        <v>0</v>
      </c>
    </row>
    <row r="8" spans="1:57" s="8" customFormat="1" ht="12" customHeight="1">
      <c r="A8" s="80" t="s">
        <v>200</v>
      </c>
      <c r="B8" s="83" t="s">
        <v>204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225</v>
      </c>
      <c r="B11" s="83" t="s">
        <v>226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233</v>
      </c>
      <c r="B12" s="83" t="s">
        <v>231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239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218</v>
      </c>
      <c r="B14" s="83" t="s">
        <v>246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249</v>
      </c>
      <c r="C15" s="80" t="s">
        <v>256</v>
      </c>
      <c r="D15" s="81">
        <f>SUM(L15,T15,AB15,AJ15,AR15,AZ15)</f>
        <v>0</v>
      </c>
      <c r="E15" s="81">
        <f>SUM(M15,U15,AC15,AK15,AS15,BA15)</f>
        <v>147479</v>
      </c>
      <c r="F15" s="81">
        <f>SUM(D15:E15)</f>
        <v>147479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254</v>
      </c>
      <c r="K15" s="82" t="s">
        <v>255</v>
      </c>
      <c r="L15" s="81">
        <v>0</v>
      </c>
      <c r="M15" s="81">
        <v>147479</v>
      </c>
      <c r="N15" s="81">
        <f>SUM(L15,+M15)</f>
        <v>147479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233</v>
      </c>
      <c r="B16" s="83" t="s">
        <v>261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267</v>
      </c>
      <c r="B17" s="83" t="s">
        <v>268</v>
      </c>
      <c r="C17" s="80" t="s">
        <v>269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239</v>
      </c>
      <c r="B18" s="83" t="s">
        <v>275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218</v>
      </c>
      <c r="B19" s="83" t="s">
        <v>279</v>
      </c>
      <c r="C19" s="80" t="s">
        <v>281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239</v>
      </c>
      <c r="B20" s="83" t="s">
        <v>285</v>
      </c>
      <c r="C20" s="80" t="s">
        <v>286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239</v>
      </c>
      <c r="B21" s="83" t="s">
        <v>297</v>
      </c>
      <c r="C21" s="80" t="s">
        <v>298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300</v>
      </c>
      <c r="C22" s="80" t="s">
        <v>306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218</v>
      </c>
      <c r="B23" s="83" t="s">
        <v>311</v>
      </c>
      <c r="C23" s="80" t="s">
        <v>313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225</v>
      </c>
      <c r="B24" s="83" t="s">
        <v>319</v>
      </c>
      <c r="C24" s="80" t="s">
        <v>320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239</v>
      </c>
      <c r="B25" s="83" t="s">
        <v>324</v>
      </c>
      <c r="C25" s="80" t="s">
        <v>325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331</v>
      </c>
      <c r="C26" s="80" t="s">
        <v>332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336</v>
      </c>
      <c r="C27" s="80" t="s">
        <v>337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345</v>
      </c>
      <c r="C28" s="80" t="s">
        <v>346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353</v>
      </c>
      <c r="C29" s="80" t="s">
        <v>355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362</v>
      </c>
      <c r="C30" s="80" t="s">
        <v>363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239</v>
      </c>
      <c r="B31" s="83" t="s">
        <v>370</v>
      </c>
      <c r="C31" s="80" t="s">
        <v>371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210</v>
      </c>
      <c r="B32" s="83" t="s">
        <v>379</v>
      </c>
      <c r="C32" s="80" t="s">
        <v>380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385</v>
      </c>
      <c r="C33" s="80" t="s">
        <v>382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5">
    <cfRule type="expression" dxfId="552" priority="44" stopIfTrue="1">
      <formula>$A48&lt;&gt;""</formula>
    </cfRule>
  </conditionalFormatting>
  <conditionalFormatting sqref="A47:BE47">
    <cfRule type="expression" dxfId="551" priority="2" stopIfTrue="1">
      <formula>$A47&lt;&gt;""</formula>
    </cfRule>
  </conditionalFormatting>
  <conditionalFormatting sqref="A8:BE8">
    <cfRule type="expression" dxfId="550" priority="42" stopIfTrue="1">
      <formula>$A8&lt;&gt;""</formula>
    </cfRule>
  </conditionalFormatting>
  <conditionalFormatting sqref="A9:BE9">
    <cfRule type="expression" dxfId="549" priority="41" stopIfTrue="1">
      <formula>$A9&lt;&gt;""</formula>
    </cfRule>
  </conditionalFormatting>
  <conditionalFormatting sqref="A10:BE10">
    <cfRule type="expression" dxfId="548" priority="40" stopIfTrue="1">
      <formula>$A10&lt;&gt;""</formula>
    </cfRule>
  </conditionalFormatting>
  <conditionalFormatting sqref="A11:BE11">
    <cfRule type="expression" dxfId="547" priority="39" stopIfTrue="1">
      <formula>$A11&lt;&gt;""</formula>
    </cfRule>
  </conditionalFormatting>
  <conditionalFormatting sqref="A12:BE12">
    <cfRule type="expression" dxfId="546" priority="38" stopIfTrue="1">
      <formula>$A12&lt;&gt;""</formula>
    </cfRule>
  </conditionalFormatting>
  <conditionalFormatting sqref="A13:BE13">
    <cfRule type="expression" dxfId="545" priority="37" stopIfTrue="1">
      <formula>$A13&lt;&gt;""</formula>
    </cfRule>
  </conditionalFormatting>
  <conditionalFormatting sqref="A14:BE14">
    <cfRule type="expression" dxfId="544" priority="36" stopIfTrue="1">
      <formula>$A14&lt;&gt;""</formula>
    </cfRule>
  </conditionalFormatting>
  <conditionalFormatting sqref="A15:BE15">
    <cfRule type="expression" dxfId="543" priority="35" stopIfTrue="1">
      <formula>$A15&lt;&gt;""</formula>
    </cfRule>
  </conditionalFormatting>
  <conditionalFormatting sqref="A16:BE16">
    <cfRule type="expression" dxfId="542" priority="34" stopIfTrue="1">
      <formula>$A16&lt;&gt;""</formula>
    </cfRule>
  </conditionalFormatting>
  <conditionalFormatting sqref="A17:BE17">
    <cfRule type="expression" dxfId="541" priority="33" stopIfTrue="1">
      <formula>$A17&lt;&gt;""</formula>
    </cfRule>
  </conditionalFormatting>
  <conditionalFormatting sqref="A18:BE18">
    <cfRule type="expression" dxfId="540" priority="32" stopIfTrue="1">
      <formula>$A18&lt;&gt;""</formula>
    </cfRule>
  </conditionalFormatting>
  <conditionalFormatting sqref="A19:BE19">
    <cfRule type="expression" dxfId="539" priority="31" stopIfTrue="1">
      <formula>$A19&lt;&gt;""</formula>
    </cfRule>
  </conditionalFormatting>
  <conditionalFormatting sqref="A20:BE20">
    <cfRule type="expression" dxfId="538" priority="30" stopIfTrue="1">
      <formula>$A20&lt;&gt;""</formula>
    </cfRule>
  </conditionalFormatting>
  <conditionalFormatting sqref="A21:BE21">
    <cfRule type="expression" dxfId="537" priority="29" stopIfTrue="1">
      <formula>$A21&lt;&gt;""</formula>
    </cfRule>
  </conditionalFormatting>
  <conditionalFormatting sqref="A22:BE22">
    <cfRule type="expression" dxfId="536" priority="28" stopIfTrue="1">
      <formula>$A22&lt;&gt;""</formula>
    </cfRule>
  </conditionalFormatting>
  <conditionalFormatting sqref="A23:BE23">
    <cfRule type="expression" dxfId="535" priority="27" stopIfTrue="1">
      <formula>$A23&lt;&gt;""</formula>
    </cfRule>
  </conditionalFormatting>
  <conditionalFormatting sqref="A24:BE24">
    <cfRule type="expression" dxfId="534" priority="26" stopIfTrue="1">
      <formula>$A24&lt;&gt;""</formula>
    </cfRule>
  </conditionalFormatting>
  <conditionalFormatting sqref="A25:BE25">
    <cfRule type="expression" dxfId="533" priority="25" stopIfTrue="1">
      <formula>$A25&lt;&gt;""</formula>
    </cfRule>
  </conditionalFormatting>
  <conditionalFormatting sqref="A26:BE26">
    <cfRule type="expression" dxfId="532" priority="24" stopIfTrue="1">
      <formula>$A26&lt;&gt;""</formula>
    </cfRule>
  </conditionalFormatting>
  <conditionalFormatting sqref="A27:BE27">
    <cfRule type="expression" dxfId="531" priority="23" stopIfTrue="1">
      <formula>$A27&lt;&gt;""</formula>
    </cfRule>
  </conditionalFormatting>
  <conditionalFormatting sqref="A28:BE28">
    <cfRule type="expression" dxfId="530" priority="22" stopIfTrue="1">
      <formula>$A28&lt;&gt;""</formula>
    </cfRule>
  </conditionalFormatting>
  <conditionalFormatting sqref="A29:BE29">
    <cfRule type="expression" dxfId="529" priority="21" stopIfTrue="1">
      <formula>$A29&lt;&gt;""</formula>
    </cfRule>
  </conditionalFormatting>
  <conditionalFormatting sqref="A30:BE30">
    <cfRule type="expression" dxfId="528" priority="20" stopIfTrue="1">
      <formula>$A30&lt;&gt;""</formula>
    </cfRule>
  </conditionalFormatting>
  <conditionalFormatting sqref="A31:BE31">
    <cfRule type="expression" dxfId="527" priority="19" stopIfTrue="1">
      <formula>$A31&lt;&gt;""</formula>
    </cfRule>
  </conditionalFormatting>
  <conditionalFormatting sqref="A32:BE32">
    <cfRule type="expression" dxfId="526" priority="18" stopIfTrue="1">
      <formula>$A32&lt;&gt;""</formula>
    </cfRule>
  </conditionalFormatting>
  <conditionalFormatting sqref="A33:BE33">
    <cfRule type="expression" dxfId="525" priority="17" stopIfTrue="1">
      <formula>$A33&lt;&gt;""</formula>
    </cfRule>
  </conditionalFormatting>
  <conditionalFormatting sqref="A7:BE7">
    <cfRule type="expression" dxfId="524" priority="1" stopIfTrue="1">
      <formula>$A7&lt;&gt;""</formula>
    </cfRule>
  </conditionalFormatting>
  <conditionalFormatting sqref="A34:BE34">
    <cfRule type="expression" dxfId="523" priority="15" stopIfTrue="1">
      <formula>$A34&lt;&gt;""</formula>
    </cfRule>
  </conditionalFormatting>
  <conditionalFormatting sqref="A35:BE35">
    <cfRule type="expression" dxfId="522" priority="14" stopIfTrue="1">
      <formula>$A35&lt;&gt;""</formula>
    </cfRule>
  </conditionalFormatting>
  <conditionalFormatting sqref="A36:BE36">
    <cfRule type="expression" dxfId="521" priority="13" stopIfTrue="1">
      <formula>$A36&lt;&gt;""</formula>
    </cfRule>
  </conditionalFormatting>
  <conditionalFormatting sqref="A37:BE37">
    <cfRule type="expression" dxfId="520" priority="12" stopIfTrue="1">
      <formula>$A37&lt;&gt;""</formula>
    </cfRule>
  </conditionalFormatting>
  <conditionalFormatting sqref="A38:BE38">
    <cfRule type="expression" dxfId="519" priority="11" stopIfTrue="1">
      <formula>$A38&lt;&gt;""</formula>
    </cfRule>
  </conditionalFormatting>
  <conditionalFormatting sqref="A39:BE39">
    <cfRule type="expression" dxfId="518" priority="10" stopIfTrue="1">
      <formula>$A39&lt;&gt;""</formula>
    </cfRule>
  </conditionalFormatting>
  <conditionalFormatting sqref="A40:BE40">
    <cfRule type="expression" dxfId="517" priority="9" stopIfTrue="1">
      <formula>$A40&lt;&gt;""</formula>
    </cfRule>
  </conditionalFormatting>
  <conditionalFormatting sqref="A41:BE41">
    <cfRule type="expression" dxfId="516" priority="8" stopIfTrue="1">
      <formula>$A41&lt;&gt;""</formula>
    </cfRule>
  </conditionalFormatting>
  <conditionalFormatting sqref="A42:BE42">
    <cfRule type="expression" dxfId="515" priority="7" stopIfTrue="1">
      <formula>$A42&lt;&gt;""</formula>
    </cfRule>
  </conditionalFormatting>
  <conditionalFormatting sqref="A43:BE43">
    <cfRule type="expression" dxfId="514" priority="6" stopIfTrue="1">
      <formula>$A43&lt;&gt;""</formula>
    </cfRule>
  </conditionalFormatting>
  <conditionalFormatting sqref="A44:BE44">
    <cfRule type="expression" dxfId="513" priority="5" stopIfTrue="1">
      <formula>$A44&lt;&gt;""</formula>
    </cfRule>
  </conditionalFormatting>
  <conditionalFormatting sqref="A45:BE45">
    <cfRule type="expression" dxfId="512" priority="4" stopIfTrue="1">
      <formula>$A45&lt;&gt;""</formula>
    </cfRule>
  </conditionalFormatting>
  <conditionalFormatting sqref="A46:BE46">
    <cfRule type="expression" dxfId="511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466</v>
      </c>
      <c r="C7" s="78" t="s">
        <v>192</v>
      </c>
      <c r="D7" s="101">
        <f>SUM($D$8:$D$21)</f>
        <v>147479</v>
      </c>
      <c r="E7" s="101">
        <f>SUM($E$8:$E$21)</f>
        <v>0</v>
      </c>
      <c r="F7" s="101">
        <f>COUNTIF($F$8:$F$21,"&lt;&gt;") - COUNTIF($F$8:$F$21,"&lt; &gt;")</f>
        <v>3</v>
      </c>
      <c r="G7" s="101">
        <f>COUNTIF($G$8:$G$21,"&lt;&gt;") - COUNTIF($G$8:$G$21,"&lt; &gt;")</f>
        <v>3</v>
      </c>
      <c r="H7" s="101">
        <f>SUM($H$8:$H$21)</f>
        <v>147479</v>
      </c>
      <c r="I7" s="101">
        <f>SUM($I$8:$I$21)</f>
        <v>0</v>
      </c>
      <c r="J7" s="101">
        <f>COUNTIF($J$8:$J$21,"&lt;&gt;") - COUNTIF($J$8:$J$21,"&lt; &gt;")</f>
        <v>2</v>
      </c>
      <c r="K7" s="101">
        <f>COUNTIF($K$8:$K$21,"&lt;&gt;") - COUNTIF($K$8:$K$21,"&lt; &gt;")</f>
        <v>2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1</v>
      </c>
      <c r="O7" s="101">
        <f>COUNTIF($O$8:$O$21,"&lt;&gt;") - COUNTIF($O$8:$O$21,"&lt; &gt;")</f>
        <v>1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1</v>
      </c>
      <c r="S7" s="101">
        <f>COUNTIF($S$8:$S$21,"&lt;&gt;") - COUNTIF($S$8:$S$21,"&lt; &gt;")</f>
        <v>1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1</v>
      </c>
      <c r="W7" s="101">
        <f>COUNTIF($W$8:$W$21,"&lt;&gt;") - COUNTIF($W$8:$W$21,"&lt; &gt;")</f>
        <v>1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200</v>
      </c>
      <c r="B8" s="83" t="s">
        <v>389</v>
      </c>
      <c r="C8" s="80" t="s">
        <v>391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267</v>
      </c>
      <c r="B9" s="83" t="s">
        <v>396</v>
      </c>
      <c r="C9" s="80" t="s">
        <v>397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405</v>
      </c>
      <c r="C10" s="80" t="s">
        <v>401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403</v>
      </c>
      <c r="G10" s="82" t="s">
        <v>404</v>
      </c>
      <c r="H10" s="81">
        <v>0</v>
      </c>
      <c r="I10" s="81">
        <v>0</v>
      </c>
      <c r="J10" s="103" t="s">
        <v>338</v>
      </c>
      <c r="K10" s="104" t="s">
        <v>340</v>
      </c>
      <c r="L10" s="102">
        <v>0</v>
      </c>
      <c r="M10" s="102">
        <v>0</v>
      </c>
      <c r="N10" s="103" t="s">
        <v>347</v>
      </c>
      <c r="O10" s="104" t="s">
        <v>349</v>
      </c>
      <c r="P10" s="102">
        <v>0</v>
      </c>
      <c r="Q10" s="102">
        <v>0</v>
      </c>
      <c r="R10" s="103" t="s">
        <v>356</v>
      </c>
      <c r="S10" s="104" t="s">
        <v>358</v>
      </c>
      <c r="T10" s="102">
        <v>0</v>
      </c>
      <c r="U10" s="102">
        <v>0</v>
      </c>
      <c r="V10" s="103" t="s">
        <v>372</v>
      </c>
      <c r="W10" s="104" t="s">
        <v>374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406</v>
      </c>
      <c r="C11" s="80" t="s">
        <v>409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415</v>
      </c>
      <c r="C12" s="80" t="s">
        <v>416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278</v>
      </c>
      <c r="G12" s="82" t="s">
        <v>280</v>
      </c>
      <c r="H12" s="81">
        <v>0</v>
      </c>
      <c r="I12" s="81">
        <v>0</v>
      </c>
      <c r="J12" s="103" t="s">
        <v>299</v>
      </c>
      <c r="K12" s="104" t="s">
        <v>301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423</v>
      </c>
      <c r="B13" s="83" t="s">
        <v>417</v>
      </c>
      <c r="C13" s="80" t="s">
        <v>418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428</v>
      </c>
      <c r="C14" s="80" t="s">
        <v>427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433</v>
      </c>
      <c r="B15" s="83" t="s">
        <v>434</v>
      </c>
      <c r="C15" s="80" t="s">
        <v>435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440</v>
      </c>
      <c r="B16" s="83" t="s">
        <v>436</v>
      </c>
      <c r="C16" s="80" t="s">
        <v>441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444</v>
      </c>
      <c r="C17" s="80" t="s">
        <v>445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448</v>
      </c>
      <c r="C18" s="80" t="s">
        <v>447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453</v>
      </c>
      <c r="C19" s="80" t="s">
        <v>451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456</v>
      </c>
      <c r="C20" s="80" t="s">
        <v>458</v>
      </c>
      <c r="D20" s="81">
        <f>SUM(H20,L20,P20,T20,X20,AB20,AF20,AJ20,AN20,AR20,AV20,AZ20,BD20,BH20,BL20,BP20,BT20,BX20,CB20,CF20,CJ20,CN20,CR20,CV20,CZ20,DD20,DH20,DL20,DP20,DT20)</f>
        <v>147479</v>
      </c>
      <c r="E20" s="81">
        <f>SUM(I20,M20,Q20,U20,Y20,AC20,AG20,AK20,AO20,AS20,AW20,BA20,BE20,BI20,BM20,BQ20,BU20,BY20,CC20,CG20,CK20,CO20,CS20,CW20,DA20,DE20,DI20,DM20,DQ20,DU20)</f>
        <v>0</v>
      </c>
      <c r="F20" s="97" t="s">
        <v>248</v>
      </c>
      <c r="G20" s="82" t="s">
        <v>250</v>
      </c>
      <c r="H20" s="81">
        <v>147479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 t="s">
        <v>463</v>
      </c>
      <c r="B21" s="83" t="s">
        <v>464</v>
      </c>
      <c r="C21" s="80" t="s">
        <v>465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202</v>
      </c>
      <c r="G21" s="82" t="s">
        <v>202</v>
      </c>
      <c r="H21" s="81">
        <v>0</v>
      </c>
      <c r="I21" s="81">
        <v>0</v>
      </c>
      <c r="J21" s="103" t="s">
        <v>202</v>
      </c>
      <c r="K21" s="104" t="s">
        <v>202</v>
      </c>
      <c r="L21" s="102">
        <v>0</v>
      </c>
      <c r="M21" s="102">
        <v>0</v>
      </c>
      <c r="N21" s="103" t="s">
        <v>202</v>
      </c>
      <c r="O21" s="104" t="s">
        <v>202</v>
      </c>
      <c r="P21" s="102">
        <v>0</v>
      </c>
      <c r="Q21" s="102">
        <v>0</v>
      </c>
      <c r="R21" s="103" t="s">
        <v>202</v>
      </c>
      <c r="S21" s="104" t="s">
        <v>202</v>
      </c>
      <c r="T21" s="102">
        <v>0</v>
      </c>
      <c r="U21" s="102">
        <v>0</v>
      </c>
      <c r="V21" s="103" t="s">
        <v>202</v>
      </c>
      <c r="W21" s="104" t="s">
        <v>202</v>
      </c>
      <c r="X21" s="102">
        <v>0</v>
      </c>
      <c r="Y21" s="102">
        <v>0</v>
      </c>
      <c r="Z21" s="103" t="s">
        <v>202</v>
      </c>
      <c r="AA21" s="104" t="s">
        <v>202</v>
      </c>
      <c r="AB21" s="102">
        <v>0</v>
      </c>
      <c r="AC21" s="102">
        <v>0</v>
      </c>
      <c r="AD21" s="103" t="s">
        <v>202</v>
      </c>
      <c r="AE21" s="104" t="s">
        <v>202</v>
      </c>
      <c r="AF21" s="102">
        <v>0</v>
      </c>
      <c r="AG21" s="102">
        <v>0</v>
      </c>
      <c r="AH21" s="103" t="s">
        <v>202</v>
      </c>
      <c r="AI21" s="104" t="s">
        <v>202</v>
      </c>
      <c r="AJ21" s="102">
        <v>0</v>
      </c>
      <c r="AK21" s="102">
        <v>0</v>
      </c>
      <c r="AL21" s="103" t="s">
        <v>202</v>
      </c>
      <c r="AM21" s="104" t="s">
        <v>202</v>
      </c>
      <c r="AN21" s="102">
        <v>0</v>
      </c>
      <c r="AO21" s="102">
        <v>0</v>
      </c>
      <c r="AP21" s="103" t="s">
        <v>202</v>
      </c>
      <c r="AQ21" s="105" t="s">
        <v>202</v>
      </c>
      <c r="AR21" s="102">
        <v>0</v>
      </c>
      <c r="AS21" s="102">
        <v>0</v>
      </c>
      <c r="AT21" s="103" t="s">
        <v>202</v>
      </c>
      <c r="AU21" s="104" t="s">
        <v>202</v>
      </c>
      <c r="AV21" s="102">
        <v>0</v>
      </c>
      <c r="AW21" s="102">
        <v>0</v>
      </c>
      <c r="AX21" s="103" t="s">
        <v>202</v>
      </c>
      <c r="AY21" s="104" t="s">
        <v>202</v>
      </c>
      <c r="AZ21" s="102">
        <v>0</v>
      </c>
      <c r="BA21" s="102">
        <v>0</v>
      </c>
      <c r="BB21" s="103" t="s">
        <v>202</v>
      </c>
      <c r="BC21" s="104" t="s">
        <v>202</v>
      </c>
      <c r="BD21" s="102">
        <v>0</v>
      </c>
      <c r="BE21" s="102">
        <v>0</v>
      </c>
      <c r="BF21" s="103" t="s">
        <v>202</v>
      </c>
      <c r="BG21" s="104" t="s">
        <v>202</v>
      </c>
      <c r="BH21" s="102">
        <v>0</v>
      </c>
      <c r="BI21" s="102">
        <v>0</v>
      </c>
      <c r="BJ21" s="103" t="s">
        <v>202</v>
      </c>
      <c r="BK21" s="104" t="s">
        <v>202</v>
      </c>
      <c r="BL21" s="102">
        <v>0</v>
      </c>
      <c r="BM21" s="102">
        <v>0</v>
      </c>
      <c r="BN21" s="103" t="s">
        <v>202</v>
      </c>
      <c r="BO21" s="104" t="s">
        <v>202</v>
      </c>
      <c r="BP21" s="102">
        <v>0</v>
      </c>
      <c r="BQ21" s="102">
        <v>0</v>
      </c>
      <c r="BR21" s="103" t="s">
        <v>202</v>
      </c>
      <c r="BS21" s="104" t="s">
        <v>202</v>
      </c>
      <c r="BT21" s="102">
        <v>0</v>
      </c>
      <c r="BU21" s="102">
        <v>0</v>
      </c>
      <c r="BV21" s="103" t="s">
        <v>202</v>
      </c>
      <c r="BW21" s="104" t="s">
        <v>202</v>
      </c>
      <c r="BX21" s="102">
        <v>0</v>
      </c>
      <c r="BY21" s="102">
        <v>0</v>
      </c>
      <c r="BZ21" s="103" t="s">
        <v>202</v>
      </c>
      <c r="CA21" s="104" t="s">
        <v>202</v>
      </c>
      <c r="CB21" s="102">
        <v>0</v>
      </c>
      <c r="CC21" s="102">
        <v>0</v>
      </c>
      <c r="CD21" s="103" t="s">
        <v>202</v>
      </c>
      <c r="CE21" s="104" t="s">
        <v>202</v>
      </c>
      <c r="CF21" s="102">
        <v>0</v>
      </c>
      <c r="CG21" s="102">
        <v>0</v>
      </c>
      <c r="CH21" s="103" t="s">
        <v>202</v>
      </c>
      <c r="CI21" s="104" t="s">
        <v>202</v>
      </c>
      <c r="CJ21" s="102">
        <v>0</v>
      </c>
      <c r="CK21" s="102">
        <v>0</v>
      </c>
      <c r="CL21" s="103" t="s">
        <v>202</v>
      </c>
      <c r="CM21" s="104" t="s">
        <v>202</v>
      </c>
      <c r="CN21" s="102">
        <v>0</v>
      </c>
      <c r="CO21" s="102">
        <v>0</v>
      </c>
      <c r="CP21" s="103" t="s">
        <v>202</v>
      </c>
      <c r="CQ21" s="104" t="s">
        <v>202</v>
      </c>
      <c r="CR21" s="102">
        <v>0</v>
      </c>
      <c r="CS21" s="102">
        <v>0</v>
      </c>
      <c r="CT21" s="103" t="s">
        <v>202</v>
      </c>
      <c r="CU21" s="104" t="s">
        <v>202</v>
      </c>
      <c r="CV21" s="102">
        <v>0</v>
      </c>
      <c r="CW21" s="102">
        <v>0</v>
      </c>
      <c r="CX21" s="103" t="s">
        <v>202</v>
      </c>
      <c r="CY21" s="104" t="s">
        <v>202</v>
      </c>
      <c r="CZ21" s="102">
        <v>0</v>
      </c>
      <c r="DA21" s="102">
        <v>0</v>
      </c>
      <c r="DB21" s="103" t="s">
        <v>202</v>
      </c>
      <c r="DC21" s="104" t="s">
        <v>202</v>
      </c>
      <c r="DD21" s="102">
        <v>0</v>
      </c>
      <c r="DE21" s="102">
        <v>0</v>
      </c>
      <c r="DF21" s="103" t="s">
        <v>202</v>
      </c>
      <c r="DG21" s="104" t="s">
        <v>202</v>
      </c>
      <c r="DH21" s="102">
        <v>0</v>
      </c>
      <c r="DI21" s="102">
        <v>0</v>
      </c>
      <c r="DJ21" s="103" t="s">
        <v>202</v>
      </c>
      <c r="DK21" s="104" t="s">
        <v>202</v>
      </c>
      <c r="DL21" s="102">
        <v>0</v>
      </c>
      <c r="DM21" s="102">
        <v>0</v>
      </c>
      <c r="DN21" s="103" t="s">
        <v>202</v>
      </c>
      <c r="DO21" s="104" t="s">
        <v>202</v>
      </c>
      <c r="DP21" s="102">
        <v>0</v>
      </c>
      <c r="DQ21" s="102">
        <v>0</v>
      </c>
      <c r="DR21" s="103" t="s">
        <v>202</v>
      </c>
      <c r="DS21" s="104" t="s">
        <v>202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9">
    <cfRule type="expression" dxfId="508" priority="495" stopIfTrue="1">
      <formula>$A22&lt;&gt;""</formula>
    </cfRule>
  </conditionalFormatting>
  <conditionalFormatting sqref="BN21:BQ21">
    <cfRule type="expression" dxfId="478" priority="16" stopIfTrue="1">
      <formula>$A35&lt;&gt;""</formula>
    </cfRule>
  </conditionalFormatting>
  <conditionalFormatting sqref="A7:DU7">
    <cfRule type="expression" dxfId="477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2021-02-22T00:02:49Z</dcterms:modified>
</cp:coreProperties>
</file>