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N34" i="2" s="1"/>
  <c r="N8" i="2"/>
  <c r="N11" i="2"/>
  <c r="N12" i="2"/>
  <c r="N13" i="2"/>
  <c r="N14" i="2"/>
  <c r="N17" i="2"/>
  <c r="N18" i="2"/>
  <c r="N19" i="2"/>
  <c r="N20" i="2"/>
  <c r="N23" i="2"/>
  <c r="N24" i="2"/>
  <c r="N25" i="2"/>
  <c r="N26" i="2"/>
  <c r="N29" i="2"/>
  <c r="N30" i="2"/>
  <c r="N31" i="2"/>
  <c r="N32" i="2"/>
  <c r="K8" i="2"/>
  <c r="K9" i="2"/>
  <c r="D9" i="2" s="1"/>
  <c r="K10" i="2"/>
  <c r="D10" i="2" s="1"/>
  <c r="K11" i="2"/>
  <c r="K12" i="2"/>
  <c r="K13" i="2"/>
  <c r="K14" i="2"/>
  <c r="K15" i="2"/>
  <c r="D15" i="2" s="1"/>
  <c r="K16" i="2"/>
  <c r="D16" i="2" s="1"/>
  <c r="K17" i="2"/>
  <c r="K18" i="2"/>
  <c r="K19" i="2"/>
  <c r="K20" i="2"/>
  <c r="K21" i="2"/>
  <c r="D21" i="2" s="1"/>
  <c r="K22" i="2"/>
  <c r="D22" i="2" s="1"/>
  <c r="K23" i="2"/>
  <c r="K24" i="2"/>
  <c r="K25" i="2"/>
  <c r="K26" i="2"/>
  <c r="K27" i="2"/>
  <c r="D27" i="2" s="1"/>
  <c r="K28" i="2"/>
  <c r="D28" i="2" s="1"/>
  <c r="K29" i="2"/>
  <c r="K30" i="2"/>
  <c r="K31" i="2"/>
  <c r="K32" i="2"/>
  <c r="K33" i="2"/>
  <c r="D33" i="2" s="1"/>
  <c r="K34" i="2"/>
  <c r="D34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11" i="2"/>
  <c r="D12" i="2"/>
  <c r="D13" i="2"/>
  <c r="D14" i="2"/>
  <c r="D17" i="2"/>
  <c r="D18" i="2"/>
  <c r="D19" i="2"/>
  <c r="D20" i="2"/>
  <c r="D23" i="2"/>
  <c r="D24" i="2"/>
  <c r="D25" i="2"/>
  <c r="D26" i="2"/>
  <c r="D29" i="2"/>
  <c r="D30" i="2"/>
  <c r="D31" i="2"/>
  <c r="D32" i="2"/>
  <c r="I8" i="1"/>
  <c r="I9" i="1"/>
  <c r="D9" i="1" s="1"/>
  <c r="I10" i="1"/>
  <c r="D10" i="1" s="1"/>
  <c r="I11" i="1"/>
  <c r="I12" i="1"/>
  <c r="I13" i="1"/>
  <c r="I14" i="1"/>
  <c r="I15" i="1"/>
  <c r="D15" i="1" s="1"/>
  <c r="I16" i="1"/>
  <c r="D16" i="1" s="1"/>
  <c r="I17" i="1"/>
  <c r="I18" i="1"/>
  <c r="I19" i="1"/>
  <c r="I20" i="1"/>
  <c r="I21" i="1"/>
  <c r="D21" i="1" s="1"/>
  <c r="I22" i="1"/>
  <c r="D22" i="1" s="1"/>
  <c r="I23" i="1"/>
  <c r="I24" i="1"/>
  <c r="I25" i="1"/>
  <c r="I26" i="1"/>
  <c r="I27" i="1"/>
  <c r="D27" i="1" s="1"/>
  <c r="I28" i="1"/>
  <c r="D28" i="1" s="1"/>
  <c r="I29" i="1"/>
  <c r="I30" i="1"/>
  <c r="I31" i="1"/>
  <c r="I32" i="1"/>
  <c r="I33" i="1"/>
  <c r="D33" i="1" s="1"/>
  <c r="I34" i="1"/>
  <c r="D3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Q8" i="1" s="1"/>
  <c r="D11" i="1"/>
  <c r="N11" i="1" s="1"/>
  <c r="D12" i="1"/>
  <c r="N12" i="1" s="1"/>
  <c r="D13" i="1"/>
  <c r="N13" i="1" s="1"/>
  <c r="D14" i="1"/>
  <c r="Q14" i="1" s="1"/>
  <c r="D17" i="1"/>
  <c r="J17" i="1" s="1"/>
  <c r="D18" i="1"/>
  <c r="N18" i="1" s="1"/>
  <c r="D19" i="1"/>
  <c r="N19" i="1" s="1"/>
  <c r="D20" i="1"/>
  <c r="Q20" i="1" s="1"/>
  <c r="D23" i="1"/>
  <c r="N23" i="1" s="1"/>
  <c r="D24" i="1"/>
  <c r="N24" i="1" s="1"/>
  <c r="D25" i="1"/>
  <c r="N25" i="1" s="1"/>
  <c r="D26" i="1"/>
  <c r="Q26" i="1" s="1"/>
  <c r="D29" i="1"/>
  <c r="N29" i="1" s="1"/>
  <c r="D30" i="1"/>
  <c r="N30" i="1" s="1"/>
  <c r="D31" i="1"/>
  <c r="N31" i="1" s="1"/>
  <c r="D32" i="1"/>
  <c r="Q32" i="1" s="1"/>
  <c r="Q27" i="1" l="1"/>
  <c r="L27" i="1"/>
  <c r="N27" i="1"/>
  <c r="J27" i="1"/>
  <c r="F27" i="1"/>
  <c r="Q9" i="1"/>
  <c r="L9" i="1"/>
  <c r="N9" i="1"/>
  <c r="J9" i="1"/>
  <c r="F9" i="1"/>
  <c r="Q33" i="1"/>
  <c r="L33" i="1"/>
  <c r="N33" i="1"/>
  <c r="J33" i="1"/>
  <c r="F33" i="1"/>
  <c r="Q15" i="1"/>
  <c r="L15" i="1"/>
  <c r="N15" i="1"/>
  <c r="J15" i="1"/>
  <c r="F15" i="1"/>
  <c r="Q21" i="1"/>
  <c r="L21" i="1"/>
  <c r="N21" i="1"/>
  <c r="J21" i="1"/>
  <c r="F21" i="1"/>
  <c r="Q34" i="1"/>
  <c r="L34" i="1"/>
  <c r="N34" i="1"/>
  <c r="J34" i="1"/>
  <c r="F34" i="1"/>
  <c r="Q28" i="1"/>
  <c r="L28" i="1"/>
  <c r="N28" i="1"/>
  <c r="J28" i="1"/>
  <c r="F28" i="1"/>
  <c r="Q22" i="1"/>
  <c r="L22" i="1"/>
  <c r="N22" i="1"/>
  <c r="J22" i="1"/>
  <c r="F22" i="1"/>
  <c r="Q16" i="1"/>
  <c r="L16" i="1"/>
  <c r="N16" i="1"/>
  <c r="J16" i="1"/>
  <c r="F16" i="1"/>
  <c r="Q10" i="1"/>
  <c r="L10" i="1"/>
  <c r="N10" i="1"/>
  <c r="J10" i="1"/>
  <c r="F10" i="1"/>
  <c r="F29" i="1"/>
  <c r="F17" i="1"/>
  <c r="F11" i="1"/>
  <c r="N17" i="1"/>
  <c r="L31" i="1"/>
  <c r="L25" i="1"/>
  <c r="L19" i="1"/>
  <c r="L13" i="1"/>
  <c r="Q31" i="1"/>
  <c r="Q25" i="1"/>
  <c r="Q19" i="1"/>
  <c r="Q13" i="1"/>
  <c r="L30" i="1"/>
  <c r="L24" i="1"/>
  <c r="L18" i="1"/>
  <c r="L12" i="1"/>
  <c r="Q30" i="1"/>
  <c r="Q24" i="1"/>
  <c r="Q18" i="1"/>
  <c r="Q12" i="1"/>
  <c r="F32" i="1"/>
  <c r="F26" i="1"/>
  <c r="F20" i="1"/>
  <c r="F14" i="1"/>
  <c r="F8" i="1"/>
  <c r="J32" i="1"/>
  <c r="J26" i="1"/>
  <c r="J20" i="1"/>
  <c r="J14" i="1"/>
  <c r="J8" i="1"/>
  <c r="L29" i="1"/>
  <c r="L23" i="1"/>
  <c r="L17" i="1"/>
  <c r="L11" i="1"/>
  <c r="N32" i="1"/>
  <c r="N26" i="1"/>
  <c r="N20" i="1"/>
  <c r="N14" i="1"/>
  <c r="N8" i="1"/>
  <c r="Q29" i="1"/>
  <c r="Q23" i="1"/>
  <c r="Q17" i="1"/>
  <c r="Q11" i="1"/>
  <c r="F31" i="1"/>
  <c r="F25" i="1"/>
  <c r="F19" i="1"/>
  <c r="F13" i="1"/>
  <c r="J31" i="1"/>
  <c r="J25" i="1"/>
  <c r="J19" i="1"/>
  <c r="J13" i="1"/>
  <c r="F30" i="1"/>
  <c r="F24" i="1"/>
  <c r="F18" i="1"/>
  <c r="F12" i="1"/>
  <c r="J30" i="1"/>
  <c r="J24" i="1"/>
  <c r="J18" i="1"/>
  <c r="J12" i="1"/>
  <c r="F23" i="1"/>
  <c r="J29" i="1"/>
  <c r="J23" i="1"/>
  <c r="J11" i="1"/>
  <c r="L32" i="1"/>
  <c r="L26" i="1"/>
  <c r="L20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<sst xmlns="http://schemas.openxmlformats.org/spreadsheetml/2006/main" count="727" uniqueCount="310">
  <si>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</si>
  <si>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</si>
  <si>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</si>
  <si>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</si>
  <si>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</si>
  <si>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</si>
  <si>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</si>
  <si>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</si>
  <si>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</si>
  <si>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</si>
  <si>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</si>
  <si>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</si>
  <si>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</si>
  <si>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</si>
  <si>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</si>
  <si>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</si>
  <si>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</si>
  <si>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</si>
  <si>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</si>
  <si>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</si>
  <si>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</si>
  <si>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</si>
  <si>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</si>
  <si>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</si>
  <si>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</si>
  <si>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</si>
  <si>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</si>
  <si>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</si>
  <si>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</si>
  <si>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</si>
  <si>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</si>
  <si>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</si>
  <si>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</si>
  <si>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</si>
  <si>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</si>
  <si>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</si>
  <si>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</si>
  <si>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</si>
  <si>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</si>
  <si>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</si>
  <si>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</si>
  <si>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</si>
  <si>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</si>
  <si>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</si>
  <si>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</si>
  <si>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</si>
  <si>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</si>
  <si>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</si>
  <si>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</si>
  <si>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</si>
  <si>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</si>
  <si>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</si>
  <si>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</si>
  <si>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</si>
  <si>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</si>
  <si>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</si>
  <si>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</si>
  <si>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</si>
  <si>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</si>
  <si>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</si>
  <si>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</si>
  <si>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</si>
  <si>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</si>
  <si>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</si>
  <si>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</si>
  <si>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</si>
  <si>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</si>
  <si>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</si>
  <si>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</si>
  <si>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</si>
  <si>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</si>
  <si>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</si>
  <si>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</si>
  <si>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</si>
  <si>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</si>
  <si>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</si>
  <si>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</si>
  <si>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</si>
  <si>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</si>
  <si>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</si>
  <si>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</si>
  <si>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</si>
  <si>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</si>
  <si>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</si>
  <si>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</si>
  <si>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</si>
  <si>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</si>
  <si>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</si>
  <si>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</si>
  <si>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</si>
  <si>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</si>
  <si>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</si>
  <si>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</si>
  <si>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</si>
  <si>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</si>
  <si>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</si>
  <si>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</si>
  <si>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</si>
  <si>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</si>
  <si>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</si>
  <si>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</si>
  <si>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</si>
  <si>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</si>
  <si>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</si>
  <si>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</si>
  <si>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</si>
  <si>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</si>
  <si>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</si>
  <si>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</si>
  <si>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</si>
  <si>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</si>
  <si>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</si>
  <si>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</si>
  <si>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</si>
  <si>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</si>
  <si>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</si>
  <si>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</si>
  <si>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</si>
  <si>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</si>
  <si>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</si>
  <si>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</si>
  <si>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</si>
  <si>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</si>
  <si>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</si>
  <si>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</si>
  <si>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</si>
  <si>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</si>
  <si>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</si>
  <si>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</si>
  <si>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</si>
  <si>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</si>
  <si>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</si>
  <si>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</si>
  <si>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</si>
  <si>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</si>
  <si>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</si>
  <si>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</si>
  <si>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</si>
  <si>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</si>
  <si>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</si>
  <si>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</si>
  <si>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</si>
  <si>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</si>
  <si>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</si>
  <si>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</si>
  <si>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</si>
  <si>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</si>
  <si>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</si>
  <si>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</si>
  <si>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</si>
  <si>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</si>
  <si>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</si>
  <si>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</si>
  <si>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</si>
  <si>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</si>
  <si>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</si>
  <si>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</si>
  <si>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</si>
  <si>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</si>
  <si>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</si>
  <si>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</si>
  <si>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</si>
  <si>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</si>
  <si>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</si>
  <si>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</si>
  <si>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</si>
  <si>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</si>
  <si>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</si>
  <si>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</si>
  <si>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</si>
  <si>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</si>
  <si>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</si>
  <si>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</si>
  <si>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</si>
  <si>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</si>
  <si>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</si>
  <si>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</si>
  <si>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</si>
  <si>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</si>
  <si>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</si>
  <si>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</si>
  <si>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</si>
  <si>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</si>
  <si>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</si>
  <si>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</si>
  <si>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</si>
  <si>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</si>
  <si>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</si>
  <si>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</si>
  <si>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</si>
  <si>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</si>
  <si>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</si>
  <si>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</si>
  <si>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</si>
  <si>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</si>
  <si>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</si>
  <si>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</si>
  <si>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</si>
  <si>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</si>
  <si>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</si>
  <si>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</si>
  <si>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</si>
  <si>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</si>
  <si>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</si>
  <si>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</si>
  <si>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</si>
  <si>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</si>
  <si>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</si>
  <si>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</si>
  <si>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</si>
  <si>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</si>
  <si>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</si>
  <si>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</si>
  <si>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</si>
  <si>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</si>
  <si>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</si>
  <si>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</si>
  <si>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</si>
  <si>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</si>
  <si>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</si>
  <si>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</si>
  <si>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</si>
  <si>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</si>
  <si>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</si>
  <si>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</si>
  <si>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</si>
  <si>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</si>
  <si>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</si>
  <si>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</si>
  <si>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</si>
  <si>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</si>
  <si>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</si>
  <si>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</si>
  <si>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</si>
  <si>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</si>
  <si>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</si>
  <si>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</si>
  <si>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</si>
  <si>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</si>
  <si>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</si>
  <si>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</si>
  <si>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</si>
  <si>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</si>
  <si>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</si>
  <si>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</si>
  <si>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</si>
  <si>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</si>
  <si>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</si>
  <si>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</si>
  <si>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</si>
  <si>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</si>
  <si>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33000</t>
  </si>
  <si>
    <t>水洗化人口等（令和1年度実績）</t>
    <phoneticPr fontId="3"/>
  </si>
  <si>
    <t>し尿処理の状況（令和1年度実績）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</si>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</sst>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21</v>
      </c>
      <c r="B7" s="116" t="s">
        <v>251</v>
      </c>
      <c r="C7" s="109" t="s">
        <v>200</v>
      </c>
      <c r="D7" s="110">
        <f>+SUM(E7,+I7)</f>
        <v>1900821</v>
      </c>
      <c r="E7" s="110">
        <f>+SUM(G7,+H7)</f>
        <v>192206</v>
      </c>
      <c r="F7" s="111">
        <f>IF(D7&gt;0,E7/D7*100,"-")</f>
        <v>10.111735928843379</v>
      </c>
      <c r="G7" s="108">
        <f>SUM(G$8:G$207)</f>
        <v>182606</v>
      </c>
      <c r="H7" s="108">
        <f>SUM(H$8:H$207)</f>
        <v>9600</v>
      </c>
      <c r="I7" s="110">
        <f>+SUM(K7,+M7,+O7)</f>
        <v>1708615</v>
      </c>
      <c r="J7" s="111">
        <f>IF(D7&gt;0,I7/D7*100,"-")</f>
        <v>89.888264071156627</v>
      </c>
      <c r="K7" s="108">
        <f>SUM(K$8:K$207)</f>
        <v>1170375</v>
      </c>
      <c r="L7" s="111">
        <f>IF(D7&gt;0,K7/D7*100,"-")</f>
        <v>61.572078591303445</v>
      </c>
      <c r="M7" s="108">
        <f>SUM(M$8:M$207)</f>
        <v>0</v>
      </c>
      <c r="N7" s="111">
        <f>IF(D7&gt;0,M7/D7*100,"-")</f>
        <v>0</v>
      </c>
      <c r="O7" s="108">
        <f>SUM(O$8:O$207)</f>
        <v>538240</v>
      </c>
      <c r="P7" s="108">
        <f>SUM(P$8:P$207)</f>
        <v>358609</v>
      </c>
      <c r="Q7" s="111">
        <f>IF(D7&gt;0,O7/D7*100,"-")</f>
        <v>28.316185479853178</v>
      </c>
      <c r="R7" s="108">
        <f>SUM(R$8:R$207)</f>
        <v>29494</v>
      </c>
      <c r="S7" s="112">
        <f t="shared" ref="S7:Z7" si="0">COUNTIF(S$8:S$207,"○")</f>
        <v>21</v>
      </c>
      <c r="T7" s="112">
        <f t="shared" si="0"/>
        <v>2</v>
      </c>
      <c r="U7" s="112">
        <f t="shared" si="0"/>
        <v>0</v>
      </c>
      <c r="V7" s="112">
        <f t="shared" si="0"/>
        <v>4</v>
      </c>
      <c r="W7" s="112">
        <f t="shared" si="0"/>
        <v>11</v>
      </c>
      <c r="X7" s="112">
        <f t="shared" si="0"/>
        <v>2</v>
      </c>
      <c r="Y7" s="112">
        <f t="shared" si="0"/>
        <v>0</v>
      </c>
      <c r="Z7" s="112">
        <f t="shared" si="0"/>
        <v>14</v>
      </c>
      <c r="AA7" s="188"/>
      <c r="AB7" s="188"/>
    </row>
    <row r="8" spans="1:28" s="105" customFormat="1" ht="13.5" customHeight="1">
      <c r="A8" s="101" t="s">
        <v>21</v>
      </c>
      <c r="B8" s="102" t="s">
        <v>254</v>
      </c>
      <c r="C8" s="101" t="s">
        <v>255</v>
      </c>
      <c r="D8" s="103">
        <f>+SUM(E8,+I8)</f>
        <v>708481</v>
      </c>
      <c r="E8" s="103">
        <f>+SUM(G8,+H8)</f>
        <v>55851</v>
      </c>
      <c r="F8" s="104">
        <f>IF(D8&gt;0,E8/D8*100,"-")</f>
        <v>7.8832036427229522</v>
      </c>
      <c r="G8" s="103">
        <v>55847</v>
      </c>
      <c r="H8" s="103">
        <v>4</v>
      </c>
      <c r="I8" s="103">
        <f>+SUM(K8,+M8,+O8)</f>
        <v>652630</v>
      </c>
      <c r="J8" s="104">
        <f>IF(D8&gt;0,I8/D8*100,"-")</f>
        <v>92.116796357277053</v>
      </c>
      <c r="K8" s="103">
        <v>426401</v>
      </c>
      <c r="L8" s="104">
        <f>IF(D8&gt;0,K8/D8*100,"-")</f>
        <v>60.185241382620006</v>
      </c>
      <c r="M8" s="103">
        <v>0</v>
      </c>
      <c r="N8" s="104">
        <f>IF(D8&gt;0,M8/D8*100,"-")</f>
        <v>0</v>
      </c>
      <c r="O8" s="103">
        <v>226229</v>
      </c>
      <c r="P8" s="103">
        <v>119090</v>
      </c>
      <c r="Q8" s="104">
        <f>IF(D8&gt;0,O8/D8*100,"-")</f>
        <v>31.93155497465705</v>
      </c>
      <c r="R8" s="103">
        <v>13628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21</v>
      </c>
      <c r="B9" s="102" t="s">
        <v>258</v>
      </c>
      <c r="C9" s="101" t="s">
        <v>259</v>
      </c>
      <c r="D9" s="103">
        <f>+SUM(E9,+I9)</f>
        <v>482308</v>
      </c>
      <c r="E9" s="103">
        <f>+SUM(G9,+H9)</f>
        <v>29603</v>
      </c>
      <c r="F9" s="104">
        <f>IF(D9&gt;0,E9/D9*100,"-")</f>
        <v>6.1377791784502849</v>
      </c>
      <c r="G9" s="103">
        <v>21942</v>
      </c>
      <c r="H9" s="103">
        <v>7661</v>
      </c>
      <c r="I9" s="103">
        <f>+SUM(K9,+M9,+O9)</f>
        <v>452705</v>
      </c>
      <c r="J9" s="104">
        <f>IF(D9&gt;0,I9/D9*100,"-")</f>
        <v>93.862220821549712</v>
      </c>
      <c r="K9" s="103">
        <v>358957</v>
      </c>
      <c r="L9" s="104">
        <f>IF(D9&gt;0,K9/D9*100,"-")</f>
        <v>74.42484885177106</v>
      </c>
      <c r="M9" s="103">
        <v>0</v>
      </c>
      <c r="N9" s="104">
        <f>IF(D9&gt;0,M9/D9*100,"-")</f>
        <v>0</v>
      </c>
      <c r="O9" s="103">
        <v>93748</v>
      </c>
      <c r="P9" s="103">
        <v>67620</v>
      </c>
      <c r="Q9" s="104">
        <f>IF(D9&gt;0,O9/D9*100,"-")</f>
        <v>19.437371969778646</v>
      </c>
      <c r="R9" s="103">
        <v>6484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21</v>
      </c>
      <c r="B10" s="102" t="s">
        <v>260</v>
      </c>
      <c r="C10" s="101" t="s">
        <v>261</v>
      </c>
      <c r="D10" s="103">
        <f>+SUM(E10,+I10)</f>
        <v>100714</v>
      </c>
      <c r="E10" s="103">
        <f>+SUM(G10,+H10)</f>
        <v>19365</v>
      </c>
      <c r="F10" s="104">
        <f>IF(D10&gt;0,E10/D10*100,"-")</f>
        <v>19.227714121174813</v>
      </c>
      <c r="G10" s="103">
        <v>19365</v>
      </c>
      <c r="H10" s="103">
        <v>0</v>
      </c>
      <c r="I10" s="103">
        <f>+SUM(K10,+M10,+O10)</f>
        <v>81349</v>
      </c>
      <c r="J10" s="104">
        <f>IF(D10&gt;0,I10/D10*100,"-")</f>
        <v>80.772285878825187</v>
      </c>
      <c r="K10" s="103">
        <v>29374</v>
      </c>
      <c r="L10" s="104">
        <f>IF(D10&gt;0,K10/D10*100,"-")</f>
        <v>29.165756498599997</v>
      </c>
      <c r="M10" s="103">
        <v>0</v>
      </c>
      <c r="N10" s="104">
        <f>IF(D10&gt;0,M10/D10*100,"-")</f>
        <v>0</v>
      </c>
      <c r="O10" s="103">
        <v>51975</v>
      </c>
      <c r="P10" s="103">
        <v>36527</v>
      </c>
      <c r="Q10" s="104">
        <f>IF(D10&gt;0,O10/D10*100,"-")</f>
        <v>51.606529380225197</v>
      </c>
      <c r="R10" s="103">
        <v>931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21</v>
      </c>
      <c r="B11" s="102" t="s">
        <v>262</v>
      </c>
      <c r="C11" s="101" t="s">
        <v>263</v>
      </c>
      <c r="D11" s="103">
        <f>+SUM(E11,+I11)</f>
        <v>58954</v>
      </c>
      <c r="E11" s="103">
        <f>+SUM(G11,+H11)</f>
        <v>2696</v>
      </c>
      <c r="F11" s="104">
        <f>IF(D11&gt;0,E11/D11*100,"-")</f>
        <v>4.5730569596634663</v>
      </c>
      <c r="G11" s="103">
        <v>2696</v>
      </c>
      <c r="H11" s="103">
        <v>0</v>
      </c>
      <c r="I11" s="103">
        <f>+SUM(K11,+M11,+O11)</f>
        <v>56258</v>
      </c>
      <c r="J11" s="104">
        <f>IF(D11&gt;0,I11/D11*100,"-")</f>
        <v>95.426943040336525</v>
      </c>
      <c r="K11" s="103">
        <v>52770</v>
      </c>
      <c r="L11" s="104">
        <f>IF(D11&gt;0,K11/D11*100,"-")</f>
        <v>89.51046578688468</v>
      </c>
      <c r="M11" s="103">
        <v>0</v>
      </c>
      <c r="N11" s="104">
        <f>IF(D11&gt;0,M11/D11*100,"-")</f>
        <v>0</v>
      </c>
      <c r="O11" s="103">
        <v>3488</v>
      </c>
      <c r="P11" s="103">
        <v>2232</v>
      </c>
      <c r="Q11" s="104">
        <f>IF(D11&gt;0,O11/D11*100,"-")</f>
        <v>5.9164772534518439</v>
      </c>
      <c r="R11" s="103">
        <v>623</v>
      </c>
      <c r="S11" s="101"/>
      <c r="T11" s="101" t="s">
        <v>257</v>
      </c>
      <c r="U11" s="101"/>
      <c r="V11" s="101"/>
      <c r="W11" s="101"/>
      <c r="X11" s="101" t="s">
        <v>257</v>
      </c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21</v>
      </c>
      <c r="B12" s="102" t="s">
        <v>264</v>
      </c>
      <c r="C12" s="101" t="s">
        <v>265</v>
      </c>
      <c r="D12" s="103">
        <f>+SUM(E12,+I12)</f>
        <v>48018</v>
      </c>
      <c r="E12" s="103">
        <f>+SUM(G12,+H12)</f>
        <v>10568</v>
      </c>
      <c r="F12" s="104">
        <f>IF(D12&gt;0,E12/D12*100,"-")</f>
        <v>22.008413511599816</v>
      </c>
      <c r="G12" s="103">
        <v>10568</v>
      </c>
      <c r="H12" s="103">
        <v>0</v>
      </c>
      <c r="I12" s="103">
        <f>+SUM(K12,+M12,+O12)</f>
        <v>37450</v>
      </c>
      <c r="J12" s="104">
        <f>IF(D12&gt;0,I12/D12*100,"-")</f>
        <v>77.991586488400188</v>
      </c>
      <c r="K12" s="103">
        <v>24738</v>
      </c>
      <c r="L12" s="104">
        <f>IF(D12&gt;0,K12/D12*100,"-")</f>
        <v>51.518180682244164</v>
      </c>
      <c r="M12" s="103">
        <v>0</v>
      </c>
      <c r="N12" s="104">
        <f>IF(D12&gt;0,M12/D12*100,"-")</f>
        <v>0</v>
      </c>
      <c r="O12" s="103">
        <v>12712</v>
      </c>
      <c r="P12" s="103">
        <v>10414</v>
      </c>
      <c r="Q12" s="104">
        <f>IF(D12&gt;0,O12/D12*100,"-")</f>
        <v>26.473405806156023</v>
      </c>
      <c r="R12" s="103">
        <v>487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21</v>
      </c>
      <c r="B13" s="102" t="s">
        <v>266</v>
      </c>
      <c r="C13" s="101" t="s">
        <v>267</v>
      </c>
      <c r="D13" s="103">
        <f>+SUM(E13,+I13)</f>
        <v>39172</v>
      </c>
      <c r="E13" s="103">
        <f>+SUM(G13,+H13)</f>
        <v>9020</v>
      </c>
      <c r="F13" s="104">
        <f>IF(D13&gt;0,E13/D13*100,"-")</f>
        <v>23.026651689982643</v>
      </c>
      <c r="G13" s="103">
        <v>8909</v>
      </c>
      <c r="H13" s="103">
        <v>111</v>
      </c>
      <c r="I13" s="103">
        <f>+SUM(K13,+M13,+O13)</f>
        <v>30152</v>
      </c>
      <c r="J13" s="104">
        <f>IF(D13&gt;0,I13/D13*100,"-")</f>
        <v>76.973348310017371</v>
      </c>
      <c r="K13" s="103">
        <v>16875</v>
      </c>
      <c r="L13" s="104">
        <f>IF(D13&gt;0,K13/D13*100,"-")</f>
        <v>43.079240273664865</v>
      </c>
      <c r="M13" s="103">
        <v>0</v>
      </c>
      <c r="N13" s="104">
        <f>IF(D13&gt;0,M13/D13*100,"-")</f>
        <v>0</v>
      </c>
      <c r="O13" s="103">
        <v>13277</v>
      </c>
      <c r="P13" s="103">
        <v>8977</v>
      </c>
      <c r="Q13" s="104">
        <f>IF(D13&gt;0,O13/D13*100,"-")</f>
        <v>33.894108036352499</v>
      </c>
      <c r="R13" s="103">
        <v>587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21</v>
      </c>
      <c r="B14" s="102" t="s">
        <v>268</v>
      </c>
      <c r="C14" s="101" t="s">
        <v>269</v>
      </c>
      <c r="D14" s="103">
        <f>+SUM(E14,+I14)</f>
        <v>69284</v>
      </c>
      <c r="E14" s="103">
        <f>+SUM(G14,+H14)</f>
        <v>2732</v>
      </c>
      <c r="F14" s="104">
        <f>IF(D14&gt;0,E14/D14*100,"-")</f>
        <v>3.9431903469776568</v>
      </c>
      <c r="G14" s="103">
        <v>2732</v>
      </c>
      <c r="H14" s="103">
        <v>0</v>
      </c>
      <c r="I14" s="103">
        <f>+SUM(K14,+M14,+O14)</f>
        <v>66552</v>
      </c>
      <c r="J14" s="104">
        <f>IF(D14&gt;0,I14/D14*100,"-")</f>
        <v>96.056809653022341</v>
      </c>
      <c r="K14" s="103">
        <v>41915</v>
      </c>
      <c r="L14" s="104">
        <f>IF(D14&gt;0,K14/D14*100,"-")</f>
        <v>60.497373130881591</v>
      </c>
      <c r="M14" s="103">
        <v>0</v>
      </c>
      <c r="N14" s="104">
        <f>IF(D14&gt;0,M14/D14*100,"-")</f>
        <v>0</v>
      </c>
      <c r="O14" s="103">
        <v>24637</v>
      </c>
      <c r="P14" s="103">
        <v>24300</v>
      </c>
      <c r="Q14" s="104">
        <f>IF(D14&gt;0,O14/D14*100,"-")</f>
        <v>35.55943652214075</v>
      </c>
      <c r="R14" s="103">
        <v>1646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21</v>
      </c>
      <c r="B15" s="102" t="s">
        <v>270</v>
      </c>
      <c r="C15" s="101" t="s">
        <v>271</v>
      </c>
      <c r="D15" s="103">
        <f>+SUM(E15,+I15)</f>
        <v>30259</v>
      </c>
      <c r="E15" s="103">
        <f>+SUM(G15,+H15)</f>
        <v>6251</v>
      </c>
      <c r="F15" s="104">
        <f>IF(D15&gt;0,E15/D15*100,"-")</f>
        <v>20.658316533923792</v>
      </c>
      <c r="G15" s="103">
        <v>5626</v>
      </c>
      <c r="H15" s="103">
        <v>625</v>
      </c>
      <c r="I15" s="103">
        <f>+SUM(K15,+M15,+O15)</f>
        <v>24008</v>
      </c>
      <c r="J15" s="104">
        <f>IF(D15&gt;0,I15/D15*100,"-")</f>
        <v>79.341683466076205</v>
      </c>
      <c r="K15" s="103">
        <v>13131</v>
      </c>
      <c r="L15" s="104">
        <f>IF(D15&gt;0,K15/D15*100,"-")</f>
        <v>43.395353448560755</v>
      </c>
      <c r="M15" s="103">
        <v>0</v>
      </c>
      <c r="N15" s="104">
        <f>IF(D15&gt;0,M15/D15*100,"-")</f>
        <v>0</v>
      </c>
      <c r="O15" s="103">
        <v>10877</v>
      </c>
      <c r="P15" s="103">
        <v>10824</v>
      </c>
      <c r="Q15" s="104">
        <f>IF(D15&gt;0,O15/D15*100,"-")</f>
        <v>35.94633001751545</v>
      </c>
      <c r="R15" s="103">
        <v>913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21</v>
      </c>
      <c r="B16" s="102" t="s">
        <v>272</v>
      </c>
      <c r="C16" s="101" t="s">
        <v>273</v>
      </c>
      <c r="D16" s="103">
        <f>+SUM(E16,+I16)</f>
        <v>29135</v>
      </c>
      <c r="E16" s="103">
        <f>+SUM(G16,+H16)</f>
        <v>7060</v>
      </c>
      <c r="F16" s="104">
        <f>IF(D16&gt;0,E16/D16*100,"-")</f>
        <v>24.232023339625879</v>
      </c>
      <c r="G16" s="103">
        <v>7060</v>
      </c>
      <c r="H16" s="103">
        <v>0</v>
      </c>
      <c r="I16" s="103">
        <f>+SUM(K16,+M16,+O16)</f>
        <v>22075</v>
      </c>
      <c r="J16" s="104">
        <f>IF(D16&gt;0,I16/D16*100,"-")</f>
        <v>75.767976660374131</v>
      </c>
      <c r="K16" s="103">
        <v>14509</v>
      </c>
      <c r="L16" s="104">
        <f>IF(D16&gt;0,K16/D16*100,"-")</f>
        <v>49.799210571477602</v>
      </c>
      <c r="M16" s="103">
        <v>0</v>
      </c>
      <c r="N16" s="104">
        <f>IF(D16&gt;0,M16/D16*100,"-")</f>
        <v>0</v>
      </c>
      <c r="O16" s="103">
        <v>7566</v>
      </c>
      <c r="P16" s="103">
        <v>7318</v>
      </c>
      <c r="Q16" s="104">
        <f>IF(D16&gt;0,O16/D16*100,"-")</f>
        <v>25.968766088896515</v>
      </c>
      <c r="R16" s="103">
        <v>276</v>
      </c>
      <c r="S16" s="101"/>
      <c r="T16" s="101"/>
      <c r="U16" s="101"/>
      <c r="V16" s="101" t="s">
        <v>257</v>
      </c>
      <c r="W16" s="101"/>
      <c r="X16" s="101" t="s">
        <v>257</v>
      </c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21</v>
      </c>
      <c r="B17" s="102" t="s">
        <v>274</v>
      </c>
      <c r="C17" s="101" t="s">
        <v>275</v>
      </c>
      <c r="D17" s="103">
        <f>+SUM(E17,+I17)</f>
        <v>34168</v>
      </c>
      <c r="E17" s="103">
        <f>+SUM(G17,+H17)</f>
        <v>3446</v>
      </c>
      <c r="F17" s="104">
        <f>IF(D17&gt;0,E17/D17*100,"-")</f>
        <v>10.08546007960665</v>
      </c>
      <c r="G17" s="103">
        <v>3177</v>
      </c>
      <c r="H17" s="103">
        <v>269</v>
      </c>
      <c r="I17" s="103">
        <f>+SUM(K17,+M17,+O17)</f>
        <v>30722</v>
      </c>
      <c r="J17" s="104">
        <f>IF(D17&gt;0,I17/D17*100,"-")</f>
        <v>89.914539920393352</v>
      </c>
      <c r="K17" s="103">
        <v>24539</v>
      </c>
      <c r="L17" s="104">
        <f>IF(D17&gt;0,K17/D17*100,"-")</f>
        <v>71.818660735190818</v>
      </c>
      <c r="M17" s="103">
        <v>0</v>
      </c>
      <c r="N17" s="104">
        <f>IF(D17&gt;0,M17/D17*100,"-")</f>
        <v>0</v>
      </c>
      <c r="O17" s="103">
        <v>6183</v>
      </c>
      <c r="P17" s="103">
        <v>5139</v>
      </c>
      <c r="Q17" s="104">
        <f>IF(D17&gt;0,O17/D17*100,"-")</f>
        <v>18.095879185202531</v>
      </c>
      <c r="R17" s="103">
        <v>543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21</v>
      </c>
      <c r="B18" s="102" t="s">
        <v>276</v>
      </c>
      <c r="C18" s="101" t="s">
        <v>277</v>
      </c>
      <c r="D18" s="103">
        <f>+SUM(E18,+I18)</f>
        <v>37287</v>
      </c>
      <c r="E18" s="103">
        <f>+SUM(G18,+H18)</f>
        <v>1655</v>
      </c>
      <c r="F18" s="104">
        <f>IF(D18&gt;0,E18/D18*100,"-")</f>
        <v>4.4385442647571542</v>
      </c>
      <c r="G18" s="103">
        <v>1605</v>
      </c>
      <c r="H18" s="103">
        <v>50</v>
      </c>
      <c r="I18" s="103">
        <f>+SUM(K18,+M18,+O18)</f>
        <v>35632</v>
      </c>
      <c r="J18" s="104">
        <f>IF(D18&gt;0,I18/D18*100,"-")</f>
        <v>95.561455735242845</v>
      </c>
      <c r="K18" s="103">
        <v>12647</v>
      </c>
      <c r="L18" s="104">
        <f>IF(D18&gt;0,K18/D18*100,"-")</f>
        <v>33.917987502346662</v>
      </c>
      <c r="M18" s="103">
        <v>0</v>
      </c>
      <c r="N18" s="104">
        <f>IF(D18&gt;0,M18/D18*100,"-")</f>
        <v>0</v>
      </c>
      <c r="O18" s="103">
        <v>22985</v>
      </c>
      <c r="P18" s="103">
        <v>19653</v>
      </c>
      <c r="Q18" s="104">
        <f>IF(D18&gt;0,O18/D18*100,"-")</f>
        <v>61.643468232896183</v>
      </c>
      <c r="R18" s="103">
        <v>499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21</v>
      </c>
      <c r="B19" s="102" t="s">
        <v>278</v>
      </c>
      <c r="C19" s="101" t="s">
        <v>279</v>
      </c>
      <c r="D19" s="103">
        <f>+SUM(E19,+I19)</f>
        <v>42628</v>
      </c>
      <c r="E19" s="103">
        <f>+SUM(G19,+H19)</f>
        <v>3254</v>
      </c>
      <c r="F19" s="104">
        <f>IF(D19&gt;0,E19/D19*100,"-")</f>
        <v>7.6334803415595385</v>
      </c>
      <c r="G19" s="103">
        <v>3254</v>
      </c>
      <c r="H19" s="103">
        <v>0</v>
      </c>
      <c r="I19" s="103">
        <f>+SUM(K19,+M19,+O19)</f>
        <v>39374</v>
      </c>
      <c r="J19" s="104">
        <f>IF(D19&gt;0,I19/D19*100,"-")</f>
        <v>92.366519658440467</v>
      </c>
      <c r="K19" s="103">
        <v>32878</v>
      </c>
      <c r="L19" s="104">
        <f>IF(D19&gt;0,K19/D19*100,"-")</f>
        <v>77.127709486722338</v>
      </c>
      <c r="M19" s="103">
        <v>0</v>
      </c>
      <c r="N19" s="104">
        <f>IF(D19&gt;0,M19/D19*100,"-")</f>
        <v>0</v>
      </c>
      <c r="O19" s="103">
        <v>6496</v>
      </c>
      <c r="P19" s="103">
        <v>5017</v>
      </c>
      <c r="Q19" s="104">
        <f>IF(D19&gt;0,O19/D19*100,"-")</f>
        <v>15.23881017171812</v>
      </c>
      <c r="R19" s="103">
        <v>512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21</v>
      </c>
      <c r="B20" s="102" t="s">
        <v>280</v>
      </c>
      <c r="C20" s="101" t="s">
        <v>281</v>
      </c>
      <c r="D20" s="103">
        <f>+SUM(E20,+I20)</f>
        <v>44317</v>
      </c>
      <c r="E20" s="103">
        <f>+SUM(G20,+H20)</f>
        <v>12191</v>
      </c>
      <c r="F20" s="104">
        <f>IF(D20&gt;0,E20/D20*100,"-")</f>
        <v>27.508630999390753</v>
      </c>
      <c r="G20" s="103">
        <v>12182</v>
      </c>
      <c r="H20" s="103">
        <v>9</v>
      </c>
      <c r="I20" s="103">
        <f>+SUM(K20,+M20,+O20)</f>
        <v>32126</v>
      </c>
      <c r="J20" s="104">
        <f>IF(D20&gt;0,I20/D20*100,"-")</f>
        <v>72.491369000609254</v>
      </c>
      <c r="K20" s="103">
        <v>10739</v>
      </c>
      <c r="L20" s="104">
        <f>IF(D20&gt;0,K20/D20*100,"-")</f>
        <v>24.232235936548051</v>
      </c>
      <c r="M20" s="103">
        <v>0</v>
      </c>
      <c r="N20" s="104">
        <f>IF(D20&gt;0,M20/D20*100,"-")</f>
        <v>0</v>
      </c>
      <c r="O20" s="103">
        <v>21387</v>
      </c>
      <c r="P20" s="103">
        <v>18815</v>
      </c>
      <c r="Q20" s="104">
        <f>IF(D20&gt;0,O20/D20*100,"-")</f>
        <v>48.259133064061196</v>
      </c>
      <c r="R20" s="103">
        <v>307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21</v>
      </c>
      <c r="B21" s="102" t="s">
        <v>282</v>
      </c>
      <c r="C21" s="101" t="s">
        <v>283</v>
      </c>
      <c r="D21" s="103">
        <f>+SUM(E21,+I21)</f>
        <v>27419</v>
      </c>
      <c r="E21" s="103">
        <f>+SUM(G21,+H21)</f>
        <v>3671</v>
      </c>
      <c r="F21" s="104">
        <f>IF(D21&gt;0,E21/D21*100,"-")</f>
        <v>13.388526204456763</v>
      </c>
      <c r="G21" s="103">
        <v>3671</v>
      </c>
      <c r="H21" s="103">
        <v>0</v>
      </c>
      <c r="I21" s="103">
        <f>+SUM(K21,+M21,+O21)</f>
        <v>23748</v>
      </c>
      <c r="J21" s="104">
        <f>IF(D21&gt;0,I21/D21*100,"-")</f>
        <v>86.611473795543233</v>
      </c>
      <c r="K21" s="103">
        <v>20257</v>
      </c>
      <c r="L21" s="104">
        <f>IF(D21&gt;0,K21/D21*100,"-")</f>
        <v>73.879426674933441</v>
      </c>
      <c r="M21" s="103">
        <v>0</v>
      </c>
      <c r="N21" s="104">
        <f>IF(D21&gt;0,M21/D21*100,"-")</f>
        <v>0</v>
      </c>
      <c r="O21" s="103">
        <v>3491</v>
      </c>
      <c r="P21" s="103">
        <v>807</v>
      </c>
      <c r="Q21" s="104">
        <f>IF(D21&gt;0,O21/D21*100,"-")</f>
        <v>12.732047120609796</v>
      </c>
      <c r="R21" s="103">
        <v>420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21</v>
      </c>
      <c r="B22" s="102" t="s">
        <v>284</v>
      </c>
      <c r="C22" s="101" t="s">
        <v>285</v>
      </c>
      <c r="D22" s="103">
        <f>+SUM(E22,+I22)</f>
        <v>34263</v>
      </c>
      <c r="E22" s="103">
        <f>+SUM(G22,+H22)</f>
        <v>8185</v>
      </c>
      <c r="F22" s="104">
        <f>IF(D22&gt;0,E22/D22*100,"-")</f>
        <v>23.888742958876925</v>
      </c>
      <c r="G22" s="103">
        <v>8076</v>
      </c>
      <c r="H22" s="103">
        <v>109</v>
      </c>
      <c r="I22" s="103">
        <f>+SUM(K22,+M22,+O22)</f>
        <v>26078</v>
      </c>
      <c r="J22" s="104">
        <f>IF(D22&gt;0,I22/D22*100,"-")</f>
        <v>76.111257041123082</v>
      </c>
      <c r="K22" s="103">
        <v>20501</v>
      </c>
      <c r="L22" s="104">
        <f>IF(D22&gt;0,K22/D22*100,"-")</f>
        <v>59.834223506406325</v>
      </c>
      <c r="M22" s="103">
        <v>0</v>
      </c>
      <c r="N22" s="104">
        <f>IF(D22&gt;0,M22/D22*100,"-")</f>
        <v>0</v>
      </c>
      <c r="O22" s="103">
        <v>5577</v>
      </c>
      <c r="P22" s="103">
        <v>4197</v>
      </c>
      <c r="Q22" s="104">
        <f>IF(D22&gt;0,O22/D22*100,"-")</f>
        <v>16.27703353471675</v>
      </c>
      <c r="R22" s="103">
        <v>241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21</v>
      </c>
      <c r="B23" s="102" t="s">
        <v>286</v>
      </c>
      <c r="C23" s="101" t="s">
        <v>287</v>
      </c>
      <c r="D23" s="103">
        <f>+SUM(E23,+I23)</f>
        <v>14164</v>
      </c>
      <c r="E23" s="103">
        <f>+SUM(G23,+H23)</f>
        <v>494</v>
      </c>
      <c r="F23" s="104">
        <f>IF(D23&gt;0,E23/D23*100,"-")</f>
        <v>3.4877153346512286</v>
      </c>
      <c r="G23" s="103">
        <v>0</v>
      </c>
      <c r="H23" s="103">
        <v>494</v>
      </c>
      <c r="I23" s="103">
        <f>+SUM(K23,+M23,+O23)</f>
        <v>13670</v>
      </c>
      <c r="J23" s="104">
        <f>IF(D23&gt;0,I23/D23*100,"-")</f>
        <v>96.512284665348773</v>
      </c>
      <c r="K23" s="103">
        <v>12934</v>
      </c>
      <c r="L23" s="104">
        <f>IF(D23&gt;0,K23/D23*100,"-")</f>
        <v>91.316012425868394</v>
      </c>
      <c r="M23" s="103">
        <v>0</v>
      </c>
      <c r="N23" s="104">
        <f>IF(D23&gt;0,M23/D23*100,"-")</f>
        <v>0</v>
      </c>
      <c r="O23" s="103">
        <v>736</v>
      </c>
      <c r="P23" s="103">
        <v>100</v>
      </c>
      <c r="Q23" s="104">
        <f>IF(D23&gt;0,O23/D23*100,"-")</f>
        <v>5.1962722394803729</v>
      </c>
      <c r="R23" s="103">
        <v>264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21</v>
      </c>
      <c r="B24" s="102" t="s">
        <v>288</v>
      </c>
      <c r="C24" s="101" t="s">
        <v>289</v>
      </c>
      <c r="D24" s="103">
        <f>+SUM(E24,+I24)</f>
        <v>12545</v>
      </c>
      <c r="E24" s="103">
        <f>+SUM(G24,+H24)</f>
        <v>143</v>
      </c>
      <c r="F24" s="104">
        <f>IF(D24&gt;0,E24/D24*100,"-")</f>
        <v>1.1398963730569949</v>
      </c>
      <c r="G24" s="103">
        <v>143</v>
      </c>
      <c r="H24" s="103">
        <v>0</v>
      </c>
      <c r="I24" s="103">
        <f>+SUM(K24,+M24,+O24)</f>
        <v>12402</v>
      </c>
      <c r="J24" s="104">
        <f>IF(D24&gt;0,I24/D24*100,"-")</f>
        <v>98.860103626943001</v>
      </c>
      <c r="K24" s="103">
        <v>12031</v>
      </c>
      <c r="L24" s="104">
        <f>IF(D24&gt;0,K24/D24*100,"-")</f>
        <v>95.902750099641281</v>
      </c>
      <c r="M24" s="103">
        <v>0</v>
      </c>
      <c r="N24" s="104">
        <f>IF(D24&gt;0,M24/D24*100,"-")</f>
        <v>0</v>
      </c>
      <c r="O24" s="103">
        <v>371</v>
      </c>
      <c r="P24" s="103">
        <v>147</v>
      </c>
      <c r="Q24" s="104">
        <f>IF(D24&gt;0,O24/D24*100,"-")</f>
        <v>2.9573535273017137</v>
      </c>
      <c r="R24" s="103">
        <v>83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21</v>
      </c>
      <c r="B25" s="102" t="s">
        <v>290</v>
      </c>
      <c r="C25" s="101" t="s">
        <v>291</v>
      </c>
      <c r="D25" s="103">
        <f>+SUM(E25,+I25)</f>
        <v>11174</v>
      </c>
      <c r="E25" s="103">
        <f>+SUM(G25,+H25)</f>
        <v>3438</v>
      </c>
      <c r="F25" s="104">
        <f>IF(D25&gt;0,E25/D25*100,"-")</f>
        <v>30.767853946661894</v>
      </c>
      <c r="G25" s="103">
        <v>3430</v>
      </c>
      <c r="H25" s="103">
        <v>8</v>
      </c>
      <c r="I25" s="103">
        <f>+SUM(K25,+M25,+O25)</f>
        <v>7736</v>
      </c>
      <c r="J25" s="104">
        <f>IF(D25&gt;0,I25/D25*100,"-")</f>
        <v>69.232146053338113</v>
      </c>
      <c r="K25" s="103">
        <v>5204</v>
      </c>
      <c r="L25" s="104">
        <f>IF(D25&gt;0,K25/D25*100,"-")</f>
        <v>46.572400214784324</v>
      </c>
      <c r="M25" s="103">
        <v>0</v>
      </c>
      <c r="N25" s="104">
        <f>IF(D25&gt;0,M25/D25*100,"-")</f>
        <v>0</v>
      </c>
      <c r="O25" s="103">
        <v>2532</v>
      </c>
      <c r="P25" s="103">
        <v>2166</v>
      </c>
      <c r="Q25" s="104">
        <f>IF(D25&gt;0,O25/D25*100,"-")</f>
        <v>22.659745838553786</v>
      </c>
      <c r="R25" s="103">
        <v>125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21</v>
      </c>
      <c r="B26" s="102" t="s">
        <v>292</v>
      </c>
      <c r="C26" s="101" t="s">
        <v>293</v>
      </c>
      <c r="D26" s="103">
        <f>+SUM(E26,+I26)</f>
        <v>14233</v>
      </c>
      <c r="E26" s="103">
        <f>+SUM(G26,+H26)</f>
        <v>2401</v>
      </c>
      <c r="F26" s="104">
        <f>IF(D26&gt;0,E26/D26*100,"-")</f>
        <v>16.869247523361203</v>
      </c>
      <c r="G26" s="103">
        <v>2401</v>
      </c>
      <c r="H26" s="103">
        <v>0</v>
      </c>
      <c r="I26" s="103">
        <f>+SUM(K26,+M26,+O26)</f>
        <v>11832</v>
      </c>
      <c r="J26" s="104">
        <f>IF(D26&gt;0,I26/D26*100,"-")</f>
        <v>83.13075247663879</v>
      </c>
      <c r="K26" s="103">
        <v>10351</v>
      </c>
      <c r="L26" s="104">
        <f>IF(D26&gt;0,K26/D26*100,"-")</f>
        <v>72.725356565727537</v>
      </c>
      <c r="M26" s="103">
        <v>0</v>
      </c>
      <c r="N26" s="104">
        <f>IF(D26&gt;0,M26/D26*100,"-")</f>
        <v>0</v>
      </c>
      <c r="O26" s="103">
        <v>1481</v>
      </c>
      <c r="P26" s="103">
        <v>888</v>
      </c>
      <c r="Q26" s="104">
        <f>IF(D26&gt;0,O26/D26*100,"-")</f>
        <v>10.405395910911261</v>
      </c>
      <c r="R26" s="103">
        <v>385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21</v>
      </c>
      <c r="B27" s="102" t="s">
        <v>294</v>
      </c>
      <c r="C27" s="101" t="s">
        <v>295</v>
      </c>
      <c r="D27" s="103">
        <f>+SUM(E27,+I27)</f>
        <v>915</v>
      </c>
      <c r="E27" s="103">
        <f>+SUM(G27,+H27)</f>
        <v>63</v>
      </c>
      <c r="F27" s="104">
        <f>IF(D27&gt;0,E27/D27*100,"-")</f>
        <v>6.8852459016393448</v>
      </c>
      <c r="G27" s="103">
        <v>63</v>
      </c>
      <c r="H27" s="103">
        <v>0</v>
      </c>
      <c r="I27" s="103">
        <f>+SUM(K27,+M27,+O27)</f>
        <v>852</v>
      </c>
      <c r="J27" s="104">
        <f>IF(D27&gt;0,I27/D27*100,"-")</f>
        <v>93.114754098360649</v>
      </c>
      <c r="K27" s="103">
        <v>642</v>
      </c>
      <c r="L27" s="104">
        <f>IF(D27&gt;0,K27/D27*100,"-")</f>
        <v>70.163934426229517</v>
      </c>
      <c r="M27" s="103">
        <v>0</v>
      </c>
      <c r="N27" s="104">
        <f>IF(D27&gt;0,M27/D27*100,"-")</f>
        <v>0</v>
      </c>
      <c r="O27" s="103">
        <v>210</v>
      </c>
      <c r="P27" s="103">
        <v>200</v>
      </c>
      <c r="Q27" s="104">
        <f>IF(D27&gt;0,O27/D27*100,"-")</f>
        <v>22.950819672131146</v>
      </c>
      <c r="R27" s="103">
        <v>12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21</v>
      </c>
      <c r="B28" s="102" t="s">
        <v>296</v>
      </c>
      <c r="C28" s="101" t="s">
        <v>297</v>
      </c>
      <c r="D28" s="103">
        <f>+SUM(E28,+I28)</f>
        <v>12769</v>
      </c>
      <c r="E28" s="103">
        <f>+SUM(G28,+H28)</f>
        <v>2066</v>
      </c>
      <c r="F28" s="104">
        <f>IF(D28&gt;0,E28/D28*100,"-")</f>
        <v>16.179810478502624</v>
      </c>
      <c r="G28" s="103">
        <v>2063</v>
      </c>
      <c r="H28" s="103">
        <v>3</v>
      </c>
      <c r="I28" s="103">
        <f>+SUM(K28,+M28,+O28)</f>
        <v>10703</v>
      </c>
      <c r="J28" s="104">
        <f>IF(D28&gt;0,I28/D28*100,"-")</f>
        <v>83.820189521497383</v>
      </c>
      <c r="K28" s="103">
        <v>5932</v>
      </c>
      <c r="L28" s="104">
        <f>IF(D28&gt;0,K28/D28*100,"-")</f>
        <v>46.456261257733573</v>
      </c>
      <c r="M28" s="103">
        <v>0</v>
      </c>
      <c r="N28" s="104">
        <f>IF(D28&gt;0,M28/D28*100,"-")</f>
        <v>0</v>
      </c>
      <c r="O28" s="103">
        <v>4771</v>
      </c>
      <c r="P28" s="103">
        <v>4323</v>
      </c>
      <c r="Q28" s="104">
        <f>IF(D28&gt;0,O28/D28*100,"-")</f>
        <v>37.363928263763803</v>
      </c>
      <c r="R28" s="103">
        <v>115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21</v>
      </c>
      <c r="B29" s="102" t="s">
        <v>298</v>
      </c>
      <c r="C29" s="101" t="s">
        <v>299</v>
      </c>
      <c r="D29" s="103">
        <f>+SUM(E29,+I29)</f>
        <v>11117</v>
      </c>
      <c r="E29" s="103">
        <f>+SUM(G29,+H29)</f>
        <v>708</v>
      </c>
      <c r="F29" s="104">
        <f>IF(D29&gt;0,E29/D29*100,"-")</f>
        <v>6.3686246289466579</v>
      </c>
      <c r="G29" s="103">
        <v>708</v>
      </c>
      <c r="H29" s="103">
        <v>0</v>
      </c>
      <c r="I29" s="103">
        <f>+SUM(K29,+M29,+O29)</f>
        <v>10409</v>
      </c>
      <c r="J29" s="104">
        <f>IF(D29&gt;0,I29/D29*100,"-")</f>
        <v>93.631375371053338</v>
      </c>
      <c r="K29" s="103">
        <v>9515</v>
      </c>
      <c r="L29" s="104">
        <f>IF(D29&gt;0,K29/D29*100,"-")</f>
        <v>85.589637492129171</v>
      </c>
      <c r="M29" s="103">
        <v>0</v>
      </c>
      <c r="N29" s="104">
        <f>IF(D29&gt;0,M29/D29*100,"-")</f>
        <v>0</v>
      </c>
      <c r="O29" s="103">
        <v>894</v>
      </c>
      <c r="P29" s="103">
        <v>216</v>
      </c>
      <c r="Q29" s="104">
        <f>IF(D29&gt;0,O29/D29*100,"-")</f>
        <v>8.0417378789241702</v>
      </c>
      <c r="R29" s="103">
        <v>53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21</v>
      </c>
      <c r="B30" s="102" t="s">
        <v>300</v>
      </c>
      <c r="C30" s="101" t="s">
        <v>301</v>
      </c>
      <c r="D30" s="103">
        <f>+SUM(E30,+I30)</f>
        <v>5848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5848</v>
      </c>
      <c r="J30" s="104">
        <f>IF(D30&gt;0,I30/D30*100,"-")</f>
        <v>100</v>
      </c>
      <c r="K30" s="103">
        <v>4434</v>
      </c>
      <c r="L30" s="104">
        <f>IF(D30&gt;0,K30/D30*100,"-")</f>
        <v>75.82079343365254</v>
      </c>
      <c r="M30" s="103">
        <v>0</v>
      </c>
      <c r="N30" s="104">
        <f>IF(D30&gt;0,M30/D30*100,"-")</f>
        <v>0</v>
      </c>
      <c r="O30" s="103">
        <v>1414</v>
      </c>
      <c r="P30" s="103">
        <v>1414</v>
      </c>
      <c r="Q30" s="104">
        <f>IF(D30&gt;0,O30/D30*100,"-")</f>
        <v>24.179206566347471</v>
      </c>
      <c r="R30" s="103">
        <v>22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21</v>
      </c>
      <c r="B31" s="102" t="s">
        <v>302</v>
      </c>
      <c r="C31" s="101" t="s">
        <v>303</v>
      </c>
      <c r="D31" s="103">
        <f>+SUM(E31,+I31)</f>
        <v>1444</v>
      </c>
      <c r="E31" s="103">
        <f>+SUM(G31,+H31)</f>
        <v>79</v>
      </c>
      <c r="F31" s="104">
        <f>IF(D31&gt;0,E31/D31*100,"-")</f>
        <v>5.4709141274238222</v>
      </c>
      <c r="G31" s="103">
        <v>0</v>
      </c>
      <c r="H31" s="103">
        <v>79</v>
      </c>
      <c r="I31" s="103">
        <f>+SUM(K31,+M31,+O31)</f>
        <v>1365</v>
      </c>
      <c r="J31" s="104">
        <f>IF(D31&gt;0,I31/D31*100,"-")</f>
        <v>94.529085872576175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1365</v>
      </c>
      <c r="P31" s="103">
        <v>6</v>
      </c>
      <c r="Q31" s="104">
        <f>IF(D31&gt;0,O31/D31*100,"-")</f>
        <v>94.529085872576175</v>
      </c>
      <c r="R31" s="103">
        <v>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21</v>
      </c>
      <c r="B32" s="102" t="s">
        <v>304</v>
      </c>
      <c r="C32" s="101" t="s">
        <v>305</v>
      </c>
      <c r="D32" s="103">
        <f>+SUM(E32,+I32)</f>
        <v>4823</v>
      </c>
      <c r="E32" s="103">
        <f>+SUM(G32,+H32)</f>
        <v>1276</v>
      </c>
      <c r="F32" s="104">
        <f>IF(D32&gt;0,E32/D32*100,"-")</f>
        <v>26.45656230561891</v>
      </c>
      <c r="G32" s="103">
        <v>1240</v>
      </c>
      <c r="H32" s="103">
        <v>36</v>
      </c>
      <c r="I32" s="103">
        <f>+SUM(K32,+M32,+O32)</f>
        <v>3547</v>
      </c>
      <c r="J32" s="104">
        <f>IF(D32&gt;0,I32/D32*100,"-")</f>
        <v>73.543437694381083</v>
      </c>
      <c r="K32" s="103">
        <v>2009</v>
      </c>
      <c r="L32" s="104">
        <f>IF(D32&gt;0,K32/D32*100,"-")</f>
        <v>41.654571843251084</v>
      </c>
      <c r="M32" s="103">
        <v>0</v>
      </c>
      <c r="N32" s="104">
        <f>IF(D32&gt;0,M32/D32*100,"-")</f>
        <v>0</v>
      </c>
      <c r="O32" s="103">
        <v>1538</v>
      </c>
      <c r="P32" s="103">
        <v>1307</v>
      </c>
      <c r="Q32" s="104">
        <f>IF(D32&gt;0,O32/D32*100,"-")</f>
        <v>31.888865851129999</v>
      </c>
      <c r="R32" s="103">
        <v>37</v>
      </c>
      <c r="S32" s="101" t="s">
        <v>257</v>
      </c>
      <c r="T32" s="101"/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21</v>
      </c>
      <c r="B33" s="102" t="s">
        <v>306</v>
      </c>
      <c r="C33" s="101" t="s">
        <v>307</v>
      </c>
      <c r="D33" s="103">
        <f>+SUM(E33,+I33)</f>
        <v>14136</v>
      </c>
      <c r="E33" s="103">
        <f>+SUM(G33,+H33)</f>
        <v>3331</v>
      </c>
      <c r="F33" s="104">
        <f>IF(D33&gt;0,E33/D33*100,"-")</f>
        <v>23.563950198075833</v>
      </c>
      <c r="G33" s="103">
        <v>3327</v>
      </c>
      <c r="H33" s="103">
        <v>4</v>
      </c>
      <c r="I33" s="103">
        <f>+SUM(K33,+M33,+O33)</f>
        <v>10805</v>
      </c>
      <c r="J33" s="104">
        <f>IF(D33&gt;0,I33/D33*100,"-")</f>
        <v>76.43604980192417</v>
      </c>
      <c r="K33" s="103">
        <v>5564</v>
      </c>
      <c r="L33" s="104">
        <f>IF(D33&gt;0,K33/D33*100,"-")</f>
        <v>39.360498019241653</v>
      </c>
      <c r="M33" s="103">
        <v>0</v>
      </c>
      <c r="N33" s="104">
        <f>IF(D33&gt;0,M33/D33*100,"-")</f>
        <v>0</v>
      </c>
      <c r="O33" s="103">
        <v>5241</v>
      </c>
      <c r="P33" s="103">
        <v>1158</v>
      </c>
      <c r="Q33" s="104">
        <f>IF(D33&gt;0,O33/D33*100,"-")</f>
        <v>37.075551782682517</v>
      </c>
      <c r="R33" s="103">
        <v>81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21</v>
      </c>
      <c r="B34" s="102" t="s">
        <v>308</v>
      </c>
      <c r="C34" s="101" t="s">
        <v>309</v>
      </c>
      <c r="D34" s="103">
        <f>+SUM(E34,+I34)</f>
        <v>11246</v>
      </c>
      <c r="E34" s="103">
        <f>+SUM(G34,+H34)</f>
        <v>2659</v>
      </c>
      <c r="F34" s="104">
        <f>IF(D34&gt;0,E34/D34*100,"-")</f>
        <v>23.643962297705851</v>
      </c>
      <c r="G34" s="103">
        <v>2521</v>
      </c>
      <c r="H34" s="103">
        <v>138</v>
      </c>
      <c r="I34" s="103">
        <f>+SUM(K34,+M34,+O34)</f>
        <v>8587</v>
      </c>
      <c r="J34" s="104">
        <f>IF(D34&gt;0,I34/D34*100,"-")</f>
        <v>76.356037702294145</v>
      </c>
      <c r="K34" s="103">
        <v>1528</v>
      </c>
      <c r="L34" s="104">
        <f>IF(D34&gt;0,K34/D34*100,"-")</f>
        <v>13.58705317446203</v>
      </c>
      <c r="M34" s="103">
        <v>0</v>
      </c>
      <c r="N34" s="104">
        <f>IF(D34&gt;0,M34/D34*100,"-")</f>
        <v>0</v>
      </c>
      <c r="O34" s="103">
        <v>7059</v>
      </c>
      <c r="P34" s="103">
        <v>5754</v>
      </c>
      <c r="Q34" s="104">
        <f>IF(D34&gt;0,O34/D34*100,"-")</f>
        <v>62.768984527832117</v>
      </c>
      <c r="R34" s="103">
        <v>215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岡山県</v>
      </c>
      <c r="B7" s="107" t="str">
        <f>水洗化人口等!B7</f>
        <v>33000</v>
      </c>
      <c r="C7" s="106" t="s">
        <v>200</v>
      </c>
      <c r="D7" s="108">
        <f>SUM(E7,+H7,+K7)</f>
        <v>570465</v>
      </c>
      <c r="E7" s="108">
        <f>SUM(F7:G7)</f>
        <v>9597</v>
      </c>
      <c r="F7" s="108">
        <f>SUM(F$8:F$207)</f>
        <v>9597</v>
      </c>
      <c r="G7" s="108">
        <f>SUM(G$8:G$207)</f>
        <v>0</v>
      </c>
      <c r="H7" s="108">
        <f>SUM(I7:J7)</f>
        <v>29990</v>
      </c>
      <c r="I7" s="108">
        <f>SUM(I$8:I$207)</f>
        <v>16194</v>
      </c>
      <c r="J7" s="108">
        <f>SUM(J$8:J$207)</f>
        <v>13796</v>
      </c>
      <c r="K7" s="108">
        <f>SUM(L7:M7)</f>
        <v>530878</v>
      </c>
      <c r="L7" s="108">
        <f>SUM(L$8:L$207)</f>
        <v>135911</v>
      </c>
      <c r="M7" s="108">
        <f>SUM(M$8:M$207)</f>
        <v>394967</v>
      </c>
      <c r="N7" s="108">
        <f>SUM(O7,+V7,+AC7)</f>
        <v>571853</v>
      </c>
      <c r="O7" s="108">
        <f>SUM(P7:U7)</f>
        <v>161702</v>
      </c>
      <c r="P7" s="108">
        <f t="shared" ref="P7:U7" si="0">SUM(P$8:P$207)</f>
        <v>157806</v>
      </c>
      <c r="Q7" s="108">
        <f t="shared" si="0"/>
        <v>0</v>
      </c>
      <c r="R7" s="108">
        <f t="shared" si="0"/>
        <v>0</v>
      </c>
      <c r="S7" s="108">
        <f t="shared" si="0"/>
        <v>3896</v>
      </c>
      <c r="T7" s="108">
        <f t="shared" si="0"/>
        <v>0</v>
      </c>
      <c r="U7" s="108">
        <f t="shared" si="0"/>
        <v>0</v>
      </c>
      <c r="V7" s="108">
        <f>SUM(W7:AB7)</f>
        <v>408763</v>
      </c>
      <c r="W7" s="108">
        <f t="shared" ref="W7:AB7" si="1">SUM(W$8:W$207)</f>
        <v>371565</v>
      </c>
      <c r="X7" s="108">
        <f t="shared" si="1"/>
        <v>0</v>
      </c>
      <c r="Y7" s="108">
        <f t="shared" si="1"/>
        <v>0</v>
      </c>
      <c r="Z7" s="108">
        <f t="shared" si="1"/>
        <v>37198</v>
      </c>
      <c r="AA7" s="108">
        <f t="shared" si="1"/>
        <v>0</v>
      </c>
      <c r="AB7" s="108">
        <f t="shared" si="1"/>
        <v>0</v>
      </c>
      <c r="AC7" s="108">
        <f>SUM(AD7:AE7)</f>
        <v>1388</v>
      </c>
      <c r="AD7" s="108">
        <f>SUM(AD$8:AD$207)</f>
        <v>1388</v>
      </c>
      <c r="AE7" s="108">
        <f>SUM(AE$8:AE$207)</f>
        <v>0</v>
      </c>
      <c r="AF7" s="108">
        <f>SUM(AG7:AI7)</f>
        <v>14608</v>
      </c>
      <c r="AG7" s="108">
        <f>SUM(AG$8:AG$207)</f>
        <v>14608</v>
      </c>
      <c r="AH7" s="108">
        <f>SUM(AH$8:AH$207)</f>
        <v>0</v>
      </c>
      <c r="AI7" s="108">
        <f>SUM(AI$8:AI$207)</f>
        <v>0</v>
      </c>
      <c r="AJ7" s="108">
        <f>SUM(AK7:AS7)</f>
        <v>14718</v>
      </c>
      <c r="AK7" s="108">
        <f t="shared" ref="AK7:AS7" si="2">SUM(AK$8:AK$207)</f>
        <v>114</v>
      </c>
      <c r="AL7" s="108">
        <f t="shared" si="2"/>
        <v>0</v>
      </c>
      <c r="AM7" s="108">
        <f t="shared" si="2"/>
        <v>5346</v>
      </c>
      <c r="AN7" s="108">
        <f t="shared" si="2"/>
        <v>1730</v>
      </c>
      <c r="AO7" s="108">
        <f t="shared" si="2"/>
        <v>9</v>
      </c>
      <c r="AP7" s="108">
        <f t="shared" si="2"/>
        <v>1167</v>
      </c>
      <c r="AQ7" s="108">
        <f t="shared" si="2"/>
        <v>539</v>
      </c>
      <c r="AR7" s="108">
        <f t="shared" si="2"/>
        <v>71</v>
      </c>
      <c r="AS7" s="108">
        <f t="shared" si="2"/>
        <v>5742</v>
      </c>
      <c r="AT7" s="108">
        <f>SUM(AU7:AY7)</f>
        <v>56</v>
      </c>
      <c r="AU7" s="108">
        <f>SUM(AU$8:AU$207)</f>
        <v>4</v>
      </c>
      <c r="AV7" s="108">
        <f>SUM(AV$8:AV$207)</f>
        <v>0</v>
      </c>
      <c r="AW7" s="108">
        <f>SUM(AW$8:AW$207)</f>
        <v>52</v>
      </c>
      <c r="AX7" s="108">
        <f>SUM(AX$8:AX$207)</f>
        <v>0</v>
      </c>
      <c r="AY7" s="108">
        <f>SUM(AY$8:AY$207)</f>
        <v>0</v>
      </c>
      <c r="AZ7" s="108">
        <f>SUM(BA7:BC7)</f>
        <v>1480</v>
      </c>
      <c r="BA7" s="108">
        <f>SUM(BA$8:BA$207)</f>
        <v>1480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21</v>
      </c>
      <c r="B8" s="113" t="s">
        <v>254</v>
      </c>
      <c r="C8" s="101" t="s">
        <v>255</v>
      </c>
      <c r="D8" s="103">
        <f>SUM(E8,+H8,+K8)</f>
        <v>185281</v>
      </c>
      <c r="E8" s="103">
        <f>SUM(F8:G8)</f>
        <v>2962</v>
      </c>
      <c r="F8" s="103">
        <v>2962</v>
      </c>
      <c r="G8" s="103">
        <v>0</v>
      </c>
      <c r="H8" s="103">
        <f>SUM(I8:J8)</f>
        <v>7801</v>
      </c>
      <c r="I8" s="103">
        <v>0</v>
      </c>
      <c r="J8" s="103">
        <v>7801</v>
      </c>
      <c r="K8" s="103">
        <f>SUM(L8:M8)</f>
        <v>174518</v>
      </c>
      <c r="L8" s="103">
        <v>35509</v>
      </c>
      <c r="M8" s="103">
        <v>139009</v>
      </c>
      <c r="N8" s="103">
        <f>SUM(O8,+V8,+AC8)</f>
        <v>185283</v>
      </c>
      <c r="O8" s="103">
        <f>SUM(P8:U8)</f>
        <v>38471</v>
      </c>
      <c r="P8" s="103">
        <v>38471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146810</v>
      </c>
      <c r="W8" s="103">
        <v>146810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</v>
      </c>
      <c r="AD8" s="103">
        <v>2</v>
      </c>
      <c r="AE8" s="103">
        <v>0</v>
      </c>
      <c r="AF8" s="103">
        <f>SUM(AG8:AI8)</f>
        <v>5393</v>
      </c>
      <c r="AG8" s="103">
        <v>5393</v>
      </c>
      <c r="AH8" s="103">
        <v>0</v>
      </c>
      <c r="AI8" s="103">
        <v>0</v>
      </c>
      <c r="AJ8" s="103">
        <f>SUM(AK8:AS8)</f>
        <v>5393</v>
      </c>
      <c r="AK8" s="103">
        <v>0</v>
      </c>
      <c r="AL8" s="103">
        <v>0</v>
      </c>
      <c r="AM8" s="103">
        <v>1668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3725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21</v>
      </c>
      <c r="B9" s="113" t="s">
        <v>258</v>
      </c>
      <c r="C9" s="101" t="s">
        <v>259</v>
      </c>
      <c r="D9" s="103">
        <f>SUM(E9,+H9,+K9)</f>
        <v>107683</v>
      </c>
      <c r="E9" s="103">
        <f>SUM(F9:G9)</f>
        <v>3896</v>
      </c>
      <c r="F9" s="103">
        <v>3896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103787</v>
      </c>
      <c r="L9" s="103">
        <v>18491</v>
      </c>
      <c r="M9" s="103">
        <v>85296</v>
      </c>
      <c r="N9" s="103">
        <f>SUM(O9,+V9,+AC9)</f>
        <v>108150</v>
      </c>
      <c r="O9" s="103">
        <f>SUM(P9:U9)</f>
        <v>22387</v>
      </c>
      <c r="P9" s="103">
        <v>18491</v>
      </c>
      <c r="Q9" s="103">
        <v>0</v>
      </c>
      <c r="R9" s="103">
        <v>0</v>
      </c>
      <c r="S9" s="103">
        <v>3896</v>
      </c>
      <c r="T9" s="103">
        <v>0</v>
      </c>
      <c r="U9" s="103">
        <v>0</v>
      </c>
      <c r="V9" s="103">
        <f>SUM(W9:AB9)</f>
        <v>85296</v>
      </c>
      <c r="W9" s="103">
        <v>76548</v>
      </c>
      <c r="X9" s="103">
        <v>0</v>
      </c>
      <c r="Y9" s="103">
        <v>0</v>
      </c>
      <c r="Z9" s="103">
        <v>8748</v>
      </c>
      <c r="AA9" s="103">
        <v>0</v>
      </c>
      <c r="AB9" s="103">
        <v>0</v>
      </c>
      <c r="AC9" s="103">
        <f>SUM(AD9:AE9)</f>
        <v>467</v>
      </c>
      <c r="AD9" s="103">
        <v>467</v>
      </c>
      <c r="AE9" s="103">
        <v>0</v>
      </c>
      <c r="AF9" s="103">
        <f>SUM(AG9:AI9)</f>
        <v>2235</v>
      </c>
      <c r="AG9" s="103">
        <v>2235</v>
      </c>
      <c r="AH9" s="103">
        <v>0</v>
      </c>
      <c r="AI9" s="103">
        <v>0</v>
      </c>
      <c r="AJ9" s="103">
        <f>SUM(AK9:AS9)</f>
        <v>2235</v>
      </c>
      <c r="AK9" s="103">
        <v>0</v>
      </c>
      <c r="AL9" s="103">
        <v>0</v>
      </c>
      <c r="AM9" s="103">
        <v>2235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21</v>
      </c>
      <c r="B10" s="113" t="s">
        <v>260</v>
      </c>
      <c r="C10" s="101" t="s">
        <v>261</v>
      </c>
      <c r="D10" s="103">
        <f>SUM(E10,+H10,+K10)</f>
        <v>53720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53720</v>
      </c>
      <c r="L10" s="103">
        <v>16441</v>
      </c>
      <c r="M10" s="103">
        <v>37279</v>
      </c>
      <c r="N10" s="103">
        <f>SUM(O10,+V10,+AC10)</f>
        <v>53720</v>
      </c>
      <c r="O10" s="103">
        <f>SUM(P10:U10)</f>
        <v>16441</v>
      </c>
      <c r="P10" s="103">
        <v>16441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37279</v>
      </c>
      <c r="W10" s="103">
        <v>11083</v>
      </c>
      <c r="X10" s="103">
        <v>0</v>
      </c>
      <c r="Y10" s="103">
        <v>0</v>
      </c>
      <c r="Z10" s="103">
        <v>26196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32</v>
      </c>
      <c r="AG10" s="103">
        <v>32</v>
      </c>
      <c r="AH10" s="103">
        <v>0</v>
      </c>
      <c r="AI10" s="103">
        <v>0</v>
      </c>
      <c r="AJ10" s="103">
        <f>SUM(AK10:AS10)</f>
        <v>32</v>
      </c>
      <c r="AK10" s="103">
        <v>0</v>
      </c>
      <c r="AL10" s="103">
        <v>0</v>
      </c>
      <c r="AM10" s="103">
        <v>3</v>
      </c>
      <c r="AN10" s="103">
        <v>29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1309</v>
      </c>
      <c r="BA10" s="103">
        <v>1309</v>
      </c>
      <c r="BB10" s="103">
        <v>0</v>
      </c>
      <c r="BC10" s="103">
        <v>0</v>
      </c>
    </row>
    <row r="11" spans="1:55" s="105" customFormat="1" ht="13.5" customHeight="1">
      <c r="A11" s="115" t="s">
        <v>21</v>
      </c>
      <c r="B11" s="113" t="s">
        <v>262</v>
      </c>
      <c r="C11" s="101" t="s">
        <v>263</v>
      </c>
      <c r="D11" s="103">
        <f>SUM(E11,+H11,+K11)</f>
        <v>8193</v>
      </c>
      <c r="E11" s="103">
        <f>SUM(F11:G11)</f>
        <v>0</v>
      </c>
      <c r="F11" s="103">
        <v>0</v>
      </c>
      <c r="G11" s="103">
        <v>0</v>
      </c>
      <c r="H11" s="103">
        <f>SUM(I11:J11)</f>
        <v>66</v>
      </c>
      <c r="I11" s="103">
        <v>66</v>
      </c>
      <c r="J11" s="103">
        <v>0</v>
      </c>
      <c r="K11" s="103">
        <f>SUM(L11:M11)</f>
        <v>8127</v>
      </c>
      <c r="L11" s="103">
        <v>2882</v>
      </c>
      <c r="M11" s="103">
        <v>5245</v>
      </c>
      <c r="N11" s="103">
        <f>SUM(O11,+V11,+AC11)</f>
        <v>8193</v>
      </c>
      <c r="O11" s="103">
        <f>SUM(P11:U11)</f>
        <v>2948</v>
      </c>
      <c r="P11" s="103">
        <v>2948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5245</v>
      </c>
      <c r="W11" s="103">
        <v>5245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24</v>
      </c>
      <c r="AG11" s="103">
        <v>24</v>
      </c>
      <c r="AH11" s="103">
        <v>0</v>
      </c>
      <c r="AI11" s="103">
        <v>0</v>
      </c>
      <c r="AJ11" s="103">
        <f>SUM(AK11:AS11)</f>
        <v>24</v>
      </c>
      <c r="AK11" s="103">
        <v>0</v>
      </c>
      <c r="AL11" s="103">
        <v>0</v>
      </c>
      <c r="AM11" s="103">
        <v>24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21</v>
      </c>
      <c r="B12" s="113" t="s">
        <v>264</v>
      </c>
      <c r="C12" s="101" t="s">
        <v>265</v>
      </c>
      <c r="D12" s="103">
        <f>SUM(E12,+H12,+K12)</f>
        <v>21459</v>
      </c>
      <c r="E12" s="103">
        <f>SUM(F12:G12)</f>
        <v>830</v>
      </c>
      <c r="F12" s="103">
        <v>830</v>
      </c>
      <c r="G12" s="103">
        <v>0</v>
      </c>
      <c r="H12" s="103">
        <f>SUM(I12:J12)</f>
        <v>7895</v>
      </c>
      <c r="I12" s="103">
        <v>7895</v>
      </c>
      <c r="J12" s="103">
        <v>0</v>
      </c>
      <c r="K12" s="103">
        <f>SUM(L12:M12)</f>
        <v>12734</v>
      </c>
      <c r="L12" s="103">
        <v>0</v>
      </c>
      <c r="M12" s="103">
        <v>12734</v>
      </c>
      <c r="N12" s="103">
        <f>SUM(O12,+V12,+AC12)</f>
        <v>21459</v>
      </c>
      <c r="O12" s="103">
        <f>SUM(P12:U12)</f>
        <v>8725</v>
      </c>
      <c r="P12" s="103">
        <v>8725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12734</v>
      </c>
      <c r="W12" s="103">
        <v>12734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524</v>
      </c>
      <c r="AG12" s="103">
        <v>524</v>
      </c>
      <c r="AH12" s="103">
        <v>0</v>
      </c>
      <c r="AI12" s="103">
        <v>0</v>
      </c>
      <c r="AJ12" s="103">
        <f>SUM(AK12:AS12)</f>
        <v>524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524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21</v>
      </c>
      <c r="B13" s="113" t="s">
        <v>266</v>
      </c>
      <c r="C13" s="101" t="s">
        <v>267</v>
      </c>
      <c r="D13" s="103">
        <f>SUM(E13,+H13,+K13)</f>
        <v>22330</v>
      </c>
      <c r="E13" s="103">
        <f>SUM(F13:G13)</f>
        <v>0</v>
      </c>
      <c r="F13" s="103">
        <v>0</v>
      </c>
      <c r="G13" s="103">
        <v>0</v>
      </c>
      <c r="H13" s="103">
        <f>SUM(I13:J13)</f>
        <v>4087</v>
      </c>
      <c r="I13" s="103">
        <v>1516</v>
      </c>
      <c r="J13" s="103">
        <v>2571</v>
      </c>
      <c r="K13" s="103">
        <f>SUM(L13:M13)</f>
        <v>18243</v>
      </c>
      <c r="L13" s="103">
        <v>6927</v>
      </c>
      <c r="M13" s="103">
        <v>11316</v>
      </c>
      <c r="N13" s="103">
        <f>SUM(O13,+V13,+AC13)</f>
        <v>22387</v>
      </c>
      <c r="O13" s="103">
        <f>SUM(P13:U13)</f>
        <v>8443</v>
      </c>
      <c r="P13" s="103">
        <v>8443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13887</v>
      </c>
      <c r="W13" s="103">
        <v>13887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57</v>
      </c>
      <c r="AD13" s="103">
        <v>57</v>
      </c>
      <c r="AE13" s="103">
        <v>0</v>
      </c>
      <c r="AF13" s="103">
        <f>SUM(AG13:AI13)</f>
        <v>546</v>
      </c>
      <c r="AG13" s="103">
        <v>546</v>
      </c>
      <c r="AH13" s="103">
        <v>0</v>
      </c>
      <c r="AI13" s="103">
        <v>0</v>
      </c>
      <c r="AJ13" s="103">
        <f>SUM(AK13:AS13)</f>
        <v>546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546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21</v>
      </c>
      <c r="B14" s="113" t="s">
        <v>268</v>
      </c>
      <c r="C14" s="101" t="s">
        <v>269</v>
      </c>
      <c r="D14" s="103">
        <f>SUM(E14,+H14,+K14)</f>
        <v>21355</v>
      </c>
      <c r="E14" s="103">
        <f>SUM(F14:G14)</f>
        <v>0</v>
      </c>
      <c r="F14" s="103">
        <v>0</v>
      </c>
      <c r="G14" s="103">
        <v>0</v>
      </c>
      <c r="H14" s="103">
        <f>SUM(I14:J14)</f>
        <v>5499</v>
      </c>
      <c r="I14" s="103">
        <v>3206</v>
      </c>
      <c r="J14" s="103">
        <v>2293</v>
      </c>
      <c r="K14" s="103">
        <f>SUM(L14:M14)</f>
        <v>15856</v>
      </c>
      <c r="L14" s="103">
        <v>115</v>
      </c>
      <c r="M14" s="103">
        <v>15741</v>
      </c>
      <c r="N14" s="103">
        <f>SUM(O14,+V14,+AC14)</f>
        <v>21355</v>
      </c>
      <c r="O14" s="103">
        <f>SUM(P14:U14)</f>
        <v>3321</v>
      </c>
      <c r="P14" s="103">
        <v>3321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18034</v>
      </c>
      <c r="W14" s="103">
        <v>18034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1013</v>
      </c>
      <c r="AG14" s="103">
        <v>1013</v>
      </c>
      <c r="AH14" s="103">
        <v>0</v>
      </c>
      <c r="AI14" s="103">
        <v>0</v>
      </c>
      <c r="AJ14" s="103">
        <f>SUM(AK14:AS14)</f>
        <v>1013</v>
      </c>
      <c r="AK14" s="103">
        <v>0</v>
      </c>
      <c r="AL14" s="103">
        <v>0</v>
      </c>
      <c r="AM14" s="103">
        <v>451</v>
      </c>
      <c r="AN14" s="103">
        <v>562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21</v>
      </c>
      <c r="B15" s="113" t="s">
        <v>270</v>
      </c>
      <c r="C15" s="101" t="s">
        <v>271</v>
      </c>
      <c r="D15" s="103">
        <f>SUM(E15,+H15,+K15)</f>
        <v>12777</v>
      </c>
      <c r="E15" s="103">
        <f>SUM(F15:G15)</f>
        <v>1909</v>
      </c>
      <c r="F15" s="103">
        <v>1909</v>
      </c>
      <c r="G15" s="103">
        <v>0</v>
      </c>
      <c r="H15" s="103">
        <f>SUM(I15:J15)</f>
        <v>2733</v>
      </c>
      <c r="I15" s="103">
        <v>2733</v>
      </c>
      <c r="J15" s="103">
        <v>0</v>
      </c>
      <c r="K15" s="103">
        <f>SUM(L15:M15)</f>
        <v>8135</v>
      </c>
      <c r="L15" s="103">
        <v>0</v>
      </c>
      <c r="M15" s="103">
        <v>8135</v>
      </c>
      <c r="N15" s="103">
        <f>SUM(O15,+V15,+AC15)</f>
        <v>13293</v>
      </c>
      <c r="O15" s="103">
        <f>SUM(P15:U15)</f>
        <v>4642</v>
      </c>
      <c r="P15" s="103">
        <v>4642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8135</v>
      </c>
      <c r="W15" s="103">
        <v>8135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516</v>
      </c>
      <c r="AD15" s="103">
        <v>516</v>
      </c>
      <c r="AE15" s="103">
        <v>0</v>
      </c>
      <c r="AF15" s="103">
        <f>SUM(AG15:AI15)</f>
        <v>270</v>
      </c>
      <c r="AG15" s="103">
        <v>270</v>
      </c>
      <c r="AH15" s="103">
        <v>0</v>
      </c>
      <c r="AI15" s="103">
        <v>0</v>
      </c>
      <c r="AJ15" s="103">
        <f>SUM(AK15:AS15)</f>
        <v>270</v>
      </c>
      <c r="AK15" s="103">
        <v>0</v>
      </c>
      <c r="AL15" s="103">
        <v>0</v>
      </c>
      <c r="AM15" s="103">
        <v>270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37</v>
      </c>
      <c r="AU15" s="103">
        <v>0</v>
      </c>
      <c r="AV15" s="103">
        <v>0</v>
      </c>
      <c r="AW15" s="103">
        <v>37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21</v>
      </c>
      <c r="B16" s="113" t="s">
        <v>272</v>
      </c>
      <c r="C16" s="101" t="s">
        <v>273</v>
      </c>
      <c r="D16" s="103">
        <f>SUM(E16,+H16,+K16)</f>
        <v>11369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11369</v>
      </c>
      <c r="L16" s="103">
        <v>4808</v>
      </c>
      <c r="M16" s="103">
        <v>6561</v>
      </c>
      <c r="N16" s="103">
        <f>SUM(O16,+V16,+AC16)</f>
        <v>11369</v>
      </c>
      <c r="O16" s="103">
        <f>SUM(P16:U16)</f>
        <v>4808</v>
      </c>
      <c r="P16" s="103">
        <v>4808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6561</v>
      </c>
      <c r="W16" s="103">
        <v>6561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441</v>
      </c>
      <c r="AG16" s="103">
        <v>441</v>
      </c>
      <c r="AH16" s="103">
        <v>0</v>
      </c>
      <c r="AI16" s="103">
        <v>0</v>
      </c>
      <c r="AJ16" s="103">
        <f>SUM(AK16:AS16)</f>
        <v>441</v>
      </c>
      <c r="AK16" s="103">
        <v>0</v>
      </c>
      <c r="AL16" s="103">
        <v>0</v>
      </c>
      <c r="AM16" s="103">
        <v>27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414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21</v>
      </c>
      <c r="B17" s="113" t="s">
        <v>274</v>
      </c>
      <c r="C17" s="101" t="s">
        <v>275</v>
      </c>
      <c r="D17" s="103">
        <f>SUM(E17,+H17,+K17)</f>
        <v>8904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8904</v>
      </c>
      <c r="L17" s="103">
        <v>3037</v>
      </c>
      <c r="M17" s="103">
        <v>5867</v>
      </c>
      <c r="N17" s="103">
        <f>SUM(O17,+V17,+AC17)</f>
        <v>9020</v>
      </c>
      <c r="O17" s="103">
        <f>SUM(P17:U17)</f>
        <v>3037</v>
      </c>
      <c r="P17" s="103">
        <v>3037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5867</v>
      </c>
      <c r="W17" s="103">
        <v>5867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116</v>
      </c>
      <c r="AD17" s="103">
        <v>116</v>
      </c>
      <c r="AE17" s="103">
        <v>0</v>
      </c>
      <c r="AF17" s="103">
        <f>SUM(AG17:AI17)</f>
        <v>245</v>
      </c>
      <c r="AG17" s="103">
        <v>245</v>
      </c>
      <c r="AH17" s="103">
        <v>0</v>
      </c>
      <c r="AI17" s="103">
        <v>0</v>
      </c>
      <c r="AJ17" s="103">
        <f>SUM(AK17:AS17)</f>
        <v>245</v>
      </c>
      <c r="AK17" s="103">
        <v>0</v>
      </c>
      <c r="AL17" s="103">
        <v>0</v>
      </c>
      <c r="AM17" s="103">
        <v>1</v>
      </c>
      <c r="AN17" s="103">
        <v>0</v>
      </c>
      <c r="AO17" s="103">
        <v>0</v>
      </c>
      <c r="AP17" s="103">
        <v>0</v>
      </c>
      <c r="AQ17" s="103">
        <v>244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21</v>
      </c>
      <c r="B18" s="113" t="s">
        <v>276</v>
      </c>
      <c r="C18" s="101" t="s">
        <v>277</v>
      </c>
      <c r="D18" s="103">
        <f>SUM(E18,+H18,+K18)</f>
        <v>24267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24267</v>
      </c>
      <c r="L18" s="103">
        <v>9541</v>
      </c>
      <c r="M18" s="103">
        <v>14726</v>
      </c>
      <c r="N18" s="103">
        <f>SUM(O18,+V18,+AC18)</f>
        <v>24287</v>
      </c>
      <c r="O18" s="103">
        <f>SUM(P18:U18)</f>
        <v>9541</v>
      </c>
      <c r="P18" s="103">
        <v>9541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14726</v>
      </c>
      <c r="W18" s="103">
        <v>14726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20</v>
      </c>
      <c r="AD18" s="103">
        <v>20</v>
      </c>
      <c r="AE18" s="103">
        <v>0</v>
      </c>
      <c r="AF18" s="103">
        <f>SUM(AG18:AI18)</f>
        <v>761</v>
      </c>
      <c r="AG18" s="103">
        <v>761</v>
      </c>
      <c r="AH18" s="103">
        <v>0</v>
      </c>
      <c r="AI18" s="103">
        <v>0</v>
      </c>
      <c r="AJ18" s="103">
        <f>SUM(AK18:AS18)</f>
        <v>761</v>
      </c>
      <c r="AK18" s="103">
        <v>0</v>
      </c>
      <c r="AL18" s="103">
        <v>0</v>
      </c>
      <c r="AM18" s="103">
        <v>421</v>
      </c>
      <c r="AN18" s="103">
        <v>340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21</v>
      </c>
      <c r="B19" s="113" t="s">
        <v>278</v>
      </c>
      <c r="C19" s="101" t="s">
        <v>279</v>
      </c>
      <c r="D19" s="103">
        <f>SUM(E19,+H19,+K19)</f>
        <v>11625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11625</v>
      </c>
      <c r="L19" s="103">
        <v>5780</v>
      </c>
      <c r="M19" s="103">
        <v>5845</v>
      </c>
      <c r="N19" s="103">
        <f>SUM(O19,+V19,+AC19)</f>
        <v>11625</v>
      </c>
      <c r="O19" s="103">
        <f>SUM(P19:U19)</f>
        <v>5780</v>
      </c>
      <c r="P19" s="103">
        <v>5780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5845</v>
      </c>
      <c r="W19" s="103">
        <v>5845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283</v>
      </c>
      <c r="AG19" s="103">
        <v>283</v>
      </c>
      <c r="AH19" s="103">
        <v>0</v>
      </c>
      <c r="AI19" s="103">
        <v>0</v>
      </c>
      <c r="AJ19" s="103">
        <f>SUM(AK19:AS19)</f>
        <v>387</v>
      </c>
      <c r="AK19" s="103">
        <v>108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279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21</v>
      </c>
      <c r="B20" s="113" t="s">
        <v>280</v>
      </c>
      <c r="C20" s="101" t="s">
        <v>281</v>
      </c>
      <c r="D20" s="103">
        <f>SUM(E20,+H20,+K20)</f>
        <v>28993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28993</v>
      </c>
      <c r="L20" s="103">
        <v>9474</v>
      </c>
      <c r="M20" s="103">
        <v>19519</v>
      </c>
      <c r="N20" s="103">
        <f>SUM(O20,+V20,+AC20)</f>
        <v>28999</v>
      </c>
      <c r="O20" s="103">
        <f>SUM(P20:U20)</f>
        <v>9474</v>
      </c>
      <c r="P20" s="103">
        <v>9474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19519</v>
      </c>
      <c r="W20" s="103">
        <v>19519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6</v>
      </c>
      <c r="AD20" s="103">
        <v>6</v>
      </c>
      <c r="AE20" s="103">
        <v>0</v>
      </c>
      <c r="AF20" s="103">
        <f>SUM(AG20:AI20)</f>
        <v>899</v>
      </c>
      <c r="AG20" s="103">
        <v>899</v>
      </c>
      <c r="AH20" s="103">
        <v>0</v>
      </c>
      <c r="AI20" s="103">
        <v>0</v>
      </c>
      <c r="AJ20" s="103">
        <f>SUM(AK20:AS20)</f>
        <v>899</v>
      </c>
      <c r="AK20" s="103">
        <v>0</v>
      </c>
      <c r="AL20" s="103">
        <v>0</v>
      </c>
      <c r="AM20" s="103">
        <v>16</v>
      </c>
      <c r="AN20" s="103">
        <v>791</v>
      </c>
      <c r="AO20" s="103">
        <v>0</v>
      </c>
      <c r="AP20" s="103">
        <v>0</v>
      </c>
      <c r="AQ20" s="103">
        <v>0</v>
      </c>
      <c r="AR20" s="103">
        <v>0</v>
      </c>
      <c r="AS20" s="103">
        <v>92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21</v>
      </c>
      <c r="B21" s="113" t="s">
        <v>282</v>
      </c>
      <c r="C21" s="101" t="s">
        <v>283</v>
      </c>
      <c r="D21" s="103">
        <f>SUM(E21,+H21,+K21)</f>
        <v>4527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4527</v>
      </c>
      <c r="L21" s="103">
        <v>1608</v>
      </c>
      <c r="M21" s="103">
        <v>2919</v>
      </c>
      <c r="N21" s="103">
        <f>SUM(O21,+V21,+AC21)</f>
        <v>4527</v>
      </c>
      <c r="O21" s="103">
        <f>SUM(P21:U21)</f>
        <v>1608</v>
      </c>
      <c r="P21" s="103">
        <v>1608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2919</v>
      </c>
      <c r="W21" s="103">
        <v>2919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21</v>
      </c>
      <c r="B22" s="113" t="s">
        <v>284</v>
      </c>
      <c r="C22" s="101" t="s">
        <v>285</v>
      </c>
      <c r="D22" s="103">
        <f>SUM(E22,+H22,+K22)</f>
        <v>12763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12763</v>
      </c>
      <c r="L22" s="103">
        <v>7776</v>
      </c>
      <c r="M22" s="103">
        <v>4987</v>
      </c>
      <c r="N22" s="103">
        <f>SUM(O22,+V22,+AC22)</f>
        <v>12843</v>
      </c>
      <c r="O22" s="103">
        <f>SUM(P22:U22)</f>
        <v>7776</v>
      </c>
      <c r="P22" s="103">
        <v>7776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4987</v>
      </c>
      <c r="W22" s="103">
        <v>4987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80</v>
      </c>
      <c r="AD22" s="103">
        <v>80</v>
      </c>
      <c r="AE22" s="103">
        <v>0</v>
      </c>
      <c r="AF22" s="103">
        <f>SUM(AG22:AI22)</f>
        <v>312</v>
      </c>
      <c r="AG22" s="103">
        <v>312</v>
      </c>
      <c r="AH22" s="103">
        <v>0</v>
      </c>
      <c r="AI22" s="103">
        <v>0</v>
      </c>
      <c r="AJ22" s="103">
        <f>SUM(AK22:AS22)</f>
        <v>312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312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21</v>
      </c>
      <c r="B23" s="113" t="s">
        <v>286</v>
      </c>
      <c r="C23" s="101" t="s">
        <v>287</v>
      </c>
      <c r="D23" s="103">
        <f>SUM(E23,+H23,+K23)</f>
        <v>676</v>
      </c>
      <c r="E23" s="103">
        <f>SUM(F23:G23)</f>
        <v>0</v>
      </c>
      <c r="F23" s="103">
        <v>0</v>
      </c>
      <c r="G23" s="103">
        <v>0</v>
      </c>
      <c r="H23" s="103">
        <f>SUM(I23:J23)</f>
        <v>676</v>
      </c>
      <c r="I23" s="103">
        <v>310</v>
      </c>
      <c r="J23" s="103">
        <v>366</v>
      </c>
      <c r="K23" s="103">
        <f>SUM(L23:M23)</f>
        <v>0</v>
      </c>
      <c r="L23" s="103">
        <v>0</v>
      </c>
      <c r="M23" s="103">
        <v>0</v>
      </c>
      <c r="N23" s="103">
        <f>SUM(O23,+V23,+AC23)</f>
        <v>676</v>
      </c>
      <c r="O23" s="103">
        <f>SUM(P23:U23)</f>
        <v>310</v>
      </c>
      <c r="P23" s="103">
        <v>310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366</v>
      </c>
      <c r="W23" s="103">
        <v>366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16</v>
      </c>
      <c r="AG23" s="103">
        <v>16</v>
      </c>
      <c r="AH23" s="103">
        <v>0</v>
      </c>
      <c r="AI23" s="103">
        <v>0</v>
      </c>
      <c r="AJ23" s="103">
        <f>SUM(AK23:AS23)</f>
        <v>22</v>
      </c>
      <c r="AK23" s="103">
        <v>6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16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21</v>
      </c>
      <c r="B24" s="113" t="s">
        <v>288</v>
      </c>
      <c r="C24" s="101" t="s">
        <v>289</v>
      </c>
      <c r="D24" s="103">
        <f>SUM(E24,+H24,+K24)</f>
        <v>366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366</v>
      </c>
      <c r="L24" s="103">
        <v>152</v>
      </c>
      <c r="M24" s="103">
        <v>214</v>
      </c>
      <c r="N24" s="103">
        <f>SUM(O24,+V24,+AC24)</f>
        <v>366</v>
      </c>
      <c r="O24" s="103">
        <f>SUM(P24:U24)</f>
        <v>152</v>
      </c>
      <c r="P24" s="103">
        <v>152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214</v>
      </c>
      <c r="W24" s="103">
        <v>214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21</v>
      </c>
      <c r="B25" s="113" t="s">
        <v>290</v>
      </c>
      <c r="C25" s="101" t="s">
        <v>291</v>
      </c>
      <c r="D25" s="103">
        <f>SUM(E25,+H25,+K25)</f>
        <v>4845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4845</v>
      </c>
      <c r="L25" s="103">
        <v>3251</v>
      </c>
      <c r="M25" s="103">
        <v>1594</v>
      </c>
      <c r="N25" s="103">
        <f>SUM(O25,+V25,+AC25)</f>
        <v>4853</v>
      </c>
      <c r="O25" s="103">
        <f>SUM(P25:U25)</f>
        <v>3251</v>
      </c>
      <c r="P25" s="103">
        <v>3251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1594</v>
      </c>
      <c r="W25" s="103">
        <v>1594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8</v>
      </c>
      <c r="AD25" s="103">
        <v>8</v>
      </c>
      <c r="AE25" s="103">
        <v>0</v>
      </c>
      <c r="AF25" s="103">
        <f>SUM(AG25:AI25)</f>
        <v>118</v>
      </c>
      <c r="AG25" s="103">
        <v>118</v>
      </c>
      <c r="AH25" s="103">
        <v>0</v>
      </c>
      <c r="AI25" s="103">
        <v>0</v>
      </c>
      <c r="AJ25" s="103">
        <f>SUM(AK25:AS25)</f>
        <v>118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118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21</v>
      </c>
      <c r="B26" s="113" t="s">
        <v>292</v>
      </c>
      <c r="C26" s="101" t="s">
        <v>293</v>
      </c>
      <c r="D26" s="103">
        <f>SUM(E26,+H26,+K26)</f>
        <v>3434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3434</v>
      </c>
      <c r="L26" s="103">
        <v>1941</v>
      </c>
      <c r="M26" s="103">
        <v>1493</v>
      </c>
      <c r="N26" s="103">
        <f>SUM(O26,+V26,+AC26)</f>
        <v>3434</v>
      </c>
      <c r="O26" s="103">
        <f>SUM(P26:U26)</f>
        <v>1941</v>
      </c>
      <c r="P26" s="103">
        <v>1941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1493</v>
      </c>
      <c r="W26" s="103">
        <v>1493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21</v>
      </c>
      <c r="B27" s="113" t="s">
        <v>294</v>
      </c>
      <c r="C27" s="101" t="s">
        <v>295</v>
      </c>
      <c r="D27" s="103">
        <f>SUM(E27,+H27,+K27)</f>
        <v>239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239</v>
      </c>
      <c r="L27" s="103">
        <v>56</v>
      </c>
      <c r="M27" s="103">
        <v>183</v>
      </c>
      <c r="N27" s="103">
        <f>SUM(O27,+V27,+AC27)</f>
        <v>239</v>
      </c>
      <c r="O27" s="103">
        <f>SUM(P27:U27)</f>
        <v>56</v>
      </c>
      <c r="P27" s="103">
        <v>56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183</v>
      </c>
      <c r="W27" s="103">
        <v>183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</v>
      </c>
      <c r="AG27" s="103">
        <v>9</v>
      </c>
      <c r="AH27" s="103">
        <v>0</v>
      </c>
      <c r="AI27" s="103">
        <v>0</v>
      </c>
      <c r="AJ27" s="103">
        <f>SUM(AK27:AS27)</f>
        <v>9</v>
      </c>
      <c r="AK27" s="103">
        <v>0</v>
      </c>
      <c r="AL27" s="103">
        <v>0</v>
      </c>
      <c r="AM27" s="103">
        <v>1</v>
      </c>
      <c r="AN27" s="103">
        <v>8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21</v>
      </c>
      <c r="B28" s="113" t="s">
        <v>296</v>
      </c>
      <c r="C28" s="101" t="s">
        <v>297</v>
      </c>
      <c r="D28" s="103">
        <f>SUM(E28,+H28,+K28)</f>
        <v>4998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4998</v>
      </c>
      <c r="L28" s="103">
        <v>1576</v>
      </c>
      <c r="M28" s="103">
        <v>3422</v>
      </c>
      <c r="N28" s="103">
        <f>SUM(O28,+V28,+AC28)</f>
        <v>5000</v>
      </c>
      <c r="O28" s="103">
        <f>SUM(P28:U28)</f>
        <v>1576</v>
      </c>
      <c r="P28" s="103">
        <v>1576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3422</v>
      </c>
      <c r="W28" s="103">
        <v>1168</v>
      </c>
      <c r="X28" s="103">
        <v>0</v>
      </c>
      <c r="Y28" s="103">
        <v>0</v>
      </c>
      <c r="Z28" s="103">
        <v>2254</v>
      </c>
      <c r="AA28" s="103">
        <v>0</v>
      </c>
      <c r="AB28" s="103">
        <v>0</v>
      </c>
      <c r="AC28" s="103">
        <f>SUM(AD28:AE28)</f>
        <v>2</v>
      </c>
      <c r="AD28" s="103">
        <v>2</v>
      </c>
      <c r="AE28" s="103">
        <v>0</v>
      </c>
      <c r="AF28" s="103">
        <f>SUM(AG28:AI28)</f>
        <v>12</v>
      </c>
      <c r="AG28" s="103">
        <v>12</v>
      </c>
      <c r="AH28" s="103">
        <v>0</v>
      </c>
      <c r="AI28" s="103">
        <v>0</v>
      </c>
      <c r="AJ28" s="103">
        <f>SUM(AK28:AS28)</f>
        <v>12</v>
      </c>
      <c r="AK28" s="103">
        <v>0</v>
      </c>
      <c r="AL28" s="103">
        <v>0</v>
      </c>
      <c r="AM28" s="103">
        <v>0</v>
      </c>
      <c r="AN28" s="103">
        <v>0</v>
      </c>
      <c r="AO28" s="103">
        <v>9</v>
      </c>
      <c r="AP28" s="103">
        <v>3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113</v>
      </c>
      <c r="BA28" s="103">
        <v>113</v>
      </c>
      <c r="BB28" s="103">
        <v>0</v>
      </c>
      <c r="BC28" s="103">
        <v>0</v>
      </c>
    </row>
    <row r="29" spans="1:55" s="105" customFormat="1" ht="13.5" customHeight="1">
      <c r="A29" s="115" t="s">
        <v>21</v>
      </c>
      <c r="B29" s="113" t="s">
        <v>298</v>
      </c>
      <c r="C29" s="101" t="s">
        <v>299</v>
      </c>
      <c r="D29" s="103">
        <f>SUM(E29,+H29,+K29)</f>
        <v>1233</v>
      </c>
      <c r="E29" s="103">
        <f>SUM(F29:G29)</f>
        <v>0</v>
      </c>
      <c r="F29" s="103">
        <v>0</v>
      </c>
      <c r="G29" s="103">
        <v>0</v>
      </c>
      <c r="H29" s="103">
        <f>SUM(I29:J29)</f>
        <v>1233</v>
      </c>
      <c r="I29" s="103">
        <v>468</v>
      </c>
      <c r="J29" s="103">
        <v>765</v>
      </c>
      <c r="K29" s="103">
        <f>SUM(L29:M29)</f>
        <v>0</v>
      </c>
      <c r="L29" s="103">
        <v>0</v>
      </c>
      <c r="M29" s="103">
        <v>0</v>
      </c>
      <c r="N29" s="103">
        <f>SUM(O29,+V29,+AC29)</f>
        <v>1233</v>
      </c>
      <c r="O29" s="103">
        <f>SUM(P29:U29)</f>
        <v>468</v>
      </c>
      <c r="P29" s="103">
        <v>468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765</v>
      </c>
      <c r="W29" s="103">
        <v>765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6</v>
      </c>
      <c r="AG29" s="103">
        <v>6</v>
      </c>
      <c r="AH29" s="103">
        <v>0</v>
      </c>
      <c r="AI29" s="103">
        <v>0</v>
      </c>
      <c r="AJ29" s="103">
        <f>SUM(AK29:AS29)</f>
        <v>6</v>
      </c>
      <c r="AK29" s="103">
        <v>0</v>
      </c>
      <c r="AL29" s="103">
        <v>0</v>
      </c>
      <c r="AM29" s="103">
        <v>6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21</v>
      </c>
      <c r="B30" s="113" t="s">
        <v>300</v>
      </c>
      <c r="C30" s="101" t="s">
        <v>301</v>
      </c>
      <c r="D30" s="103">
        <f>SUM(E30,+H30,+K30)</f>
        <v>2230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2230</v>
      </c>
      <c r="L30" s="103">
        <v>695</v>
      </c>
      <c r="M30" s="103">
        <v>1535</v>
      </c>
      <c r="N30" s="103">
        <f>SUM(O30,+V30,+AC30)</f>
        <v>2230</v>
      </c>
      <c r="O30" s="103">
        <f>SUM(P30:U30)</f>
        <v>695</v>
      </c>
      <c r="P30" s="103">
        <v>695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1535</v>
      </c>
      <c r="W30" s="103">
        <v>1535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11</v>
      </c>
      <c r="AG30" s="103">
        <v>11</v>
      </c>
      <c r="AH30" s="103">
        <v>0</v>
      </c>
      <c r="AI30" s="103">
        <v>0</v>
      </c>
      <c r="AJ30" s="103">
        <f>SUM(AK30:AS30)</f>
        <v>11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21</v>
      </c>
      <c r="B31" s="113" t="s">
        <v>302</v>
      </c>
      <c r="C31" s="101" t="s">
        <v>303</v>
      </c>
      <c r="D31" s="103">
        <f>SUM(E31,+H31,+K31)</f>
        <v>448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448</v>
      </c>
      <c r="L31" s="103">
        <v>25</v>
      </c>
      <c r="M31" s="103">
        <v>423</v>
      </c>
      <c r="N31" s="103">
        <f>SUM(O31,+V31,+AC31)</f>
        <v>449</v>
      </c>
      <c r="O31" s="103">
        <f>SUM(P31:U31)</f>
        <v>25</v>
      </c>
      <c r="P31" s="103">
        <v>25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423</v>
      </c>
      <c r="W31" s="103">
        <v>423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</v>
      </c>
      <c r="AD31" s="103">
        <v>1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21</v>
      </c>
      <c r="B32" s="113" t="s">
        <v>304</v>
      </c>
      <c r="C32" s="101" t="s">
        <v>305</v>
      </c>
      <c r="D32" s="103">
        <f>SUM(E32,+H32,+K32)</f>
        <v>1990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1990</v>
      </c>
      <c r="L32" s="103">
        <v>749</v>
      </c>
      <c r="M32" s="103">
        <v>1241</v>
      </c>
      <c r="N32" s="103">
        <f>SUM(O32,+V32,+AC32)</f>
        <v>2012</v>
      </c>
      <c r="O32" s="103">
        <f>SUM(P32:U32)</f>
        <v>749</v>
      </c>
      <c r="P32" s="103">
        <v>749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1241</v>
      </c>
      <c r="W32" s="103">
        <v>1241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22</v>
      </c>
      <c r="AD32" s="103">
        <v>22</v>
      </c>
      <c r="AE32" s="103">
        <v>0</v>
      </c>
      <c r="AF32" s="103">
        <f>SUM(AG32:AI32)</f>
        <v>65</v>
      </c>
      <c r="AG32" s="103">
        <v>65</v>
      </c>
      <c r="AH32" s="103">
        <v>0</v>
      </c>
      <c r="AI32" s="103">
        <v>0</v>
      </c>
      <c r="AJ32" s="103">
        <f>SUM(AK32:AS32)</f>
        <v>65</v>
      </c>
      <c r="AK32" s="103">
        <v>0</v>
      </c>
      <c r="AL32" s="103">
        <v>0</v>
      </c>
      <c r="AM32" s="103">
        <v>65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21</v>
      </c>
      <c r="B33" s="113" t="s">
        <v>306</v>
      </c>
      <c r="C33" s="101" t="s">
        <v>307</v>
      </c>
      <c r="D33" s="103">
        <f>SUM(E33,+H33,+K33)</f>
        <v>7901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7901</v>
      </c>
      <c r="L33" s="103">
        <v>2550</v>
      </c>
      <c r="M33" s="103">
        <v>5351</v>
      </c>
      <c r="N33" s="103">
        <f>SUM(O33,+V33,+AC33)</f>
        <v>7902</v>
      </c>
      <c r="O33" s="103">
        <f>SUM(P33:U33)</f>
        <v>2550</v>
      </c>
      <c r="P33" s="103">
        <v>2550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5351</v>
      </c>
      <c r="W33" s="103">
        <v>5351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1</v>
      </c>
      <c r="AD33" s="103">
        <v>1</v>
      </c>
      <c r="AE33" s="103">
        <v>0</v>
      </c>
      <c r="AF33" s="103">
        <f>SUM(AG33:AI33)</f>
        <v>1235</v>
      </c>
      <c r="AG33" s="103">
        <v>1235</v>
      </c>
      <c r="AH33" s="103">
        <v>0</v>
      </c>
      <c r="AI33" s="103">
        <v>0</v>
      </c>
      <c r="AJ33" s="103">
        <f>SUM(AK33:AS33)</f>
        <v>1235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1164</v>
      </c>
      <c r="AQ33" s="103">
        <v>0</v>
      </c>
      <c r="AR33" s="103">
        <v>71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58</v>
      </c>
      <c r="BA33" s="103">
        <v>58</v>
      </c>
      <c r="BB33" s="103">
        <v>0</v>
      </c>
      <c r="BC33" s="103">
        <v>0</v>
      </c>
    </row>
    <row r="34" spans="1:55" s="105" customFormat="1" ht="13.5" customHeight="1">
      <c r="A34" s="115" t="s">
        <v>21</v>
      </c>
      <c r="B34" s="113" t="s">
        <v>308</v>
      </c>
      <c r="C34" s="101" t="s">
        <v>309</v>
      </c>
      <c r="D34" s="103">
        <f>SUM(E34,+H34,+K34)</f>
        <v>6859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6859</v>
      </c>
      <c r="L34" s="103">
        <v>2527</v>
      </c>
      <c r="M34" s="103">
        <v>4332</v>
      </c>
      <c r="N34" s="103">
        <f>SUM(O34,+V34,+AC34)</f>
        <v>6949</v>
      </c>
      <c r="O34" s="103">
        <f>SUM(P34:U34)</f>
        <v>2527</v>
      </c>
      <c r="P34" s="103">
        <v>2527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4332</v>
      </c>
      <c r="W34" s="103">
        <v>4332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90</v>
      </c>
      <c r="AD34" s="103">
        <v>90</v>
      </c>
      <c r="AE34" s="103">
        <v>0</v>
      </c>
      <c r="AF34" s="103">
        <f>SUM(AG34:AI34)</f>
        <v>157</v>
      </c>
      <c r="AG34" s="103">
        <v>157</v>
      </c>
      <c r="AH34" s="103">
        <v>0</v>
      </c>
      <c r="AI34" s="103">
        <v>0</v>
      </c>
      <c r="AJ34" s="103">
        <f>SUM(AK34:AS34)</f>
        <v>157</v>
      </c>
      <c r="AK34" s="103">
        <v>0</v>
      </c>
      <c r="AL34" s="103">
        <v>0</v>
      </c>
      <c r="AM34" s="103">
        <v>157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11</v>
      </c>
      <c r="AU34" s="103">
        <v>0</v>
      </c>
      <c r="AV34" s="103">
        <v>0</v>
      </c>
      <c r="AW34" s="103">
        <v>11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33212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33213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33214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33215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33216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33346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33423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33445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33461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33586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33606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33622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33623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33643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33663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33666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33681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2021-01-12T09:42:39Z</dcterms:modified>
</cp:coreProperties>
</file>