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90" yWindow="105" windowWidth="27840" windowHeight="5730" tabRatio="820"/>
  </bookViews>
  <sheets>
    <sheet name="ごみ処理概要" sheetId="1" r:id="rId1"/>
    <sheet name="ごみ搬入量内訳" sheetId="10" r:id="rId2"/>
    <sheet name="施設区分別搬入量内訳" sheetId="8" r:id="rId3"/>
    <sheet name="ごみ処理量内訳" sheetId="3" r:id="rId4"/>
    <sheet name="資源化量内訳" sheetId="4" r:id="rId5"/>
    <sheet name="施設資源化量内訳" sheetId="9" r:id="rId6"/>
    <sheet name="災害廃棄物搬入量" sheetId="5" r:id="rId7"/>
    <sheet name="ごみ集計結果" sheetId="13" r:id="rId8"/>
    <sheet name="ごみフローシート" sheetId="14" r:id="rId9"/>
  </sheets>
  <definedNames>
    <definedName name="_xlnm._FilterDatabase" localSheetId="0" hidden="1">ごみ処理概要!$A$6:$AQ$25</definedName>
    <definedName name="_xlnm.Print_Area" localSheetId="8">ごみフローシート!$A$1:$P$40</definedName>
    <definedName name="_xlnm.Print_Area" localSheetId="7">ごみ集計結果!$A$1:$Q$51</definedName>
    <definedName name="_xlnm.Print_Area" localSheetId="0">ごみ処理概要!$2:$26</definedName>
    <definedName name="_xlnm.Print_Area" localSheetId="3">ごみ処理量内訳!$2:$26</definedName>
    <definedName name="_xlnm.Print_Area" localSheetId="1">ごみ搬入量内訳!$2:$26</definedName>
    <definedName name="_xlnm.Print_Area" localSheetId="6">災害廃棄物搬入量!$2:$26</definedName>
    <definedName name="_xlnm.Print_Area" localSheetId="2">施設区分別搬入量内訳!$2:$26</definedName>
    <definedName name="_xlnm.Print_Area" localSheetId="5">施設資源化量内訳!$2:$26</definedName>
    <definedName name="_xlnm.Print_Area" localSheetId="4">資源化量内訳!$2:$26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6">災害廃棄物搬入量!$A:$B,災害廃棄物搬入量!$2:$6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52511"/>
</workbook>
</file>

<file path=xl/calcChain.xml><?xml version="1.0" encoding="utf-8"?>
<calcChain xmlns="http://schemas.openxmlformats.org/spreadsheetml/2006/main">
  <c r="CY8" i="5" l="1"/>
  <c r="CY9" i="5"/>
  <c r="CY10" i="5"/>
  <c r="CY11" i="5"/>
  <c r="CY12" i="5"/>
  <c r="CY13" i="5"/>
  <c r="CY14" i="5"/>
  <c r="CY15" i="5"/>
  <c r="CY16" i="5"/>
  <c r="CY17" i="5"/>
  <c r="CY18" i="5"/>
  <c r="CY19" i="5"/>
  <c r="CY20" i="5"/>
  <c r="CY21" i="5"/>
  <c r="CY22" i="5"/>
  <c r="CY23" i="5"/>
  <c r="CY24" i="5"/>
  <c r="CY25" i="5"/>
  <c r="CY26" i="5"/>
  <c r="CX8" i="5"/>
  <c r="CX9" i="5"/>
  <c r="CX10" i="5"/>
  <c r="CX11" i="5"/>
  <c r="CX12" i="5"/>
  <c r="CR12" i="5" s="1"/>
  <c r="O12" i="5" s="1"/>
  <c r="CX13" i="5"/>
  <c r="CX14" i="5"/>
  <c r="CX15" i="5"/>
  <c r="CX16" i="5"/>
  <c r="CX17" i="5"/>
  <c r="CX18" i="5"/>
  <c r="CR18" i="5" s="1"/>
  <c r="O18" i="5" s="1"/>
  <c r="CX19" i="5"/>
  <c r="CX20" i="5"/>
  <c r="CX21" i="5"/>
  <c r="CX22" i="5"/>
  <c r="CX23" i="5"/>
  <c r="CX24" i="5"/>
  <c r="CR24" i="5" s="1"/>
  <c r="O24" i="5" s="1"/>
  <c r="CX25" i="5"/>
  <c r="CX26" i="5"/>
  <c r="CW8" i="5"/>
  <c r="CW9" i="5"/>
  <c r="CW10" i="5"/>
  <c r="CW11" i="5"/>
  <c r="CW12" i="5"/>
  <c r="CW13" i="5"/>
  <c r="CW14" i="5"/>
  <c r="CW15" i="5"/>
  <c r="CW16" i="5"/>
  <c r="CW17" i="5"/>
  <c r="CW18" i="5"/>
  <c r="CW19" i="5"/>
  <c r="CW20" i="5"/>
  <c r="CW21" i="5"/>
  <c r="CW22" i="5"/>
  <c r="CW23" i="5"/>
  <c r="CW24" i="5"/>
  <c r="CW25" i="5"/>
  <c r="CW26" i="5"/>
  <c r="CV8" i="5"/>
  <c r="CV9" i="5"/>
  <c r="CV10" i="5"/>
  <c r="CV11" i="5"/>
  <c r="CV12" i="5"/>
  <c r="CV13" i="5"/>
  <c r="CV14" i="5"/>
  <c r="CV15" i="5"/>
  <c r="CV16" i="5"/>
  <c r="CV17" i="5"/>
  <c r="CV18" i="5"/>
  <c r="CV19" i="5"/>
  <c r="CV20" i="5"/>
  <c r="CV21" i="5"/>
  <c r="CV22" i="5"/>
  <c r="CV23" i="5"/>
  <c r="CV24" i="5"/>
  <c r="CV25" i="5"/>
  <c r="CV26" i="5"/>
  <c r="CU8" i="5"/>
  <c r="CU9" i="5"/>
  <c r="CR9" i="5" s="1"/>
  <c r="CU10" i="5"/>
  <c r="CU11" i="5"/>
  <c r="CU12" i="5"/>
  <c r="CU13" i="5"/>
  <c r="CU14" i="5"/>
  <c r="CU15" i="5"/>
  <c r="CR15" i="5" s="1"/>
  <c r="O15" i="5" s="1"/>
  <c r="CU16" i="5"/>
  <c r="CU17" i="5"/>
  <c r="CU18" i="5"/>
  <c r="CU19" i="5"/>
  <c r="CU20" i="5"/>
  <c r="CU21" i="5"/>
  <c r="CR21" i="5" s="1"/>
  <c r="CU22" i="5"/>
  <c r="CU23" i="5"/>
  <c r="CU24" i="5"/>
  <c r="CU25" i="5"/>
  <c r="CU26" i="5"/>
  <c r="CT8" i="5"/>
  <c r="CR8" i="5" s="1"/>
  <c r="O8" i="5" s="1"/>
  <c r="CT9" i="5"/>
  <c r="CT10" i="5"/>
  <c r="CT11" i="5"/>
  <c r="CT12" i="5"/>
  <c r="CT13" i="5"/>
  <c r="CT14" i="5"/>
  <c r="CR14" i="5" s="1"/>
  <c r="O14" i="5" s="1"/>
  <c r="CT15" i="5"/>
  <c r="CT16" i="5"/>
  <c r="CT17" i="5"/>
  <c r="CT18" i="5"/>
  <c r="CT19" i="5"/>
  <c r="CT20" i="5"/>
  <c r="CR20" i="5" s="1"/>
  <c r="O20" i="5" s="1"/>
  <c r="CT21" i="5"/>
  <c r="CT22" i="5"/>
  <c r="CT23" i="5"/>
  <c r="CT24" i="5"/>
  <c r="CT25" i="5"/>
  <c r="CT26" i="5"/>
  <c r="CR26" i="5" s="1"/>
  <c r="O26" i="5" s="1"/>
  <c r="CS8" i="5"/>
  <c r="CS9" i="5"/>
  <c r="CS10" i="5"/>
  <c r="CS11" i="5"/>
  <c r="CS12" i="5"/>
  <c r="CS13" i="5"/>
  <c r="CR13" i="5" s="1"/>
  <c r="O13" i="5" s="1"/>
  <c r="CS14" i="5"/>
  <c r="CS15" i="5"/>
  <c r="CS16" i="5"/>
  <c r="CS17" i="5"/>
  <c r="CS18" i="5"/>
  <c r="CS19" i="5"/>
  <c r="CR19" i="5" s="1"/>
  <c r="O19" i="5" s="1"/>
  <c r="CS20" i="5"/>
  <c r="CS21" i="5"/>
  <c r="CS22" i="5"/>
  <c r="CS23" i="5"/>
  <c r="CS24" i="5"/>
  <c r="CS25" i="5"/>
  <c r="CR25" i="5" s="1"/>
  <c r="O25" i="5" s="1"/>
  <c r="CS26" i="5"/>
  <c r="CQ8" i="5"/>
  <c r="CQ9" i="5"/>
  <c r="CQ10" i="5"/>
  <c r="CQ11" i="5"/>
  <c r="CQ12" i="5"/>
  <c r="CQ13" i="5"/>
  <c r="CQ14" i="5"/>
  <c r="CQ15" i="5"/>
  <c r="CQ16" i="5"/>
  <c r="CQ17" i="5"/>
  <c r="CQ18" i="5"/>
  <c r="CQ19" i="5"/>
  <c r="CQ20" i="5"/>
  <c r="CQ21" i="5"/>
  <c r="CQ22" i="5"/>
  <c r="CQ23" i="5"/>
  <c r="CQ24" i="5"/>
  <c r="CQ25" i="5"/>
  <c r="CQ26" i="5"/>
  <c r="CP8" i="5"/>
  <c r="CP9" i="5"/>
  <c r="CP10" i="5"/>
  <c r="CP11" i="5"/>
  <c r="CP12" i="5"/>
  <c r="CP13" i="5"/>
  <c r="CP14" i="5"/>
  <c r="CP15" i="5"/>
  <c r="CP16" i="5"/>
  <c r="CJ16" i="5" s="1"/>
  <c r="N16" i="5" s="1"/>
  <c r="CP17" i="5"/>
  <c r="CP18" i="5"/>
  <c r="CP19" i="5"/>
  <c r="CP20" i="5"/>
  <c r="CP21" i="5"/>
  <c r="CP22" i="5"/>
  <c r="CP23" i="5"/>
  <c r="CP24" i="5"/>
  <c r="CP25" i="5"/>
  <c r="CP26" i="5"/>
  <c r="CO8" i="5"/>
  <c r="CO9" i="5"/>
  <c r="CO10" i="5"/>
  <c r="CO11" i="5"/>
  <c r="CO12" i="5"/>
  <c r="CO13" i="5"/>
  <c r="CO14" i="5"/>
  <c r="CO15" i="5"/>
  <c r="CO16" i="5"/>
  <c r="CO17" i="5"/>
  <c r="CO18" i="5"/>
  <c r="CO19" i="5"/>
  <c r="CO20" i="5"/>
  <c r="CO21" i="5"/>
  <c r="CO22" i="5"/>
  <c r="CO23" i="5"/>
  <c r="CO24" i="5"/>
  <c r="CO25" i="5"/>
  <c r="CO26" i="5"/>
  <c r="CN8" i="5"/>
  <c r="CN9" i="5"/>
  <c r="CN10" i="5"/>
  <c r="CN11" i="5"/>
  <c r="CN12" i="5"/>
  <c r="CN13" i="5"/>
  <c r="CN14" i="5"/>
  <c r="CN15" i="5"/>
  <c r="CN16" i="5"/>
  <c r="CN17" i="5"/>
  <c r="CN18" i="5"/>
  <c r="CN19" i="5"/>
  <c r="CN20" i="5"/>
  <c r="CN21" i="5"/>
  <c r="CN22" i="5"/>
  <c r="CN23" i="5"/>
  <c r="CN24" i="5"/>
  <c r="CN25" i="5"/>
  <c r="CN26" i="5"/>
  <c r="CM8" i="5"/>
  <c r="CM9" i="5"/>
  <c r="CM10" i="5"/>
  <c r="CM11" i="5"/>
  <c r="CM12" i="5"/>
  <c r="CM13" i="5"/>
  <c r="CJ13" i="5" s="1"/>
  <c r="N13" i="5" s="1"/>
  <c r="CM14" i="5"/>
  <c r="CM15" i="5"/>
  <c r="CM16" i="5"/>
  <c r="CM17" i="5"/>
  <c r="CM18" i="5"/>
  <c r="CM19" i="5"/>
  <c r="CJ19" i="5" s="1"/>
  <c r="N19" i="5" s="1"/>
  <c r="CM20" i="5"/>
  <c r="CM21" i="5"/>
  <c r="CM22" i="5"/>
  <c r="CM23" i="5"/>
  <c r="CM24" i="5"/>
  <c r="CM25" i="5"/>
  <c r="CJ25" i="5" s="1"/>
  <c r="N25" i="5" s="1"/>
  <c r="CM26" i="5"/>
  <c r="CL8" i="5"/>
  <c r="CL9" i="5"/>
  <c r="CL10" i="5"/>
  <c r="CL11" i="5"/>
  <c r="CL12" i="5"/>
  <c r="CJ12" i="5" s="1"/>
  <c r="N12" i="5" s="1"/>
  <c r="CL13" i="5"/>
  <c r="CL14" i="5"/>
  <c r="CL15" i="5"/>
  <c r="CL16" i="5"/>
  <c r="CL17" i="5"/>
  <c r="CL18" i="5"/>
  <c r="CJ18" i="5" s="1"/>
  <c r="N18" i="5" s="1"/>
  <c r="CL19" i="5"/>
  <c r="CL20" i="5"/>
  <c r="CL21" i="5"/>
  <c r="CL22" i="5"/>
  <c r="CL23" i="5"/>
  <c r="CL24" i="5"/>
  <c r="CJ24" i="5" s="1"/>
  <c r="N24" i="5" s="1"/>
  <c r="CL25" i="5"/>
  <c r="CL26" i="5"/>
  <c r="CK8" i="5"/>
  <c r="CK9" i="5"/>
  <c r="CK10" i="5"/>
  <c r="CK11" i="5"/>
  <c r="CJ11" i="5" s="1"/>
  <c r="N11" i="5" s="1"/>
  <c r="CK12" i="5"/>
  <c r="CK13" i="5"/>
  <c r="CK14" i="5"/>
  <c r="CK15" i="5"/>
  <c r="CK16" i="5"/>
  <c r="CK17" i="5"/>
  <c r="CJ17" i="5" s="1"/>
  <c r="N17" i="5" s="1"/>
  <c r="CK18" i="5"/>
  <c r="CK19" i="5"/>
  <c r="CK20" i="5"/>
  <c r="CK21" i="5"/>
  <c r="CK22" i="5"/>
  <c r="CK23" i="5"/>
  <c r="CJ23" i="5" s="1"/>
  <c r="N23" i="5" s="1"/>
  <c r="CK24" i="5"/>
  <c r="CK25" i="5"/>
  <c r="CK26" i="5"/>
  <c r="CJ10" i="5"/>
  <c r="N10" i="5" s="1"/>
  <c r="CJ22" i="5"/>
  <c r="N22" i="5" s="1"/>
  <c r="CI8" i="5"/>
  <c r="CI9" i="5"/>
  <c r="CI10" i="5"/>
  <c r="CI11" i="5"/>
  <c r="CI12" i="5"/>
  <c r="CI13" i="5"/>
  <c r="CI14" i="5"/>
  <c r="CI15" i="5"/>
  <c r="CI16" i="5"/>
  <c r="CI17" i="5"/>
  <c r="CI18" i="5"/>
  <c r="CI19" i="5"/>
  <c r="CI20" i="5"/>
  <c r="CI21" i="5"/>
  <c r="CI22" i="5"/>
  <c r="CI23" i="5"/>
  <c r="CI24" i="5"/>
  <c r="CI25" i="5"/>
  <c r="CI26" i="5"/>
  <c r="CH8" i="5"/>
  <c r="CH9" i="5"/>
  <c r="CH10" i="5"/>
  <c r="CH11" i="5"/>
  <c r="CH12" i="5"/>
  <c r="CH13" i="5"/>
  <c r="CH14" i="5"/>
  <c r="CH15" i="5"/>
  <c r="CH16" i="5"/>
  <c r="CH17" i="5"/>
  <c r="CH18" i="5"/>
  <c r="CH19" i="5"/>
  <c r="CH20" i="5"/>
  <c r="CH21" i="5"/>
  <c r="CH22" i="5"/>
  <c r="CH23" i="5"/>
  <c r="CH24" i="5"/>
  <c r="CH25" i="5"/>
  <c r="CH26" i="5"/>
  <c r="CB26" i="5" s="1"/>
  <c r="M26" i="5" s="1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21" i="5"/>
  <c r="CG22" i="5"/>
  <c r="CG23" i="5"/>
  <c r="CG24" i="5"/>
  <c r="CG25" i="5"/>
  <c r="CG26" i="5"/>
  <c r="CF8" i="5"/>
  <c r="CF9" i="5"/>
  <c r="CF10" i="5"/>
  <c r="CF11" i="5"/>
  <c r="CF12" i="5"/>
  <c r="CF13" i="5"/>
  <c r="CF14" i="5"/>
  <c r="CF15" i="5"/>
  <c r="CF16" i="5"/>
  <c r="CF17" i="5"/>
  <c r="CF18" i="5"/>
  <c r="CF19" i="5"/>
  <c r="CF20" i="5"/>
  <c r="CF21" i="5"/>
  <c r="CF22" i="5"/>
  <c r="CF23" i="5"/>
  <c r="CF24" i="5"/>
  <c r="CF25" i="5"/>
  <c r="CF26" i="5"/>
  <c r="CE8" i="5"/>
  <c r="CE9" i="5"/>
  <c r="CE10" i="5"/>
  <c r="CE11" i="5"/>
  <c r="CE12" i="5"/>
  <c r="CE13" i="5"/>
  <c r="CE14" i="5"/>
  <c r="CE15" i="5"/>
  <c r="CE16" i="5"/>
  <c r="CE17" i="5"/>
  <c r="CE18" i="5"/>
  <c r="CE19" i="5"/>
  <c r="CE20" i="5"/>
  <c r="CE21" i="5"/>
  <c r="CE22" i="5"/>
  <c r="CE23" i="5"/>
  <c r="CE24" i="5"/>
  <c r="CE25" i="5"/>
  <c r="CE26" i="5"/>
  <c r="CD8" i="5"/>
  <c r="CD9" i="5"/>
  <c r="CD10" i="5"/>
  <c r="CB10" i="5" s="1"/>
  <c r="M10" i="5" s="1"/>
  <c r="CD11" i="5"/>
  <c r="CD12" i="5"/>
  <c r="CD13" i="5"/>
  <c r="CD14" i="5"/>
  <c r="CD15" i="5"/>
  <c r="CD16" i="5"/>
  <c r="CB16" i="5" s="1"/>
  <c r="M16" i="5" s="1"/>
  <c r="CD17" i="5"/>
  <c r="CD18" i="5"/>
  <c r="CD19" i="5"/>
  <c r="CD20" i="5"/>
  <c r="CD21" i="5"/>
  <c r="CD22" i="5"/>
  <c r="CB22" i="5" s="1"/>
  <c r="M22" i="5" s="1"/>
  <c r="CD23" i="5"/>
  <c r="CD24" i="5"/>
  <c r="CD25" i="5"/>
  <c r="CD26" i="5"/>
  <c r="CC8" i="5"/>
  <c r="CC9" i="5"/>
  <c r="CB9" i="5" s="1"/>
  <c r="M9" i="5" s="1"/>
  <c r="CC10" i="5"/>
  <c r="CC11" i="5"/>
  <c r="CB11" i="5" s="1"/>
  <c r="M11" i="5" s="1"/>
  <c r="CC12" i="5"/>
  <c r="CC13" i="5"/>
  <c r="CC14" i="5"/>
  <c r="CC15" i="5"/>
  <c r="CB15" i="5" s="1"/>
  <c r="M15" i="5" s="1"/>
  <c r="CC16" i="5"/>
  <c r="CC17" i="5"/>
  <c r="CB17" i="5" s="1"/>
  <c r="M17" i="5" s="1"/>
  <c r="CC18" i="5"/>
  <c r="CC19" i="5"/>
  <c r="CC20" i="5"/>
  <c r="CC21" i="5"/>
  <c r="CB21" i="5" s="1"/>
  <c r="M21" i="5" s="1"/>
  <c r="CC22" i="5"/>
  <c r="CC23" i="5"/>
  <c r="CB23" i="5" s="1"/>
  <c r="M23" i="5" s="1"/>
  <c r="CC24" i="5"/>
  <c r="CC25" i="5"/>
  <c r="CC26" i="5"/>
  <c r="CB8" i="5"/>
  <c r="M8" i="5" s="1"/>
  <c r="CB14" i="5"/>
  <c r="M14" i="5" s="1"/>
  <c r="CB20" i="5"/>
  <c r="M20" i="5" s="1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Y8" i="5"/>
  <c r="BY9" i="5"/>
  <c r="BY10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X8" i="5"/>
  <c r="BX9" i="5"/>
  <c r="BX10" i="5"/>
  <c r="BX11" i="5"/>
  <c r="BX12" i="5"/>
  <c r="BX13" i="5"/>
  <c r="BX14" i="5"/>
  <c r="BX15" i="5"/>
  <c r="BX16" i="5"/>
  <c r="BX17" i="5"/>
  <c r="BX18" i="5"/>
  <c r="BX19" i="5"/>
  <c r="BX20" i="5"/>
  <c r="BX21" i="5"/>
  <c r="BX22" i="5"/>
  <c r="BX23" i="5"/>
  <c r="BX24" i="5"/>
  <c r="BX25" i="5"/>
  <c r="BX26" i="5"/>
  <c r="BW8" i="5"/>
  <c r="BW9" i="5"/>
  <c r="BW10" i="5"/>
  <c r="BW11" i="5"/>
  <c r="BW12" i="5"/>
  <c r="BW13" i="5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V8" i="5"/>
  <c r="BT8" i="5" s="1"/>
  <c r="L8" i="5" s="1"/>
  <c r="BV9" i="5"/>
  <c r="BV10" i="5"/>
  <c r="BV11" i="5"/>
  <c r="BT11" i="5" s="1"/>
  <c r="L11" i="5" s="1"/>
  <c r="BV12" i="5"/>
  <c r="BV13" i="5"/>
  <c r="BV14" i="5"/>
  <c r="BT14" i="5" s="1"/>
  <c r="L14" i="5" s="1"/>
  <c r="BV15" i="5"/>
  <c r="BV16" i="5"/>
  <c r="BV17" i="5"/>
  <c r="BT17" i="5" s="1"/>
  <c r="L17" i="5" s="1"/>
  <c r="BV18" i="5"/>
  <c r="BV19" i="5"/>
  <c r="BV20" i="5"/>
  <c r="BT20" i="5" s="1"/>
  <c r="L20" i="5" s="1"/>
  <c r="BV21" i="5"/>
  <c r="BV22" i="5"/>
  <c r="BV23" i="5"/>
  <c r="BT23" i="5" s="1"/>
  <c r="L23" i="5" s="1"/>
  <c r="BV24" i="5"/>
  <c r="BV25" i="5"/>
  <c r="BV26" i="5"/>
  <c r="BT26" i="5" s="1"/>
  <c r="L26" i="5" s="1"/>
  <c r="BU8" i="5"/>
  <c r="BU9" i="5"/>
  <c r="BT9" i="5" s="1"/>
  <c r="L9" i="5" s="1"/>
  <c r="BU10" i="5"/>
  <c r="BT10" i="5" s="1"/>
  <c r="L10" i="5" s="1"/>
  <c r="BU11" i="5"/>
  <c r="BU12" i="5"/>
  <c r="BU13" i="5"/>
  <c r="BT13" i="5" s="1"/>
  <c r="L13" i="5" s="1"/>
  <c r="BU14" i="5"/>
  <c r="BU15" i="5"/>
  <c r="BT15" i="5" s="1"/>
  <c r="L15" i="5" s="1"/>
  <c r="BU16" i="5"/>
  <c r="BT16" i="5" s="1"/>
  <c r="L16" i="5" s="1"/>
  <c r="BU17" i="5"/>
  <c r="BU18" i="5"/>
  <c r="BU19" i="5"/>
  <c r="BT19" i="5" s="1"/>
  <c r="L19" i="5" s="1"/>
  <c r="BU20" i="5"/>
  <c r="BU21" i="5"/>
  <c r="BT21" i="5" s="1"/>
  <c r="L21" i="5" s="1"/>
  <c r="BU22" i="5"/>
  <c r="BT22" i="5" s="1"/>
  <c r="L22" i="5" s="1"/>
  <c r="BU23" i="5"/>
  <c r="BU24" i="5"/>
  <c r="BU25" i="5"/>
  <c r="BT25" i="5" s="1"/>
  <c r="L25" i="5" s="1"/>
  <c r="BU26" i="5"/>
  <c r="BT12" i="5"/>
  <c r="BT18" i="5"/>
  <c r="BT24" i="5"/>
  <c r="BS8" i="5"/>
  <c r="BS9" i="5"/>
  <c r="BS10" i="5"/>
  <c r="BS11" i="5"/>
  <c r="BS12" i="5"/>
  <c r="BS13" i="5"/>
  <c r="BS14" i="5"/>
  <c r="BS15" i="5"/>
  <c r="BS16" i="5"/>
  <c r="BS17" i="5"/>
  <c r="BS18" i="5"/>
  <c r="BS19" i="5"/>
  <c r="BS20" i="5"/>
  <c r="BS21" i="5"/>
  <c r="BS22" i="5"/>
  <c r="BS23" i="5"/>
  <c r="BS24" i="5"/>
  <c r="BS25" i="5"/>
  <c r="BS26" i="5"/>
  <c r="BR8" i="5"/>
  <c r="BR9" i="5"/>
  <c r="BR10" i="5"/>
  <c r="BL10" i="5" s="1"/>
  <c r="K10" i="5" s="1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4" i="5"/>
  <c r="BR25" i="5"/>
  <c r="BR26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P8" i="5"/>
  <c r="BP9" i="5"/>
  <c r="BP10" i="5"/>
  <c r="BP11" i="5"/>
  <c r="BP12" i="5"/>
  <c r="BP13" i="5"/>
  <c r="BP14" i="5"/>
  <c r="BP15" i="5"/>
  <c r="BP16" i="5"/>
  <c r="BP17" i="5"/>
  <c r="BP18" i="5"/>
  <c r="BP19" i="5"/>
  <c r="BP20" i="5"/>
  <c r="BP21" i="5"/>
  <c r="BP22" i="5"/>
  <c r="BP23" i="5"/>
  <c r="BP24" i="5"/>
  <c r="BP25" i="5"/>
  <c r="BP26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N8" i="5"/>
  <c r="BN9" i="5"/>
  <c r="BL9" i="5" s="1"/>
  <c r="K9" i="5" s="1"/>
  <c r="BN10" i="5"/>
  <c r="BN11" i="5"/>
  <c r="BN12" i="5"/>
  <c r="BL12" i="5" s="1"/>
  <c r="K12" i="5" s="1"/>
  <c r="BN13" i="5"/>
  <c r="BN14" i="5"/>
  <c r="BN15" i="5"/>
  <c r="BL15" i="5" s="1"/>
  <c r="K15" i="5" s="1"/>
  <c r="BN16" i="5"/>
  <c r="BN17" i="5"/>
  <c r="BN18" i="5"/>
  <c r="BL18" i="5" s="1"/>
  <c r="K18" i="5" s="1"/>
  <c r="BN19" i="5"/>
  <c r="BN20" i="5"/>
  <c r="BN21" i="5"/>
  <c r="BL21" i="5" s="1"/>
  <c r="K21" i="5" s="1"/>
  <c r="BN22" i="5"/>
  <c r="BN23" i="5"/>
  <c r="BN24" i="5"/>
  <c r="BL24" i="5" s="1"/>
  <c r="K24" i="5" s="1"/>
  <c r="BN25" i="5"/>
  <c r="BN26" i="5"/>
  <c r="BM8" i="5"/>
  <c r="BL8" i="5" s="1"/>
  <c r="K8" i="5" s="1"/>
  <c r="BM9" i="5"/>
  <c r="BM10" i="5"/>
  <c r="BM11" i="5"/>
  <c r="BL11" i="5" s="1"/>
  <c r="BM12" i="5"/>
  <c r="BM13" i="5"/>
  <c r="BL13" i="5" s="1"/>
  <c r="K13" i="5" s="1"/>
  <c r="BM14" i="5"/>
  <c r="BL14" i="5" s="1"/>
  <c r="K14" i="5" s="1"/>
  <c r="BM15" i="5"/>
  <c r="BM16" i="5"/>
  <c r="BM17" i="5"/>
  <c r="BL17" i="5" s="1"/>
  <c r="BM18" i="5"/>
  <c r="BM19" i="5"/>
  <c r="BL19" i="5" s="1"/>
  <c r="K19" i="5" s="1"/>
  <c r="BM20" i="5"/>
  <c r="BL20" i="5" s="1"/>
  <c r="K20" i="5" s="1"/>
  <c r="BM21" i="5"/>
  <c r="BM22" i="5"/>
  <c r="BM23" i="5"/>
  <c r="BL23" i="5" s="1"/>
  <c r="BM24" i="5"/>
  <c r="BM25" i="5"/>
  <c r="BL25" i="5" s="1"/>
  <c r="K25" i="5" s="1"/>
  <c r="BM26" i="5"/>
  <c r="BL26" i="5" s="1"/>
  <c r="K26" i="5" s="1"/>
  <c r="BL16" i="5"/>
  <c r="K16" i="5" s="1"/>
  <c r="BL22" i="5"/>
  <c r="K22" i="5" s="1"/>
  <c r="BK8" i="5"/>
  <c r="BK9" i="5"/>
  <c r="BK10" i="5"/>
  <c r="BK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6" i="5"/>
  <c r="BJ8" i="5"/>
  <c r="BJ9" i="5"/>
  <c r="BJ10" i="5"/>
  <c r="BJ11" i="5"/>
  <c r="BJ12" i="5"/>
  <c r="BJ13" i="5"/>
  <c r="BJ14" i="5"/>
  <c r="BJ15" i="5"/>
  <c r="BJ16" i="5"/>
  <c r="BJ17" i="5"/>
  <c r="BJ18" i="5"/>
  <c r="BJ19" i="5"/>
  <c r="BJ20" i="5"/>
  <c r="BD20" i="5" s="1"/>
  <c r="J20" i="5" s="1"/>
  <c r="BJ21" i="5"/>
  <c r="BJ22" i="5"/>
  <c r="BJ23" i="5"/>
  <c r="BJ24" i="5"/>
  <c r="BJ25" i="5"/>
  <c r="BJ26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4" i="5"/>
  <c r="BI25" i="5"/>
  <c r="BI26" i="5"/>
  <c r="BH8" i="5"/>
  <c r="BH9" i="5"/>
  <c r="BH10" i="5"/>
  <c r="BH11" i="5"/>
  <c r="BH12" i="5"/>
  <c r="BH13" i="5"/>
  <c r="BH14" i="5"/>
  <c r="BH15" i="5"/>
  <c r="BH16" i="5"/>
  <c r="BH17" i="5"/>
  <c r="BH18" i="5"/>
  <c r="BH19" i="5"/>
  <c r="BH20" i="5"/>
  <c r="BH21" i="5"/>
  <c r="BH22" i="5"/>
  <c r="BH23" i="5"/>
  <c r="BH24" i="5"/>
  <c r="BH25" i="5"/>
  <c r="BH26" i="5"/>
  <c r="BG8" i="5"/>
  <c r="BG9" i="5"/>
  <c r="BG10" i="5"/>
  <c r="BG11" i="5"/>
  <c r="BG12" i="5"/>
  <c r="BG13" i="5"/>
  <c r="BG14" i="5"/>
  <c r="BG15" i="5"/>
  <c r="BG16" i="5"/>
  <c r="BG17" i="5"/>
  <c r="BG18" i="5"/>
  <c r="BG19" i="5"/>
  <c r="BG20" i="5"/>
  <c r="BG21" i="5"/>
  <c r="BG22" i="5"/>
  <c r="BG23" i="5"/>
  <c r="BG24" i="5"/>
  <c r="BG25" i="5"/>
  <c r="BG26" i="5"/>
  <c r="BF8" i="5"/>
  <c r="BF9" i="5"/>
  <c r="BF10" i="5"/>
  <c r="BD10" i="5" s="1"/>
  <c r="BF11" i="5"/>
  <c r="BF12" i="5"/>
  <c r="BF13" i="5"/>
  <c r="BD13" i="5" s="1"/>
  <c r="J13" i="5" s="1"/>
  <c r="BF14" i="5"/>
  <c r="BF15" i="5"/>
  <c r="BF16" i="5"/>
  <c r="BD16" i="5" s="1"/>
  <c r="BF17" i="5"/>
  <c r="BF18" i="5"/>
  <c r="BF19" i="5"/>
  <c r="BD19" i="5" s="1"/>
  <c r="J19" i="5" s="1"/>
  <c r="BF20" i="5"/>
  <c r="BF21" i="5"/>
  <c r="BF22" i="5"/>
  <c r="BD22" i="5" s="1"/>
  <c r="BF23" i="5"/>
  <c r="BF24" i="5"/>
  <c r="BF25" i="5"/>
  <c r="BD25" i="5" s="1"/>
  <c r="J25" i="5" s="1"/>
  <c r="BF26" i="5"/>
  <c r="BE8" i="5"/>
  <c r="BE9" i="5"/>
  <c r="BD9" i="5" s="1"/>
  <c r="J9" i="5" s="1"/>
  <c r="BE10" i="5"/>
  <c r="BE11" i="5"/>
  <c r="BE12" i="5"/>
  <c r="BD12" i="5" s="1"/>
  <c r="J12" i="5" s="1"/>
  <c r="BE13" i="5"/>
  <c r="BE14" i="5"/>
  <c r="BE15" i="5"/>
  <c r="BD15" i="5" s="1"/>
  <c r="J15" i="5" s="1"/>
  <c r="BE16" i="5"/>
  <c r="BE17" i="5"/>
  <c r="BE18" i="5"/>
  <c r="BD18" i="5" s="1"/>
  <c r="J18" i="5" s="1"/>
  <c r="BE19" i="5"/>
  <c r="BE20" i="5"/>
  <c r="BE21" i="5"/>
  <c r="BD21" i="5" s="1"/>
  <c r="J21" i="5" s="1"/>
  <c r="BE22" i="5"/>
  <c r="BE23" i="5"/>
  <c r="BE24" i="5"/>
  <c r="BD24" i="5" s="1"/>
  <c r="J24" i="5" s="1"/>
  <c r="BE25" i="5"/>
  <c r="BE26" i="5"/>
  <c r="BD8" i="5"/>
  <c r="J8" i="5" s="1"/>
  <c r="BD14" i="5"/>
  <c r="J14" i="5" s="1"/>
  <c r="BD26" i="5"/>
  <c r="J26" i="5" s="1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B8" i="5"/>
  <c r="BB9" i="5"/>
  <c r="BB10" i="5"/>
  <c r="BB11" i="5"/>
  <c r="BB12" i="5"/>
  <c r="AV12" i="5" s="1"/>
  <c r="I12" i="5" s="1"/>
  <c r="BB13" i="5"/>
  <c r="BB14" i="5"/>
  <c r="BB15" i="5"/>
  <c r="BB16" i="5"/>
  <c r="BB17" i="5"/>
  <c r="BB18" i="5"/>
  <c r="AV18" i="5" s="1"/>
  <c r="I18" i="5" s="1"/>
  <c r="BB19" i="5"/>
  <c r="BB20" i="5"/>
  <c r="BB21" i="5"/>
  <c r="BB22" i="5"/>
  <c r="BB23" i="5"/>
  <c r="BB24" i="5"/>
  <c r="AV24" i="5" s="1"/>
  <c r="I24" i="5" s="1"/>
  <c r="BB25" i="5"/>
  <c r="BB26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AZ8" i="5"/>
  <c r="AZ9" i="5"/>
  <c r="AZ10" i="5"/>
  <c r="AZ11" i="5"/>
  <c r="AZ12" i="5"/>
  <c r="AZ13" i="5"/>
  <c r="AZ14" i="5"/>
  <c r="AZ15" i="5"/>
  <c r="AZ16" i="5"/>
  <c r="AZ17" i="5"/>
  <c r="AZ18" i="5"/>
  <c r="AZ19" i="5"/>
  <c r="AZ20" i="5"/>
  <c r="AZ21" i="5"/>
  <c r="AZ22" i="5"/>
  <c r="AZ23" i="5"/>
  <c r="AZ24" i="5"/>
  <c r="AZ25" i="5"/>
  <c r="AZ26" i="5"/>
  <c r="AY8" i="5"/>
  <c r="AY9" i="5"/>
  <c r="AY10" i="5"/>
  <c r="AY11" i="5"/>
  <c r="AY12" i="5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X8" i="5"/>
  <c r="AV8" i="5" s="1"/>
  <c r="I8" i="5" s="1"/>
  <c r="AX9" i="5"/>
  <c r="AX10" i="5"/>
  <c r="AX11" i="5"/>
  <c r="AX12" i="5"/>
  <c r="AX13" i="5"/>
  <c r="AX14" i="5"/>
  <c r="AV14" i="5" s="1"/>
  <c r="I14" i="5" s="1"/>
  <c r="AX15" i="5"/>
  <c r="AX16" i="5"/>
  <c r="AX17" i="5"/>
  <c r="AX18" i="5"/>
  <c r="AX19" i="5"/>
  <c r="AX20" i="5"/>
  <c r="AV20" i="5" s="1"/>
  <c r="I20" i="5" s="1"/>
  <c r="AX21" i="5"/>
  <c r="AX22" i="5"/>
  <c r="AX23" i="5"/>
  <c r="AX24" i="5"/>
  <c r="AX25" i="5"/>
  <c r="AX26" i="5"/>
  <c r="AV26" i="5" s="1"/>
  <c r="I26" i="5" s="1"/>
  <c r="AW8" i="5"/>
  <c r="AW9" i="5"/>
  <c r="AW10" i="5"/>
  <c r="AW11" i="5"/>
  <c r="AW12" i="5"/>
  <c r="AW13" i="5"/>
  <c r="AV13" i="5" s="1"/>
  <c r="I13" i="5" s="1"/>
  <c r="AW14" i="5"/>
  <c r="AW15" i="5"/>
  <c r="AW16" i="5"/>
  <c r="AW17" i="5"/>
  <c r="AW18" i="5"/>
  <c r="AW19" i="5"/>
  <c r="AV19" i="5" s="1"/>
  <c r="I19" i="5" s="1"/>
  <c r="AW20" i="5"/>
  <c r="AW21" i="5"/>
  <c r="AW22" i="5"/>
  <c r="AW23" i="5"/>
  <c r="AW24" i="5"/>
  <c r="AW25" i="5"/>
  <c r="AV25" i="5" s="1"/>
  <c r="I25" i="5" s="1"/>
  <c r="AW26" i="5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T8" i="5"/>
  <c r="AT9" i="5"/>
  <c r="AT10" i="5"/>
  <c r="AT11" i="5"/>
  <c r="AT12" i="5"/>
  <c r="AT13" i="5"/>
  <c r="AT14" i="5"/>
  <c r="AT15" i="5"/>
  <c r="AT16" i="5"/>
  <c r="AN16" i="5" s="1"/>
  <c r="H16" i="5" s="1"/>
  <c r="AT17" i="5"/>
  <c r="AT18" i="5"/>
  <c r="AT19" i="5"/>
  <c r="AT20" i="5"/>
  <c r="AT21" i="5"/>
  <c r="AT22" i="5"/>
  <c r="AT23" i="5"/>
  <c r="AT24" i="5"/>
  <c r="AT25" i="5"/>
  <c r="AT26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P8" i="5"/>
  <c r="AP9" i="5"/>
  <c r="AP10" i="5"/>
  <c r="AP11" i="5"/>
  <c r="AP12" i="5"/>
  <c r="AN12" i="5" s="1"/>
  <c r="H12" i="5" s="1"/>
  <c r="AP13" i="5"/>
  <c r="AP14" i="5"/>
  <c r="AP15" i="5"/>
  <c r="AP16" i="5"/>
  <c r="AP17" i="5"/>
  <c r="AP18" i="5"/>
  <c r="AN18" i="5" s="1"/>
  <c r="H18" i="5" s="1"/>
  <c r="AP19" i="5"/>
  <c r="AP20" i="5"/>
  <c r="AP21" i="5"/>
  <c r="AP22" i="5"/>
  <c r="AP23" i="5"/>
  <c r="AP24" i="5"/>
  <c r="AN24" i="5" s="1"/>
  <c r="H24" i="5" s="1"/>
  <c r="AP25" i="5"/>
  <c r="AP26" i="5"/>
  <c r="AO8" i="5"/>
  <c r="AO9" i="5"/>
  <c r="AO10" i="5"/>
  <c r="AO11" i="5"/>
  <c r="AN11" i="5" s="1"/>
  <c r="H11" i="5" s="1"/>
  <c r="AO12" i="5"/>
  <c r="AO13" i="5"/>
  <c r="AN13" i="5" s="1"/>
  <c r="H13" i="5" s="1"/>
  <c r="AO14" i="5"/>
  <c r="AO15" i="5"/>
  <c r="AO16" i="5"/>
  <c r="AO17" i="5"/>
  <c r="AN17" i="5" s="1"/>
  <c r="H17" i="5" s="1"/>
  <c r="AO18" i="5"/>
  <c r="AO19" i="5"/>
  <c r="AN19" i="5" s="1"/>
  <c r="H19" i="5" s="1"/>
  <c r="AO20" i="5"/>
  <c r="AO21" i="5"/>
  <c r="AO22" i="5"/>
  <c r="AO23" i="5"/>
  <c r="AN23" i="5" s="1"/>
  <c r="H23" i="5" s="1"/>
  <c r="AO24" i="5"/>
  <c r="AO25" i="5"/>
  <c r="AN25" i="5" s="1"/>
  <c r="H25" i="5" s="1"/>
  <c r="AO26" i="5"/>
  <c r="AN10" i="5"/>
  <c r="H10" i="5" s="1"/>
  <c r="AN22" i="5"/>
  <c r="H22" i="5" s="1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L8" i="5"/>
  <c r="AL9" i="5"/>
  <c r="AL10" i="5"/>
  <c r="AL11" i="5"/>
  <c r="AL12" i="5"/>
  <c r="AL13" i="5"/>
  <c r="AL14" i="5"/>
  <c r="AF14" i="5" s="1"/>
  <c r="G14" i="5" s="1"/>
  <c r="AL15" i="5"/>
  <c r="AL16" i="5"/>
  <c r="AL17" i="5"/>
  <c r="AL18" i="5"/>
  <c r="AL19" i="5"/>
  <c r="AL20" i="5"/>
  <c r="AL21" i="5"/>
  <c r="AL22" i="5"/>
  <c r="AL23" i="5"/>
  <c r="AL24" i="5"/>
  <c r="AL25" i="5"/>
  <c r="AL26" i="5"/>
  <c r="AF26" i="5" s="1"/>
  <c r="G26" i="5" s="1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H8" i="5"/>
  <c r="AH9" i="5"/>
  <c r="AH10" i="5"/>
  <c r="AF10" i="5" s="1"/>
  <c r="G10" i="5" s="1"/>
  <c r="AH11" i="5"/>
  <c r="AH12" i="5"/>
  <c r="AH13" i="5"/>
  <c r="AH14" i="5"/>
  <c r="AH15" i="5"/>
  <c r="AH16" i="5"/>
  <c r="AF16" i="5" s="1"/>
  <c r="G16" i="5" s="1"/>
  <c r="AH17" i="5"/>
  <c r="AH18" i="5"/>
  <c r="AH19" i="5"/>
  <c r="AH20" i="5"/>
  <c r="AH21" i="5"/>
  <c r="AH22" i="5"/>
  <c r="AF22" i="5" s="1"/>
  <c r="G22" i="5" s="1"/>
  <c r="AH23" i="5"/>
  <c r="AH24" i="5"/>
  <c r="AH25" i="5"/>
  <c r="AH26" i="5"/>
  <c r="AG8" i="5"/>
  <c r="AG9" i="5"/>
  <c r="AF9" i="5" s="1"/>
  <c r="G9" i="5" s="1"/>
  <c r="AG10" i="5"/>
  <c r="AG11" i="5"/>
  <c r="AG12" i="5"/>
  <c r="AG13" i="5"/>
  <c r="AG14" i="5"/>
  <c r="AG15" i="5"/>
  <c r="AF15" i="5" s="1"/>
  <c r="G15" i="5" s="1"/>
  <c r="AG16" i="5"/>
  <c r="AG17" i="5"/>
  <c r="AG18" i="5"/>
  <c r="AG19" i="5"/>
  <c r="AG20" i="5"/>
  <c r="AG21" i="5"/>
  <c r="AF21" i="5" s="1"/>
  <c r="G21" i="5" s="1"/>
  <c r="AG22" i="5"/>
  <c r="AG23" i="5"/>
  <c r="AG24" i="5"/>
  <c r="AG25" i="5"/>
  <c r="AG26" i="5"/>
  <c r="AF8" i="5"/>
  <c r="G8" i="5" s="1"/>
  <c r="AF20" i="5"/>
  <c r="G20" i="5" s="1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X24" i="5" s="1"/>
  <c r="E24" i="5" s="1"/>
  <c r="AD25" i="5"/>
  <c r="AD26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Z8" i="5"/>
  <c r="X8" i="5" s="1"/>
  <c r="E8" i="5" s="1"/>
  <c r="Z9" i="5"/>
  <c r="Z10" i="5"/>
  <c r="Z11" i="5"/>
  <c r="X11" i="5" s="1"/>
  <c r="E11" i="5" s="1"/>
  <c r="Z12" i="5"/>
  <c r="Z13" i="5"/>
  <c r="Z14" i="5"/>
  <c r="X14" i="5" s="1"/>
  <c r="E14" i="5" s="1"/>
  <c r="Z15" i="5"/>
  <c r="Z16" i="5"/>
  <c r="Z17" i="5"/>
  <c r="X17" i="5" s="1"/>
  <c r="E17" i="5" s="1"/>
  <c r="Z18" i="5"/>
  <c r="Z19" i="5"/>
  <c r="Z20" i="5"/>
  <c r="X20" i="5" s="1"/>
  <c r="E20" i="5" s="1"/>
  <c r="Z21" i="5"/>
  <c r="Z22" i="5"/>
  <c r="Z23" i="5"/>
  <c r="X23" i="5" s="1"/>
  <c r="E23" i="5" s="1"/>
  <c r="Z24" i="5"/>
  <c r="Z25" i="5"/>
  <c r="Z26" i="5"/>
  <c r="X26" i="5" s="1"/>
  <c r="E26" i="5" s="1"/>
  <c r="Y8" i="5"/>
  <c r="Y9" i="5"/>
  <c r="X9" i="5" s="1"/>
  <c r="E9" i="5" s="1"/>
  <c r="Y10" i="5"/>
  <c r="X10" i="5" s="1"/>
  <c r="E10" i="5" s="1"/>
  <c r="Y11" i="5"/>
  <c r="Y12" i="5"/>
  <c r="Y13" i="5"/>
  <c r="X13" i="5" s="1"/>
  <c r="E13" i="5" s="1"/>
  <c r="Y14" i="5"/>
  <c r="Y15" i="5"/>
  <c r="X15" i="5" s="1"/>
  <c r="E15" i="5" s="1"/>
  <c r="Y16" i="5"/>
  <c r="X16" i="5" s="1"/>
  <c r="E16" i="5" s="1"/>
  <c r="Y17" i="5"/>
  <c r="Y18" i="5"/>
  <c r="Y19" i="5"/>
  <c r="X19" i="5" s="1"/>
  <c r="E19" i="5" s="1"/>
  <c r="Y20" i="5"/>
  <c r="Y21" i="5"/>
  <c r="X21" i="5" s="1"/>
  <c r="E21" i="5" s="1"/>
  <c r="Y22" i="5"/>
  <c r="X22" i="5" s="1"/>
  <c r="E22" i="5" s="1"/>
  <c r="Y23" i="5"/>
  <c r="Y24" i="5"/>
  <c r="Y25" i="5"/>
  <c r="X25" i="5" s="1"/>
  <c r="E25" i="5" s="1"/>
  <c r="Y26" i="5"/>
  <c r="X12" i="5"/>
  <c r="E12" i="5" s="1"/>
  <c r="X18" i="5"/>
  <c r="E18" i="5" s="1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V8" i="5"/>
  <c r="V9" i="5"/>
  <c r="V10" i="5"/>
  <c r="P10" i="5" s="1"/>
  <c r="V11" i="5"/>
  <c r="V12" i="5"/>
  <c r="V13" i="5"/>
  <c r="V14" i="5"/>
  <c r="V15" i="5"/>
  <c r="V16" i="5"/>
  <c r="P16" i="5" s="1"/>
  <c r="V17" i="5"/>
  <c r="V18" i="5"/>
  <c r="V19" i="5"/>
  <c r="V20" i="5"/>
  <c r="V21" i="5"/>
  <c r="V22" i="5"/>
  <c r="V23" i="5"/>
  <c r="V24" i="5"/>
  <c r="V25" i="5"/>
  <c r="V26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R8" i="5"/>
  <c r="R9" i="5"/>
  <c r="P9" i="5" s="1"/>
  <c r="R10" i="5"/>
  <c r="R11" i="5"/>
  <c r="R12" i="5"/>
  <c r="P12" i="5" s="1"/>
  <c r="R13" i="5"/>
  <c r="R14" i="5"/>
  <c r="R15" i="5"/>
  <c r="P15" i="5" s="1"/>
  <c r="R16" i="5"/>
  <c r="R17" i="5"/>
  <c r="R18" i="5"/>
  <c r="P18" i="5" s="1"/>
  <c r="R19" i="5"/>
  <c r="R20" i="5"/>
  <c r="R21" i="5"/>
  <c r="P21" i="5" s="1"/>
  <c r="R22" i="5"/>
  <c r="R23" i="5"/>
  <c r="R24" i="5"/>
  <c r="P24" i="5" s="1"/>
  <c r="R25" i="5"/>
  <c r="R26" i="5"/>
  <c r="Q8" i="5"/>
  <c r="P8" i="5" s="1"/>
  <c r="Q9" i="5"/>
  <c r="Q10" i="5"/>
  <c r="Q11" i="5"/>
  <c r="P11" i="5" s="1"/>
  <c r="Q12" i="5"/>
  <c r="Q13" i="5"/>
  <c r="Q14" i="5"/>
  <c r="P14" i="5" s="1"/>
  <c r="Q15" i="5"/>
  <c r="Q16" i="5"/>
  <c r="Q17" i="5"/>
  <c r="P17" i="5" s="1"/>
  <c r="Q18" i="5"/>
  <c r="Q19" i="5"/>
  <c r="Q20" i="5"/>
  <c r="P20" i="5" s="1"/>
  <c r="Q21" i="5"/>
  <c r="Q22" i="5"/>
  <c r="Q23" i="5"/>
  <c r="P23" i="5" s="1"/>
  <c r="Q24" i="5"/>
  <c r="Q25" i="5"/>
  <c r="Q26" i="5"/>
  <c r="P26" i="5" s="1"/>
  <c r="P22" i="5"/>
  <c r="O9" i="5"/>
  <c r="O21" i="5"/>
  <c r="L12" i="5"/>
  <c r="L18" i="5"/>
  <c r="L24" i="5"/>
  <c r="K11" i="5"/>
  <c r="K17" i="5"/>
  <c r="K23" i="5"/>
  <c r="J10" i="5"/>
  <c r="J16" i="5"/>
  <c r="J22" i="5"/>
  <c r="EU8" i="9"/>
  <c r="EU9" i="9"/>
  <c r="EU10" i="9"/>
  <c r="EU11" i="9"/>
  <c r="EU12" i="9"/>
  <c r="EU13" i="9"/>
  <c r="EU14" i="9"/>
  <c r="EU15" i="9"/>
  <c r="EU16" i="9"/>
  <c r="EU17" i="9"/>
  <c r="EU18" i="9"/>
  <c r="EU19" i="9"/>
  <c r="EU20" i="9"/>
  <c r="EU21" i="9"/>
  <c r="EU22" i="9"/>
  <c r="EU23" i="9"/>
  <c r="EU24" i="9"/>
  <c r="EU25" i="9"/>
  <c r="EU26" i="9"/>
  <c r="DZ8" i="9"/>
  <c r="DZ9" i="9"/>
  <c r="DZ10" i="9"/>
  <c r="DZ11" i="9"/>
  <c r="DZ12" i="9"/>
  <c r="DZ13" i="9"/>
  <c r="DZ14" i="9"/>
  <c r="DZ15" i="9"/>
  <c r="DZ16" i="9"/>
  <c r="DZ17" i="9"/>
  <c r="DZ18" i="9"/>
  <c r="DZ19" i="9"/>
  <c r="DZ20" i="9"/>
  <c r="D20" i="9" s="1"/>
  <c r="DZ21" i="9"/>
  <c r="DZ22" i="9"/>
  <c r="DZ23" i="9"/>
  <c r="DZ24" i="9"/>
  <c r="DZ25" i="9"/>
  <c r="DZ26" i="9"/>
  <c r="DE8" i="9"/>
  <c r="DE9" i="9"/>
  <c r="DE10" i="9"/>
  <c r="DE11" i="9"/>
  <c r="DE12" i="9"/>
  <c r="DE13" i="9"/>
  <c r="DE14" i="9"/>
  <c r="DE15" i="9"/>
  <c r="DE16" i="9"/>
  <c r="DE17" i="9"/>
  <c r="DE18" i="9"/>
  <c r="DE19" i="9"/>
  <c r="DE20" i="9"/>
  <c r="DE21" i="9"/>
  <c r="DE22" i="9"/>
  <c r="DE23" i="9"/>
  <c r="DE24" i="9"/>
  <c r="DE25" i="9"/>
  <c r="DE26" i="9"/>
  <c r="CJ8" i="9"/>
  <c r="CJ9" i="9"/>
  <c r="CJ10" i="9"/>
  <c r="CJ11" i="9"/>
  <c r="CJ12" i="9"/>
  <c r="D12" i="9" s="1"/>
  <c r="CJ13" i="9"/>
  <c r="CJ14" i="9"/>
  <c r="CJ15" i="9"/>
  <c r="CJ16" i="9"/>
  <c r="CJ17" i="9"/>
  <c r="CJ18" i="9"/>
  <c r="CJ19" i="9"/>
  <c r="CJ20" i="9"/>
  <c r="CJ21" i="9"/>
  <c r="CJ22" i="9"/>
  <c r="CJ23" i="9"/>
  <c r="CJ24" i="9"/>
  <c r="CJ25" i="9"/>
  <c r="CJ26" i="9"/>
  <c r="BO8" i="9"/>
  <c r="BO9" i="9"/>
  <c r="BO10" i="9"/>
  <c r="BO11" i="9"/>
  <c r="D11" i="9" s="1"/>
  <c r="BO12" i="9"/>
  <c r="BO13" i="9"/>
  <c r="BO14" i="9"/>
  <c r="BO15" i="9"/>
  <c r="BO16" i="9"/>
  <c r="BO17" i="9"/>
  <c r="D17" i="9" s="1"/>
  <c r="BO18" i="9"/>
  <c r="BO19" i="9"/>
  <c r="BO20" i="9"/>
  <c r="BO21" i="9"/>
  <c r="BO22" i="9"/>
  <c r="BO23" i="9"/>
  <c r="D23" i="9" s="1"/>
  <c r="BO24" i="9"/>
  <c r="BO25" i="9"/>
  <c r="BO26" i="9"/>
  <c r="AT8" i="9"/>
  <c r="AT9" i="9"/>
  <c r="AT10" i="9"/>
  <c r="D10" i="9" s="1"/>
  <c r="AT11" i="9"/>
  <c r="AT12" i="9"/>
  <c r="AT13" i="9"/>
  <c r="AT14" i="9"/>
  <c r="AT15" i="9"/>
  <c r="AT16" i="9"/>
  <c r="D16" i="9" s="1"/>
  <c r="AT17" i="9"/>
  <c r="AT18" i="9"/>
  <c r="AT19" i="9"/>
  <c r="AT20" i="9"/>
  <c r="AT21" i="9"/>
  <c r="AT22" i="9"/>
  <c r="D22" i="9" s="1"/>
  <c r="AT23" i="9"/>
  <c r="AT24" i="9"/>
  <c r="AT25" i="9"/>
  <c r="AT26" i="9"/>
  <c r="Y8" i="9"/>
  <c r="Y9" i="9"/>
  <c r="Y10" i="9"/>
  <c r="Y11" i="9"/>
  <c r="Y12" i="9"/>
  <c r="Y13" i="9"/>
  <c r="Y14" i="9"/>
  <c r="Y15" i="9"/>
  <c r="D15" i="9" s="1"/>
  <c r="Y16" i="9"/>
  <c r="Y17" i="9"/>
  <c r="Y18" i="9"/>
  <c r="Y19" i="9"/>
  <c r="Y20" i="9"/>
  <c r="Y21" i="9"/>
  <c r="Y22" i="9"/>
  <c r="Y23" i="9"/>
  <c r="Y24" i="9"/>
  <c r="Y25" i="9"/>
  <c r="Y26" i="9"/>
  <c r="X8" i="9"/>
  <c r="BN8" i="4" s="1"/>
  <c r="X9" i="9"/>
  <c r="X10" i="9"/>
  <c r="X11" i="9"/>
  <c r="X12" i="9"/>
  <c r="X13" i="9"/>
  <c r="X14" i="9"/>
  <c r="BN14" i="4" s="1"/>
  <c r="X15" i="9"/>
  <c r="X16" i="9"/>
  <c r="X17" i="9"/>
  <c r="X18" i="9"/>
  <c r="X19" i="9"/>
  <c r="X20" i="9"/>
  <c r="BN20" i="4" s="1"/>
  <c r="X21" i="9"/>
  <c r="X22" i="9"/>
  <c r="X23" i="9"/>
  <c r="X24" i="9"/>
  <c r="X25" i="9"/>
  <c r="X26" i="9"/>
  <c r="BN26" i="4" s="1"/>
  <c r="W8" i="9"/>
  <c r="W9" i="9"/>
  <c r="W10" i="9"/>
  <c r="W11" i="9"/>
  <c r="W12" i="9"/>
  <c r="W13" i="9"/>
  <c r="BM13" i="4" s="1"/>
  <c r="W14" i="9"/>
  <c r="W15" i="9"/>
  <c r="W16" i="9"/>
  <c r="W17" i="9"/>
  <c r="W18" i="9"/>
  <c r="W19" i="9"/>
  <c r="BM19" i="4" s="1"/>
  <c r="W20" i="9"/>
  <c r="W21" i="9"/>
  <c r="W22" i="9"/>
  <c r="W23" i="9"/>
  <c r="W24" i="9"/>
  <c r="W25" i="9"/>
  <c r="BM25" i="4" s="1"/>
  <c r="W26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D8" i="9"/>
  <c r="D9" i="9"/>
  <c r="D13" i="9"/>
  <c r="AT13" i="4" s="1"/>
  <c r="D14" i="9"/>
  <c r="D18" i="9"/>
  <c r="D19" i="9"/>
  <c r="AT19" i="4" s="1"/>
  <c r="D21" i="9"/>
  <c r="AT21" i="4" s="1"/>
  <c r="D21" i="4" s="1"/>
  <c r="D24" i="9"/>
  <c r="D25" i="9"/>
  <c r="D26" i="9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N9" i="4"/>
  <c r="BN10" i="4"/>
  <c r="BN11" i="4"/>
  <c r="X11" i="4" s="1"/>
  <c r="BN12" i="4"/>
  <c r="BN13" i="4"/>
  <c r="BN15" i="4"/>
  <c r="BN16" i="4"/>
  <c r="BN17" i="4"/>
  <c r="X17" i="4" s="1"/>
  <c r="BN18" i="4"/>
  <c r="BN19" i="4"/>
  <c r="BN21" i="4"/>
  <c r="BN22" i="4"/>
  <c r="BN23" i="4"/>
  <c r="BN24" i="4"/>
  <c r="BN25" i="4"/>
  <c r="X25" i="4" s="1"/>
  <c r="BM8" i="4"/>
  <c r="BM9" i="4"/>
  <c r="BM10" i="4"/>
  <c r="W10" i="4" s="1"/>
  <c r="BM11" i="4"/>
  <c r="BM12" i="4"/>
  <c r="BM14" i="4"/>
  <c r="BM15" i="4"/>
  <c r="BM16" i="4"/>
  <c r="W16" i="4" s="1"/>
  <c r="BM17" i="4"/>
  <c r="BM18" i="4"/>
  <c r="BM20" i="4"/>
  <c r="BM21" i="4"/>
  <c r="BM22" i="4"/>
  <c r="BM23" i="4"/>
  <c r="BM24" i="4"/>
  <c r="BM26" i="4"/>
  <c r="BL8" i="4"/>
  <c r="V8" i="4" s="1"/>
  <c r="BL9" i="4"/>
  <c r="V9" i="4" s="1"/>
  <c r="BL10" i="4"/>
  <c r="BL11" i="4"/>
  <c r="BL12" i="4"/>
  <c r="V12" i="4" s="1"/>
  <c r="BL13" i="4"/>
  <c r="BL14" i="4"/>
  <c r="BL15" i="4"/>
  <c r="V15" i="4" s="1"/>
  <c r="BL16" i="4"/>
  <c r="BL17" i="4"/>
  <c r="BL18" i="4"/>
  <c r="V18" i="4" s="1"/>
  <c r="BL19" i="4"/>
  <c r="BL20" i="4"/>
  <c r="BL21" i="4"/>
  <c r="V21" i="4" s="1"/>
  <c r="BL22" i="4"/>
  <c r="BL23" i="4"/>
  <c r="BL24" i="4"/>
  <c r="V24" i="4" s="1"/>
  <c r="BL25" i="4"/>
  <c r="BL26" i="4"/>
  <c r="V26" i="4" s="1"/>
  <c r="BK8" i="4"/>
  <c r="U8" i="4" s="1"/>
  <c r="BK9" i="4"/>
  <c r="BK10" i="4"/>
  <c r="BK11" i="4"/>
  <c r="U11" i="4" s="1"/>
  <c r="BK12" i="4"/>
  <c r="BK13" i="4"/>
  <c r="BK14" i="4"/>
  <c r="U14" i="4" s="1"/>
  <c r="BK15" i="4"/>
  <c r="BK16" i="4"/>
  <c r="BK17" i="4"/>
  <c r="U17" i="4" s="1"/>
  <c r="BK18" i="4"/>
  <c r="BK19" i="4"/>
  <c r="BK20" i="4"/>
  <c r="U20" i="4" s="1"/>
  <c r="BK21" i="4"/>
  <c r="BK22" i="4"/>
  <c r="BK23" i="4"/>
  <c r="U23" i="4" s="1"/>
  <c r="BK24" i="4"/>
  <c r="BK25" i="4"/>
  <c r="U25" i="4" s="1"/>
  <c r="BK26" i="4"/>
  <c r="U26" i="4" s="1"/>
  <c r="BJ8" i="4"/>
  <c r="BJ9" i="4"/>
  <c r="BJ10" i="4"/>
  <c r="T10" i="4" s="1"/>
  <c r="BJ11" i="4"/>
  <c r="BJ12" i="4"/>
  <c r="BJ13" i="4"/>
  <c r="T13" i="4" s="1"/>
  <c r="BJ14" i="4"/>
  <c r="BJ15" i="4"/>
  <c r="BJ16" i="4"/>
  <c r="T16" i="4" s="1"/>
  <c r="BJ17" i="4"/>
  <c r="BJ18" i="4"/>
  <c r="BJ19" i="4"/>
  <c r="T19" i="4" s="1"/>
  <c r="BJ20" i="4"/>
  <c r="BJ21" i="4"/>
  <c r="BJ22" i="4"/>
  <c r="T22" i="4" s="1"/>
  <c r="BJ23" i="4"/>
  <c r="BJ24" i="4"/>
  <c r="T24" i="4" s="1"/>
  <c r="BJ25" i="4"/>
  <c r="T25" i="4" s="1"/>
  <c r="BJ26" i="4"/>
  <c r="BI8" i="4"/>
  <c r="BI9" i="4"/>
  <c r="S9" i="4" s="1"/>
  <c r="BI10" i="4"/>
  <c r="BI11" i="4"/>
  <c r="BI12" i="4"/>
  <c r="S12" i="4" s="1"/>
  <c r="BI13" i="4"/>
  <c r="BI14" i="4"/>
  <c r="BI15" i="4"/>
  <c r="S15" i="4" s="1"/>
  <c r="BI16" i="4"/>
  <c r="BI17" i="4"/>
  <c r="BI18" i="4"/>
  <c r="S18" i="4" s="1"/>
  <c r="BI19" i="4"/>
  <c r="BI20" i="4"/>
  <c r="BI21" i="4"/>
  <c r="S21" i="4" s="1"/>
  <c r="BI22" i="4"/>
  <c r="BI23" i="4"/>
  <c r="S23" i="4" s="1"/>
  <c r="BI24" i="4"/>
  <c r="S24" i="4" s="1"/>
  <c r="BI25" i="4"/>
  <c r="BI26" i="4"/>
  <c r="BH8" i="4"/>
  <c r="R8" i="4" s="1"/>
  <c r="BH9" i="4"/>
  <c r="BH10" i="4"/>
  <c r="BH11" i="4"/>
  <c r="R11" i="4" s="1"/>
  <c r="BH12" i="4"/>
  <c r="BH13" i="4"/>
  <c r="BH14" i="4"/>
  <c r="R14" i="4" s="1"/>
  <c r="BH15" i="4"/>
  <c r="BH16" i="4"/>
  <c r="BH17" i="4"/>
  <c r="R17" i="4" s="1"/>
  <c r="BH18" i="4"/>
  <c r="BH19" i="4"/>
  <c r="BH20" i="4"/>
  <c r="R20" i="4" s="1"/>
  <c r="BH21" i="4"/>
  <c r="BH22" i="4"/>
  <c r="R22" i="4" s="1"/>
  <c r="BH23" i="4"/>
  <c r="R23" i="4" s="1"/>
  <c r="BH24" i="4"/>
  <c r="BH25" i="4"/>
  <c r="BH26" i="4"/>
  <c r="R26" i="4" s="1"/>
  <c r="BG8" i="4"/>
  <c r="BG9" i="4"/>
  <c r="BG10" i="4"/>
  <c r="Q10" i="4" s="1"/>
  <c r="BG11" i="4"/>
  <c r="BG12" i="4"/>
  <c r="BG13" i="4"/>
  <c r="Q13" i="4" s="1"/>
  <c r="BG14" i="4"/>
  <c r="BG15" i="4"/>
  <c r="BG16" i="4"/>
  <c r="Q16" i="4" s="1"/>
  <c r="BG17" i="4"/>
  <c r="BG18" i="4"/>
  <c r="BG19" i="4"/>
  <c r="Q19" i="4" s="1"/>
  <c r="BG20" i="4"/>
  <c r="BG21" i="4"/>
  <c r="Q21" i="4" s="1"/>
  <c r="BG22" i="4"/>
  <c r="Q22" i="4" s="1"/>
  <c r="BG23" i="4"/>
  <c r="BG24" i="4"/>
  <c r="BG25" i="4"/>
  <c r="Q25" i="4" s="1"/>
  <c r="BG26" i="4"/>
  <c r="BF8" i="4"/>
  <c r="BF9" i="4"/>
  <c r="P9" i="4" s="1"/>
  <c r="BF10" i="4"/>
  <c r="BF11" i="4"/>
  <c r="BF12" i="4"/>
  <c r="P12" i="4" s="1"/>
  <c r="BF13" i="4"/>
  <c r="BF14" i="4"/>
  <c r="BF15" i="4"/>
  <c r="P15" i="4" s="1"/>
  <c r="BF16" i="4"/>
  <c r="BF17" i="4"/>
  <c r="BF18" i="4"/>
  <c r="P18" i="4" s="1"/>
  <c r="BF19" i="4"/>
  <c r="BF20" i="4"/>
  <c r="P20" i="4" s="1"/>
  <c r="BF21" i="4"/>
  <c r="P21" i="4" s="1"/>
  <c r="BF22" i="4"/>
  <c r="BF23" i="4"/>
  <c r="BF24" i="4"/>
  <c r="P24" i="4" s="1"/>
  <c r="BF25" i="4"/>
  <c r="BF26" i="4"/>
  <c r="BE8" i="4"/>
  <c r="O8" i="4" s="1"/>
  <c r="BE9" i="4"/>
  <c r="BE10" i="4"/>
  <c r="BE11" i="4"/>
  <c r="O11" i="4" s="1"/>
  <c r="BE12" i="4"/>
  <c r="BE13" i="4"/>
  <c r="BE14" i="4"/>
  <c r="O14" i="4" s="1"/>
  <c r="BE15" i="4"/>
  <c r="BE16" i="4"/>
  <c r="BE17" i="4"/>
  <c r="O17" i="4" s="1"/>
  <c r="BE18" i="4"/>
  <c r="BE19" i="4"/>
  <c r="O19" i="4" s="1"/>
  <c r="BE20" i="4"/>
  <c r="O20" i="4" s="1"/>
  <c r="BE21" i="4"/>
  <c r="BE22" i="4"/>
  <c r="BE23" i="4"/>
  <c r="O23" i="4" s="1"/>
  <c r="BE24" i="4"/>
  <c r="BE25" i="4"/>
  <c r="BE26" i="4"/>
  <c r="O26" i="4" s="1"/>
  <c r="BD8" i="4"/>
  <c r="BD9" i="4"/>
  <c r="BD10" i="4"/>
  <c r="N10" i="4" s="1"/>
  <c r="BD11" i="4"/>
  <c r="BD12" i="4"/>
  <c r="BD13" i="4"/>
  <c r="N13" i="4" s="1"/>
  <c r="BD14" i="4"/>
  <c r="BD15" i="4"/>
  <c r="BD16" i="4"/>
  <c r="N16" i="4" s="1"/>
  <c r="BD17" i="4"/>
  <c r="BD18" i="4"/>
  <c r="N18" i="4" s="1"/>
  <c r="BD19" i="4"/>
  <c r="N19" i="4" s="1"/>
  <c r="BD20" i="4"/>
  <c r="BD21" i="4"/>
  <c r="BD22" i="4"/>
  <c r="N22" i="4" s="1"/>
  <c r="BD23" i="4"/>
  <c r="BD24" i="4"/>
  <c r="BD25" i="4"/>
  <c r="N25" i="4" s="1"/>
  <c r="BD26" i="4"/>
  <c r="BC8" i="4"/>
  <c r="BC9" i="4"/>
  <c r="M9" i="4" s="1"/>
  <c r="BC10" i="4"/>
  <c r="BC11" i="4"/>
  <c r="BC12" i="4"/>
  <c r="M12" i="4" s="1"/>
  <c r="BC13" i="4"/>
  <c r="BC14" i="4"/>
  <c r="BC15" i="4"/>
  <c r="M15" i="4" s="1"/>
  <c r="BC16" i="4"/>
  <c r="BC17" i="4"/>
  <c r="M17" i="4" s="1"/>
  <c r="BC18" i="4"/>
  <c r="M18" i="4" s="1"/>
  <c r="BC19" i="4"/>
  <c r="BC20" i="4"/>
  <c r="BC21" i="4"/>
  <c r="M21" i="4" s="1"/>
  <c r="BC22" i="4"/>
  <c r="BC23" i="4"/>
  <c r="BC24" i="4"/>
  <c r="M24" i="4" s="1"/>
  <c r="BC25" i="4"/>
  <c r="BC26" i="4"/>
  <c r="BB8" i="4"/>
  <c r="L8" i="4" s="1"/>
  <c r="BB9" i="4"/>
  <c r="BB10" i="4"/>
  <c r="BB11" i="4"/>
  <c r="L11" i="4" s="1"/>
  <c r="BB12" i="4"/>
  <c r="BB13" i="4"/>
  <c r="BB14" i="4"/>
  <c r="L14" i="4" s="1"/>
  <c r="BB15" i="4"/>
  <c r="BB16" i="4"/>
  <c r="L16" i="4" s="1"/>
  <c r="BB17" i="4"/>
  <c r="L17" i="4" s="1"/>
  <c r="BB18" i="4"/>
  <c r="BB19" i="4"/>
  <c r="BB20" i="4"/>
  <c r="BB21" i="4"/>
  <c r="BB22" i="4"/>
  <c r="L22" i="4" s="1"/>
  <c r="BB23" i="4"/>
  <c r="L23" i="4" s="1"/>
  <c r="BB24" i="4"/>
  <c r="BB25" i="4"/>
  <c r="BB26" i="4"/>
  <c r="BA8" i="4"/>
  <c r="BA9" i="4"/>
  <c r="BA10" i="4"/>
  <c r="K10" i="4" s="1"/>
  <c r="BA11" i="4"/>
  <c r="BA12" i="4"/>
  <c r="BA13" i="4"/>
  <c r="K13" i="4" s="1"/>
  <c r="BA14" i="4"/>
  <c r="BA15" i="4"/>
  <c r="K15" i="4" s="1"/>
  <c r="BA16" i="4"/>
  <c r="K16" i="4" s="1"/>
  <c r="BA17" i="4"/>
  <c r="BA18" i="4"/>
  <c r="BA19" i="4"/>
  <c r="BA20" i="4"/>
  <c r="BA21" i="4"/>
  <c r="BA22" i="4"/>
  <c r="K22" i="4" s="1"/>
  <c r="BA23" i="4"/>
  <c r="BA24" i="4"/>
  <c r="BA25" i="4"/>
  <c r="K25" i="4" s="1"/>
  <c r="BA26" i="4"/>
  <c r="AZ8" i="4"/>
  <c r="J8" i="4" s="1"/>
  <c r="AZ9" i="4"/>
  <c r="J9" i="4" s="1"/>
  <c r="AZ10" i="4"/>
  <c r="AZ11" i="4"/>
  <c r="AZ12" i="4"/>
  <c r="AZ13" i="4"/>
  <c r="AZ14" i="4"/>
  <c r="J14" i="4" s="1"/>
  <c r="AZ15" i="4"/>
  <c r="J15" i="4" s="1"/>
  <c r="AZ16" i="4"/>
  <c r="AZ17" i="4"/>
  <c r="AZ18" i="4"/>
  <c r="AZ19" i="4"/>
  <c r="AZ20" i="4"/>
  <c r="J20" i="4" s="1"/>
  <c r="AZ21" i="4"/>
  <c r="J21" i="4" s="1"/>
  <c r="AZ22" i="4"/>
  <c r="AZ23" i="4"/>
  <c r="AZ24" i="4"/>
  <c r="AZ25" i="4"/>
  <c r="AZ26" i="4"/>
  <c r="AY8" i="4"/>
  <c r="I8" i="4" s="1"/>
  <c r="AY9" i="4"/>
  <c r="AY10" i="4"/>
  <c r="AY11" i="4"/>
  <c r="I11" i="4" s="1"/>
  <c r="AY12" i="4"/>
  <c r="AY13" i="4"/>
  <c r="I13" i="4" s="1"/>
  <c r="AY14" i="4"/>
  <c r="I14" i="4" s="1"/>
  <c r="AY15" i="4"/>
  <c r="AY16" i="4"/>
  <c r="AY17" i="4"/>
  <c r="AY18" i="4"/>
  <c r="AY19" i="4"/>
  <c r="AY20" i="4"/>
  <c r="I20" i="4" s="1"/>
  <c r="AY21" i="4"/>
  <c r="AY22" i="4"/>
  <c r="AY23" i="4"/>
  <c r="I23" i="4" s="1"/>
  <c r="AY24" i="4"/>
  <c r="AY25" i="4"/>
  <c r="I25" i="4" s="1"/>
  <c r="AY26" i="4"/>
  <c r="I26" i="4" s="1"/>
  <c r="AX8" i="4"/>
  <c r="AX9" i="4"/>
  <c r="AX10" i="4"/>
  <c r="AX11" i="4"/>
  <c r="AX12" i="4"/>
  <c r="H12" i="4" s="1"/>
  <c r="AX13" i="4"/>
  <c r="H13" i="4" s="1"/>
  <c r="AX14" i="4"/>
  <c r="AX15" i="4"/>
  <c r="AX16" i="4"/>
  <c r="AX17" i="4"/>
  <c r="AX18" i="4"/>
  <c r="H18" i="4" s="1"/>
  <c r="AX19" i="4"/>
  <c r="AX20" i="4"/>
  <c r="AX21" i="4"/>
  <c r="AX22" i="4"/>
  <c r="AX23" i="4"/>
  <c r="AX24" i="4"/>
  <c r="H24" i="4" s="1"/>
  <c r="AX25" i="4"/>
  <c r="AX26" i="4"/>
  <c r="AW8" i="4"/>
  <c r="AW9" i="4"/>
  <c r="AW10" i="4"/>
  <c r="AW11" i="4"/>
  <c r="G11" i="4" s="1"/>
  <c r="AW12" i="4"/>
  <c r="AW13" i="4"/>
  <c r="AW14" i="4"/>
  <c r="AW15" i="4"/>
  <c r="AW16" i="4"/>
  <c r="AW17" i="4"/>
  <c r="G17" i="4" s="1"/>
  <c r="AW18" i="4"/>
  <c r="AW19" i="4"/>
  <c r="AW20" i="4"/>
  <c r="AW21" i="4"/>
  <c r="AW22" i="4"/>
  <c r="AW23" i="4"/>
  <c r="G23" i="4" s="1"/>
  <c r="AW24" i="4"/>
  <c r="AW25" i="4"/>
  <c r="AW26" i="4"/>
  <c r="AV8" i="4"/>
  <c r="AV9" i="4"/>
  <c r="AV10" i="4"/>
  <c r="F10" i="4" s="1"/>
  <c r="AV11" i="4"/>
  <c r="AV12" i="4"/>
  <c r="AV13" i="4"/>
  <c r="AV14" i="4"/>
  <c r="AV15" i="4"/>
  <c r="AV16" i="4"/>
  <c r="F16" i="4" s="1"/>
  <c r="AV17" i="4"/>
  <c r="AV18" i="4"/>
  <c r="AV19" i="4"/>
  <c r="AV20" i="4"/>
  <c r="AV21" i="4"/>
  <c r="AV22" i="4"/>
  <c r="F22" i="4" s="1"/>
  <c r="AV23" i="4"/>
  <c r="AV24" i="4"/>
  <c r="AV25" i="4"/>
  <c r="AV26" i="4"/>
  <c r="AU8" i="4"/>
  <c r="AU9" i="4"/>
  <c r="E9" i="4" s="1"/>
  <c r="AU10" i="4"/>
  <c r="AU11" i="4"/>
  <c r="AU12" i="4"/>
  <c r="AU13" i="4"/>
  <c r="AU14" i="4"/>
  <c r="AU15" i="4"/>
  <c r="E15" i="4" s="1"/>
  <c r="AU16" i="4"/>
  <c r="AU17" i="4"/>
  <c r="AU18" i="4"/>
  <c r="AU19" i="4"/>
  <c r="AU20" i="4"/>
  <c r="AU21" i="4"/>
  <c r="E21" i="4" s="1"/>
  <c r="AU22" i="4"/>
  <c r="AU23" i="4"/>
  <c r="AU24" i="4"/>
  <c r="AU25" i="4"/>
  <c r="AU26" i="4"/>
  <c r="AT8" i="4"/>
  <c r="D8" i="4" s="1"/>
  <c r="AT9" i="4"/>
  <c r="AT10" i="4"/>
  <c r="AT11" i="4"/>
  <c r="AT12" i="4"/>
  <c r="AT14" i="4"/>
  <c r="AT15" i="4"/>
  <c r="D15" i="4" s="1"/>
  <c r="AT16" i="4"/>
  <c r="AT17" i="4"/>
  <c r="AT18" i="4"/>
  <c r="AT20" i="4"/>
  <c r="D20" i="4" s="1"/>
  <c r="AT22" i="4"/>
  <c r="AT23" i="4"/>
  <c r="AT24" i="4"/>
  <c r="AT25" i="4"/>
  <c r="AT26" i="4"/>
  <c r="D26" i="4" s="1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X8" i="4"/>
  <c r="X9" i="4"/>
  <c r="X10" i="4"/>
  <c r="X12" i="4"/>
  <c r="X13" i="4"/>
  <c r="X14" i="4"/>
  <c r="X15" i="4"/>
  <c r="X16" i="4"/>
  <c r="X18" i="4"/>
  <c r="X19" i="4"/>
  <c r="X20" i="4"/>
  <c r="X21" i="4"/>
  <c r="X22" i="4"/>
  <c r="X23" i="4"/>
  <c r="X24" i="4"/>
  <c r="X26" i="4"/>
  <c r="W8" i="4"/>
  <c r="W9" i="4"/>
  <c r="W11" i="4"/>
  <c r="W12" i="4"/>
  <c r="W13" i="4"/>
  <c r="W14" i="4"/>
  <c r="W15" i="4"/>
  <c r="W17" i="4"/>
  <c r="W18" i="4"/>
  <c r="W19" i="4"/>
  <c r="W20" i="4"/>
  <c r="W21" i="4"/>
  <c r="W22" i="4"/>
  <c r="W23" i="4"/>
  <c r="W24" i="4"/>
  <c r="W25" i="4"/>
  <c r="W26" i="4"/>
  <c r="V10" i="4"/>
  <c r="V11" i="4"/>
  <c r="V13" i="4"/>
  <c r="V14" i="4"/>
  <c r="V16" i="4"/>
  <c r="V17" i="4"/>
  <c r="V19" i="4"/>
  <c r="V20" i="4"/>
  <c r="V22" i="4"/>
  <c r="V23" i="4"/>
  <c r="V25" i="4"/>
  <c r="U9" i="4"/>
  <c r="U10" i="4"/>
  <c r="U12" i="4"/>
  <c r="U13" i="4"/>
  <c r="U15" i="4"/>
  <c r="U16" i="4"/>
  <c r="U18" i="4"/>
  <c r="U19" i="4"/>
  <c r="U21" i="4"/>
  <c r="U22" i="4"/>
  <c r="U24" i="4"/>
  <c r="T8" i="4"/>
  <c r="T9" i="4"/>
  <c r="T11" i="4"/>
  <c r="T12" i="4"/>
  <c r="T14" i="4"/>
  <c r="T15" i="4"/>
  <c r="T17" i="4"/>
  <c r="T18" i="4"/>
  <c r="T20" i="4"/>
  <c r="T21" i="4"/>
  <c r="T23" i="4"/>
  <c r="T26" i="4"/>
  <c r="S8" i="4"/>
  <c r="S10" i="4"/>
  <c r="S11" i="4"/>
  <c r="S13" i="4"/>
  <c r="S14" i="4"/>
  <c r="S16" i="4"/>
  <c r="S17" i="4"/>
  <c r="S19" i="4"/>
  <c r="S20" i="4"/>
  <c r="S22" i="4"/>
  <c r="S25" i="4"/>
  <c r="S26" i="4"/>
  <c r="R9" i="4"/>
  <c r="R10" i="4"/>
  <c r="R12" i="4"/>
  <c r="R13" i="4"/>
  <c r="R15" i="4"/>
  <c r="R16" i="4"/>
  <c r="R18" i="4"/>
  <c r="R19" i="4"/>
  <c r="R21" i="4"/>
  <c r="R24" i="4"/>
  <c r="R25" i="4"/>
  <c r="Q8" i="4"/>
  <c r="Q9" i="4"/>
  <c r="Q11" i="4"/>
  <c r="Q12" i="4"/>
  <c r="Q14" i="4"/>
  <c r="Q15" i="4"/>
  <c r="Q17" i="4"/>
  <c r="Q18" i="4"/>
  <c r="Q20" i="4"/>
  <c r="Q23" i="4"/>
  <c r="Q24" i="4"/>
  <c r="Q26" i="4"/>
  <c r="P8" i="4"/>
  <c r="P10" i="4"/>
  <c r="P11" i="4"/>
  <c r="P13" i="4"/>
  <c r="P14" i="4"/>
  <c r="P16" i="4"/>
  <c r="P17" i="4"/>
  <c r="P19" i="4"/>
  <c r="P22" i="4"/>
  <c r="P23" i="4"/>
  <c r="P25" i="4"/>
  <c r="P26" i="4"/>
  <c r="O9" i="4"/>
  <c r="O10" i="4"/>
  <c r="O12" i="4"/>
  <c r="O13" i="4"/>
  <c r="O15" i="4"/>
  <c r="O16" i="4"/>
  <c r="O18" i="4"/>
  <c r="O21" i="4"/>
  <c r="O22" i="4"/>
  <c r="O24" i="4"/>
  <c r="O25" i="4"/>
  <c r="N8" i="4"/>
  <c r="N9" i="4"/>
  <c r="N11" i="4"/>
  <c r="N12" i="4"/>
  <c r="N14" i="4"/>
  <c r="N15" i="4"/>
  <c r="N17" i="4"/>
  <c r="N20" i="4"/>
  <c r="N21" i="4"/>
  <c r="N23" i="4"/>
  <c r="N24" i="4"/>
  <c r="N26" i="4"/>
  <c r="M8" i="4"/>
  <c r="M10" i="4"/>
  <c r="M11" i="4"/>
  <c r="M13" i="4"/>
  <c r="M14" i="4"/>
  <c r="M16" i="4"/>
  <c r="M19" i="4"/>
  <c r="M20" i="4"/>
  <c r="M22" i="4"/>
  <c r="M23" i="4"/>
  <c r="M25" i="4"/>
  <c r="M26" i="4"/>
  <c r="L9" i="4"/>
  <c r="L10" i="4"/>
  <c r="L12" i="4"/>
  <c r="L13" i="4"/>
  <c r="L15" i="4"/>
  <c r="L18" i="4"/>
  <c r="L19" i="4"/>
  <c r="L20" i="4"/>
  <c r="L21" i="4"/>
  <c r="L24" i="4"/>
  <c r="L25" i="4"/>
  <c r="L26" i="4"/>
  <c r="K8" i="4"/>
  <c r="K9" i="4"/>
  <c r="K11" i="4"/>
  <c r="K12" i="4"/>
  <c r="K14" i="4"/>
  <c r="K17" i="4"/>
  <c r="K18" i="4"/>
  <c r="K19" i="4"/>
  <c r="K20" i="4"/>
  <c r="K21" i="4"/>
  <c r="K23" i="4"/>
  <c r="K24" i="4"/>
  <c r="K26" i="4"/>
  <c r="J10" i="4"/>
  <c r="J11" i="4"/>
  <c r="J12" i="4"/>
  <c r="J13" i="4"/>
  <c r="J16" i="4"/>
  <c r="J17" i="4"/>
  <c r="J18" i="4"/>
  <c r="J19" i="4"/>
  <c r="J22" i="4"/>
  <c r="J23" i="4"/>
  <c r="J24" i="4"/>
  <c r="J25" i="4"/>
  <c r="J26" i="4"/>
  <c r="I9" i="4"/>
  <c r="I10" i="4"/>
  <c r="I12" i="4"/>
  <c r="I15" i="4"/>
  <c r="I16" i="4"/>
  <c r="I17" i="4"/>
  <c r="I18" i="4"/>
  <c r="I19" i="4"/>
  <c r="I21" i="4"/>
  <c r="I22" i="4"/>
  <c r="I24" i="4"/>
  <c r="H8" i="4"/>
  <c r="H9" i="4"/>
  <c r="H10" i="4"/>
  <c r="H11" i="4"/>
  <c r="H14" i="4"/>
  <c r="H15" i="4"/>
  <c r="H16" i="4"/>
  <c r="H17" i="4"/>
  <c r="H19" i="4"/>
  <c r="H20" i="4"/>
  <c r="H21" i="4"/>
  <c r="H22" i="4"/>
  <c r="H23" i="4"/>
  <c r="H25" i="4"/>
  <c r="H26" i="4"/>
  <c r="G8" i="4"/>
  <c r="G9" i="4"/>
  <c r="G10" i="4"/>
  <c r="G12" i="4"/>
  <c r="G13" i="4"/>
  <c r="G14" i="4"/>
  <c r="G15" i="4"/>
  <c r="G16" i="4"/>
  <c r="G18" i="4"/>
  <c r="G19" i="4"/>
  <c r="G20" i="4"/>
  <c r="G21" i="4"/>
  <c r="G22" i="4"/>
  <c r="G24" i="4"/>
  <c r="G25" i="4"/>
  <c r="G26" i="4"/>
  <c r="F8" i="4"/>
  <c r="F9" i="4"/>
  <c r="F11" i="4"/>
  <c r="F12" i="4"/>
  <c r="F13" i="4"/>
  <c r="F14" i="4"/>
  <c r="F15" i="4"/>
  <c r="F17" i="4"/>
  <c r="F18" i="4"/>
  <c r="F19" i="4"/>
  <c r="F20" i="4"/>
  <c r="F21" i="4"/>
  <c r="F23" i="4"/>
  <c r="F24" i="4"/>
  <c r="F25" i="4"/>
  <c r="F26" i="4"/>
  <c r="E8" i="4"/>
  <c r="E10" i="4"/>
  <c r="E11" i="4"/>
  <c r="E12" i="4"/>
  <c r="E13" i="4"/>
  <c r="E14" i="4"/>
  <c r="E16" i="4"/>
  <c r="E17" i="4"/>
  <c r="E18" i="4"/>
  <c r="E19" i="4"/>
  <c r="E20" i="4"/>
  <c r="E22" i="4"/>
  <c r="E23" i="4"/>
  <c r="E24" i="4"/>
  <c r="E25" i="4"/>
  <c r="E26" i="4"/>
  <c r="D9" i="4"/>
  <c r="D10" i="4"/>
  <c r="D11" i="4"/>
  <c r="D12" i="4"/>
  <c r="D13" i="4"/>
  <c r="D14" i="4"/>
  <c r="D16" i="4"/>
  <c r="D17" i="4"/>
  <c r="D18" i="4"/>
  <c r="D19" i="4"/>
  <c r="D22" i="4"/>
  <c r="D23" i="4"/>
  <c r="D24" i="4"/>
  <c r="D25" i="4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C8" i="3"/>
  <c r="AC9" i="3"/>
  <c r="Z9" i="3" s="1"/>
  <c r="AC10" i="3"/>
  <c r="AC11" i="3"/>
  <c r="Z11" i="3" s="1"/>
  <c r="AC12" i="3"/>
  <c r="AC13" i="3"/>
  <c r="Z13" i="3" s="1"/>
  <c r="AC14" i="3"/>
  <c r="AC15" i="3"/>
  <c r="Z15" i="3" s="1"/>
  <c r="AC16" i="3"/>
  <c r="AC17" i="3"/>
  <c r="Z17" i="3" s="1"/>
  <c r="AC18" i="3"/>
  <c r="AC19" i="3"/>
  <c r="Z19" i="3" s="1"/>
  <c r="AC20" i="3"/>
  <c r="AC21" i="3"/>
  <c r="Z21" i="3" s="1"/>
  <c r="AC22" i="3"/>
  <c r="AC23" i="3"/>
  <c r="Z23" i="3" s="1"/>
  <c r="AC24" i="3"/>
  <c r="AC25" i="3"/>
  <c r="Z25" i="3" s="1"/>
  <c r="AC26" i="3"/>
  <c r="Z8" i="3"/>
  <c r="Z10" i="3"/>
  <c r="Z12" i="3"/>
  <c r="Z14" i="3"/>
  <c r="Z16" i="3"/>
  <c r="Z18" i="3"/>
  <c r="Z20" i="3"/>
  <c r="Z22" i="3"/>
  <c r="Z24" i="3"/>
  <c r="Z26" i="3"/>
  <c r="R8" i="3"/>
  <c r="R9" i="3"/>
  <c r="P9" i="3" s="1"/>
  <c r="R10" i="3"/>
  <c r="R11" i="3"/>
  <c r="P11" i="3" s="1"/>
  <c r="R12" i="3"/>
  <c r="R13" i="3"/>
  <c r="P13" i="3" s="1"/>
  <c r="R14" i="3"/>
  <c r="R15" i="3"/>
  <c r="P15" i="3" s="1"/>
  <c r="R16" i="3"/>
  <c r="R17" i="3"/>
  <c r="P17" i="3" s="1"/>
  <c r="R18" i="3"/>
  <c r="R19" i="3"/>
  <c r="P19" i="3" s="1"/>
  <c r="R20" i="3"/>
  <c r="R21" i="3"/>
  <c r="P21" i="3" s="1"/>
  <c r="R22" i="3"/>
  <c r="R23" i="3"/>
  <c r="P23" i="3" s="1"/>
  <c r="R24" i="3"/>
  <c r="R25" i="3"/>
  <c r="P25" i="3" s="1"/>
  <c r="R26" i="3"/>
  <c r="P8" i="3"/>
  <c r="P10" i="3"/>
  <c r="P12" i="3"/>
  <c r="P14" i="3"/>
  <c r="P16" i="3"/>
  <c r="P18" i="3"/>
  <c r="P20" i="3"/>
  <c r="P22" i="3"/>
  <c r="P24" i="3"/>
  <c r="P26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F8" i="3"/>
  <c r="F9" i="3"/>
  <c r="D9" i="3" s="1"/>
  <c r="F10" i="3"/>
  <c r="F11" i="3"/>
  <c r="D11" i="3" s="1"/>
  <c r="F12" i="3"/>
  <c r="F13" i="3"/>
  <c r="F14" i="3"/>
  <c r="F15" i="3"/>
  <c r="D15" i="3" s="1"/>
  <c r="F16" i="3"/>
  <c r="F17" i="3"/>
  <c r="D17" i="3" s="1"/>
  <c r="F18" i="3"/>
  <c r="F19" i="3"/>
  <c r="F20" i="3"/>
  <c r="F21" i="3"/>
  <c r="D21" i="3" s="1"/>
  <c r="F22" i="3"/>
  <c r="F23" i="3"/>
  <c r="D23" i="3" s="1"/>
  <c r="F24" i="3"/>
  <c r="F25" i="3"/>
  <c r="F26" i="3"/>
  <c r="E8" i="3"/>
  <c r="D8" i="3" s="1"/>
  <c r="E9" i="3"/>
  <c r="E10" i="3"/>
  <c r="D10" i="3" s="1"/>
  <c r="E11" i="3"/>
  <c r="E12" i="3"/>
  <c r="D12" i="3" s="1"/>
  <c r="E13" i="3"/>
  <c r="E14" i="3"/>
  <c r="D14" i="3" s="1"/>
  <c r="E15" i="3"/>
  <c r="E16" i="3"/>
  <c r="D16" i="3" s="1"/>
  <c r="E17" i="3"/>
  <c r="E18" i="3"/>
  <c r="D18" i="3" s="1"/>
  <c r="E19" i="3"/>
  <c r="E20" i="3"/>
  <c r="D20" i="3" s="1"/>
  <c r="E21" i="3"/>
  <c r="E22" i="3"/>
  <c r="D22" i="3" s="1"/>
  <c r="E23" i="3"/>
  <c r="E24" i="3"/>
  <c r="D24" i="3" s="1"/>
  <c r="E25" i="3"/>
  <c r="E26" i="3"/>
  <c r="D26" i="3" s="1"/>
  <c r="D13" i="3"/>
  <c r="D19" i="3"/>
  <c r="D25" i="3"/>
  <c r="EH8" i="8"/>
  <c r="DZ8" i="8" s="1"/>
  <c r="EH9" i="8"/>
  <c r="EH10" i="8"/>
  <c r="EH11" i="8"/>
  <c r="EH12" i="8"/>
  <c r="DZ12" i="8" s="1"/>
  <c r="EH13" i="8"/>
  <c r="EH14" i="8"/>
  <c r="DZ14" i="8" s="1"/>
  <c r="EH15" i="8"/>
  <c r="EH16" i="8"/>
  <c r="EH17" i="8"/>
  <c r="EH18" i="8"/>
  <c r="DZ18" i="8" s="1"/>
  <c r="EH19" i="8"/>
  <c r="EH20" i="8"/>
  <c r="DZ20" i="8" s="1"/>
  <c r="EH21" i="8"/>
  <c r="EH22" i="8"/>
  <c r="EH23" i="8"/>
  <c r="EH24" i="8"/>
  <c r="DZ24" i="8" s="1"/>
  <c r="EH25" i="8"/>
  <c r="EH26" i="8"/>
  <c r="DZ26" i="8" s="1"/>
  <c r="EA8" i="8"/>
  <c r="EA9" i="8"/>
  <c r="DZ9" i="8" s="1"/>
  <c r="EA10" i="8"/>
  <c r="EA11" i="8"/>
  <c r="DZ11" i="8" s="1"/>
  <c r="EA12" i="8"/>
  <c r="EA13" i="8"/>
  <c r="DZ13" i="8" s="1"/>
  <c r="EA14" i="8"/>
  <c r="EA15" i="8"/>
  <c r="DZ15" i="8" s="1"/>
  <c r="EA16" i="8"/>
  <c r="EA17" i="8"/>
  <c r="DZ17" i="8" s="1"/>
  <c r="EA18" i="8"/>
  <c r="EA19" i="8"/>
  <c r="DZ19" i="8" s="1"/>
  <c r="EA20" i="8"/>
  <c r="EA21" i="8"/>
  <c r="DZ21" i="8" s="1"/>
  <c r="EA22" i="8"/>
  <c r="EA23" i="8"/>
  <c r="DZ23" i="8" s="1"/>
  <c r="EA24" i="8"/>
  <c r="EA25" i="8"/>
  <c r="DZ25" i="8" s="1"/>
  <c r="EA26" i="8"/>
  <c r="DZ10" i="8"/>
  <c r="DZ16" i="8"/>
  <c r="DZ22" i="8"/>
  <c r="DU8" i="8"/>
  <c r="DU9" i="8"/>
  <c r="DU10" i="8"/>
  <c r="DU11" i="8"/>
  <c r="DU12" i="8"/>
  <c r="DU13" i="8"/>
  <c r="DU14" i="8"/>
  <c r="DU15" i="8"/>
  <c r="DU16" i="8"/>
  <c r="DU17" i="8"/>
  <c r="DU18" i="8"/>
  <c r="DU19" i="8"/>
  <c r="DU20" i="8"/>
  <c r="DU21" i="8"/>
  <c r="DU22" i="8"/>
  <c r="DU23" i="8"/>
  <c r="DU24" i="8"/>
  <c r="DU25" i="8"/>
  <c r="DU26" i="8"/>
  <c r="DN8" i="8"/>
  <c r="DF8" i="8" s="1"/>
  <c r="DN9" i="8"/>
  <c r="DN10" i="8"/>
  <c r="DF10" i="8" s="1"/>
  <c r="DN11" i="8"/>
  <c r="DN12" i="8"/>
  <c r="DN13" i="8"/>
  <c r="DN14" i="8"/>
  <c r="DF14" i="8" s="1"/>
  <c r="DN15" i="8"/>
  <c r="DN16" i="8"/>
  <c r="DF16" i="8" s="1"/>
  <c r="DN17" i="8"/>
  <c r="DN18" i="8"/>
  <c r="DN19" i="8"/>
  <c r="DN20" i="8"/>
  <c r="DF20" i="8" s="1"/>
  <c r="DN21" i="8"/>
  <c r="DN22" i="8"/>
  <c r="DF22" i="8" s="1"/>
  <c r="DN23" i="8"/>
  <c r="DN24" i="8"/>
  <c r="DN25" i="8"/>
  <c r="DN26" i="8"/>
  <c r="DF26" i="8" s="1"/>
  <c r="DG8" i="8"/>
  <c r="DG9" i="8"/>
  <c r="DF9" i="8" s="1"/>
  <c r="DG10" i="8"/>
  <c r="DG11" i="8"/>
  <c r="DF11" i="8" s="1"/>
  <c r="DG12" i="8"/>
  <c r="DG13" i="8"/>
  <c r="DF13" i="8" s="1"/>
  <c r="DG14" i="8"/>
  <c r="DG15" i="8"/>
  <c r="DF15" i="8" s="1"/>
  <c r="DG16" i="8"/>
  <c r="DG17" i="8"/>
  <c r="DF17" i="8" s="1"/>
  <c r="DG18" i="8"/>
  <c r="DG19" i="8"/>
  <c r="DF19" i="8" s="1"/>
  <c r="DG20" i="8"/>
  <c r="DG21" i="8"/>
  <c r="DF21" i="8" s="1"/>
  <c r="DG22" i="8"/>
  <c r="DG23" i="8"/>
  <c r="DF23" i="8" s="1"/>
  <c r="DG24" i="8"/>
  <c r="DG25" i="8"/>
  <c r="DF25" i="8" s="1"/>
  <c r="DG26" i="8"/>
  <c r="DF12" i="8"/>
  <c r="DF18" i="8"/>
  <c r="DF24" i="8"/>
  <c r="CY8" i="8"/>
  <c r="CY9" i="8"/>
  <c r="CY10" i="8"/>
  <c r="CY11" i="8"/>
  <c r="CY12" i="8"/>
  <c r="CY13" i="8"/>
  <c r="CQ13" i="8" s="1"/>
  <c r="CY14" i="8"/>
  <c r="CY15" i="8"/>
  <c r="CY16" i="8"/>
  <c r="CY17" i="8"/>
  <c r="CQ17" i="8" s="1"/>
  <c r="CY18" i="8"/>
  <c r="CY19" i="8"/>
  <c r="CQ19" i="8" s="1"/>
  <c r="CY20" i="8"/>
  <c r="CY21" i="8"/>
  <c r="CY22" i="8"/>
  <c r="CY23" i="8"/>
  <c r="CY24" i="8"/>
  <c r="CY25" i="8"/>
  <c r="CQ25" i="8" s="1"/>
  <c r="CY26" i="8"/>
  <c r="CR8" i="8"/>
  <c r="CQ8" i="8" s="1"/>
  <c r="CR9" i="8"/>
  <c r="CR10" i="8"/>
  <c r="CQ10" i="8" s="1"/>
  <c r="CR11" i="8"/>
  <c r="CR12" i="8"/>
  <c r="CQ12" i="8" s="1"/>
  <c r="CR13" i="8"/>
  <c r="CR14" i="8"/>
  <c r="CQ14" i="8" s="1"/>
  <c r="CR15" i="8"/>
  <c r="CR16" i="8"/>
  <c r="CQ16" i="8" s="1"/>
  <c r="CR17" i="8"/>
  <c r="CR18" i="8"/>
  <c r="CQ18" i="8" s="1"/>
  <c r="CR19" i="8"/>
  <c r="CR20" i="8"/>
  <c r="CQ20" i="8" s="1"/>
  <c r="CR21" i="8"/>
  <c r="CR22" i="8"/>
  <c r="CQ22" i="8" s="1"/>
  <c r="CR23" i="8"/>
  <c r="CR24" i="8"/>
  <c r="CQ24" i="8" s="1"/>
  <c r="CR25" i="8"/>
  <c r="CR26" i="8"/>
  <c r="CQ26" i="8" s="1"/>
  <c r="CQ9" i="8"/>
  <c r="CQ11" i="8"/>
  <c r="CQ15" i="8"/>
  <c r="CQ21" i="8"/>
  <c r="CQ23" i="8"/>
  <c r="CJ8" i="8"/>
  <c r="CB8" i="8" s="1"/>
  <c r="CJ9" i="8"/>
  <c r="CJ10" i="8"/>
  <c r="CB10" i="8" s="1"/>
  <c r="CJ11" i="8"/>
  <c r="CJ12" i="8"/>
  <c r="CJ13" i="8"/>
  <c r="CJ14" i="8"/>
  <c r="CB14" i="8" s="1"/>
  <c r="CJ15" i="8"/>
  <c r="CJ16" i="8"/>
  <c r="CB16" i="8" s="1"/>
  <c r="CJ17" i="8"/>
  <c r="CJ18" i="8"/>
  <c r="CJ19" i="8"/>
  <c r="CJ20" i="8"/>
  <c r="CB20" i="8" s="1"/>
  <c r="CJ21" i="8"/>
  <c r="CJ22" i="8"/>
  <c r="CB22" i="8" s="1"/>
  <c r="CJ23" i="8"/>
  <c r="CJ24" i="8"/>
  <c r="CJ25" i="8"/>
  <c r="CJ26" i="8"/>
  <c r="CB26" i="8" s="1"/>
  <c r="CC8" i="8"/>
  <c r="CC9" i="8"/>
  <c r="CB9" i="8" s="1"/>
  <c r="CC10" i="8"/>
  <c r="CC11" i="8"/>
  <c r="CB11" i="8" s="1"/>
  <c r="CC12" i="8"/>
  <c r="CC13" i="8"/>
  <c r="CB13" i="8" s="1"/>
  <c r="CC14" i="8"/>
  <c r="CC15" i="8"/>
  <c r="CB15" i="8" s="1"/>
  <c r="CC16" i="8"/>
  <c r="CC17" i="8"/>
  <c r="CB17" i="8" s="1"/>
  <c r="CC18" i="8"/>
  <c r="CC19" i="8"/>
  <c r="CB19" i="8" s="1"/>
  <c r="CC20" i="8"/>
  <c r="CC21" i="8"/>
  <c r="CB21" i="8" s="1"/>
  <c r="CC22" i="8"/>
  <c r="CC23" i="8"/>
  <c r="CB23" i="8" s="1"/>
  <c r="CC24" i="8"/>
  <c r="CC25" i="8"/>
  <c r="CB25" i="8" s="1"/>
  <c r="CC26" i="8"/>
  <c r="CB12" i="8"/>
  <c r="CB18" i="8"/>
  <c r="CB24" i="8"/>
  <c r="BU8" i="8"/>
  <c r="BU9" i="8"/>
  <c r="BU10" i="8"/>
  <c r="BU11" i="8"/>
  <c r="BU12" i="8"/>
  <c r="BU13" i="8"/>
  <c r="BM13" i="8" s="1"/>
  <c r="BU14" i="8"/>
  <c r="BU15" i="8"/>
  <c r="BU16" i="8"/>
  <c r="BU17" i="8"/>
  <c r="BM17" i="8" s="1"/>
  <c r="BU18" i="8"/>
  <c r="BU19" i="8"/>
  <c r="BM19" i="8" s="1"/>
  <c r="BU20" i="8"/>
  <c r="BU21" i="8"/>
  <c r="BU22" i="8"/>
  <c r="BU23" i="8"/>
  <c r="BM23" i="8" s="1"/>
  <c r="BU24" i="8"/>
  <c r="BU25" i="8"/>
  <c r="BM25" i="8" s="1"/>
  <c r="BU26" i="8"/>
  <c r="BN8" i="8"/>
  <c r="BM8" i="8" s="1"/>
  <c r="BN9" i="8"/>
  <c r="BN10" i="8"/>
  <c r="BM10" i="8" s="1"/>
  <c r="BN11" i="8"/>
  <c r="BN12" i="8"/>
  <c r="BM12" i="8" s="1"/>
  <c r="BN13" i="8"/>
  <c r="BN14" i="8"/>
  <c r="BM14" i="8" s="1"/>
  <c r="BN15" i="8"/>
  <c r="BN16" i="8"/>
  <c r="BM16" i="8" s="1"/>
  <c r="BN17" i="8"/>
  <c r="BN18" i="8"/>
  <c r="BM18" i="8" s="1"/>
  <c r="BN19" i="8"/>
  <c r="BN20" i="8"/>
  <c r="BM20" i="8" s="1"/>
  <c r="BN21" i="8"/>
  <c r="BN22" i="8"/>
  <c r="BM22" i="8" s="1"/>
  <c r="BN23" i="8"/>
  <c r="BN24" i="8"/>
  <c r="BM24" i="8" s="1"/>
  <c r="BN25" i="8"/>
  <c r="BN26" i="8"/>
  <c r="BM26" i="8" s="1"/>
  <c r="BM9" i="8"/>
  <c r="BM11" i="8"/>
  <c r="BM15" i="8"/>
  <c r="BM21" i="8"/>
  <c r="BF8" i="8"/>
  <c r="AX8" i="8" s="1"/>
  <c r="BF9" i="8"/>
  <c r="BF10" i="8"/>
  <c r="AX10" i="8" s="1"/>
  <c r="BF11" i="8"/>
  <c r="BF12" i="8"/>
  <c r="BF13" i="8"/>
  <c r="BF14" i="8"/>
  <c r="AX14" i="8" s="1"/>
  <c r="BF15" i="8"/>
  <c r="BF16" i="8"/>
  <c r="AX16" i="8" s="1"/>
  <c r="BF17" i="8"/>
  <c r="BF18" i="8"/>
  <c r="BF19" i="8"/>
  <c r="BF20" i="8"/>
  <c r="AX20" i="8" s="1"/>
  <c r="BF21" i="8"/>
  <c r="BF22" i="8"/>
  <c r="AX22" i="8" s="1"/>
  <c r="BF23" i="8"/>
  <c r="BF24" i="8"/>
  <c r="BF25" i="8"/>
  <c r="BF26" i="8"/>
  <c r="AX26" i="8" s="1"/>
  <c r="AY8" i="8"/>
  <c r="AY9" i="8"/>
  <c r="AX9" i="8" s="1"/>
  <c r="AY10" i="8"/>
  <c r="AY11" i="8"/>
  <c r="AX11" i="8" s="1"/>
  <c r="AY12" i="8"/>
  <c r="AY13" i="8"/>
  <c r="AX13" i="8" s="1"/>
  <c r="AY14" i="8"/>
  <c r="AY15" i="8"/>
  <c r="AX15" i="8" s="1"/>
  <c r="AY16" i="8"/>
  <c r="AY17" i="8"/>
  <c r="AX17" i="8" s="1"/>
  <c r="AY18" i="8"/>
  <c r="AY19" i="8"/>
  <c r="AX19" i="8" s="1"/>
  <c r="AY20" i="8"/>
  <c r="AY21" i="8"/>
  <c r="AX21" i="8" s="1"/>
  <c r="AY22" i="8"/>
  <c r="AY23" i="8"/>
  <c r="AX23" i="8" s="1"/>
  <c r="AY24" i="8"/>
  <c r="AY25" i="8"/>
  <c r="AX25" i="8" s="1"/>
  <c r="AY26" i="8"/>
  <c r="AX12" i="8"/>
  <c r="AX18" i="8"/>
  <c r="AX24" i="8"/>
  <c r="AQ8" i="8"/>
  <c r="AQ9" i="8"/>
  <c r="AQ10" i="8"/>
  <c r="AQ11" i="8"/>
  <c r="AI11" i="8" s="1"/>
  <c r="AQ12" i="8"/>
  <c r="AQ13" i="8"/>
  <c r="AI13" i="8" s="1"/>
  <c r="AQ14" i="8"/>
  <c r="AQ15" i="8"/>
  <c r="AQ16" i="8"/>
  <c r="AQ17" i="8"/>
  <c r="AQ18" i="8"/>
  <c r="AQ19" i="8"/>
  <c r="AI19" i="8" s="1"/>
  <c r="AQ20" i="8"/>
  <c r="AQ21" i="8"/>
  <c r="AQ22" i="8"/>
  <c r="AQ23" i="8"/>
  <c r="AQ24" i="8"/>
  <c r="AQ25" i="8"/>
  <c r="AI25" i="8" s="1"/>
  <c r="AQ26" i="8"/>
  <c r="AJ8" i="8"/>
  <c r="AI8" i="8" s="1"/>
  <c r="AJ9" i="8"/>
  <c r="AJ10" i="8"/>
  <c r="AJ11" i="8"/>
  <c r="AJ12" i="8"/>
  <c r="AI12" i="8" s="1"/>
  <c r="AJ13" i="8"/>
  <c r="AJ14" i="8"/>
  <c r="AI14" i="8" s="1"/>
  <c r="AJ15" i="8"/>
  <c r="AJ16" i="8"/>
  <c r="AI16" i="8" s="1"/>
  <c r="AJ17" i="8"/>
  <c r="AJ18" i="8"/>
  <c r="AI18" i="8" s="1"/>
  <c r="AJ19" i="8"/>
  <c r="AJ20" i="8"/>
  <c r="AI20" i="8" s="1"/>
  <c r="AJ21" i="8"/>
  <c r="AJ22" i="8"/>
  <c r="AI22" i="8" s="1"/>
  <c r="AJ23" i="8"/>
  <c r="AI23" i="8" s="1"/>
  <c r="AJ24" i="8"/>
  <c r="AI24" i="8" s="1"/>
  <c r="AJ25" i="8"/>
  <c r="AJ26" i="8"/>
  <c r="AI26" i="8" s="1"/>
  <c r="AI9" i="8"/>
  <c r="AI10" i="8"/>
  <c r="AI15" i="8"/>
  <c r="AI21" i="8"/>
  <c r="AB8" i="8"/>
  <c r="T8" i="8" s="1"/>
  <c r="AB9" i="8"/>
  <c r="AB10" i="8"/>
  <c r="T10" i="8" s="1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T26" i="8" s="1"/>
  <c r="D26" i="8" s="1"/>
  <c r="U8" i="8"/>
  <c r="U9" i="8"/>
  <c r="T9" i="8" s="1"/>
  <c r="U10" i="8"/>
  <c r="U11" i="8"/>
  <c r="T11" i="8" s="1"/>
  <c r="U12" i="8"/>
  <c r="U13" i="8"/>
  <c r="U14" i="8"/>
  <c r="U15" i="8"/>
  <c r="T15" i="8" s="1"/>
  <c r="U16" i="8"/>
  <c r="U17" i="8"/>
  <c r="T17" i="8" s="1"/>
  <c r="U18" i="8"/>
  <c r="U19" i="8"/>
  <c r="T19" i="8" s="1"/>
  <c r="U20" i="8"/>
  <c r="T20" i="8" s="1"/>
  <c r="U21" i="8"/>
  <c r="T21" i="8" s="1"/>
  <c r="U22" i="8"/>
  <c r="U23" i="8"/>
  <c r="T23" i="8" s="1"/>
  <c r="U24" i="8"/>
  <c r="U25" i="8"/>
  <c r="U26" i="8"/>
  <c r="T12" i="8"/>
  <c r="T13" i="8"/>
  <c r="T14" i="8"/>
  <c r="T16" i="8"/>
  <c r="T18" i="8"/>
  <c r="T22" i="8"/>
  <c r="T24" i="8"/>
  <c r="T25" i="8"/>
  <c r="M8" i="8"/>
  <c r="M9" i="8"/>
  <c r="M10" i="8"/>
  <c r="M11" i="8"/>
  <c r="E11" i="8" s="1"/>
  <c r="M12" i="8"/>
  <c r="M13" i="8"/>
  <c r="M14" i="8"/>
  <c r="M15" i="8"/>
  <c r="M16" i="8"/>
  <c r="M17" i="8"/>
  <c r="E17" i="8" s="1"/>
  <c r="M18" i="8"/>
  <c r="M19" i="8"/>
  <c r="M20" i="8"/>
  <c r="M21" i="8"/>
  <c r="M22" i="8"/>
  <c r="M23" i="8"/>
  <c r="M24" i="8"/>
  <c r="M25" i="8"/>
  <c r="E25" i="8" s="1"/>
  <c r="D25" i="8" s="1"/>
  <c r="M26" i="8"/>
  <c r="F8" i="8"/>
  <c r="E8" i="8" s="1"/>
  <c r="F9" i="8"/>
  <c r="F10" i="8"/>
  <c r="F11" i="8"/>
  <c r="F12" i="8"/>
  <c r="F13" i="8"/>
  <c r="F14" i="8"/>
  <c r="E14" i="8" s="1"/>
  <c r="F15" i="8"/>
  <c r="F16" i="8"/>
  <c r="E16" i="8" s="1"/>
  <c r="F17" i="8"/>
  <c r="F18" i="8"/>
  <c r="F19" i="8"/>
  <c r="F20" i="8"/>
  <c r="E20" i="8" s="1"/>
  <c r="F21" i="8"/>
  <c r="F22" i="8"/>
  <c r="E22" i="8" s="1"/>
  <c r="F23" i="8"/>
  <c r="F24" i="8"/>
  <c r="F25" i="8"/>
  <c r="F26" i="8"/>
  <c r="E26" i="8" s="1"/>
  <c r="E9" i="8"/>
  <c r="D9" i="8" s="1"/>
  <c r="E10" i="8"/>
  <c r="D10" i="8" s="1"/>
  <c r="E13" i="8"/>
  <c r="E15" i="8"/>
  <c r="D15" i="8" s="1"/>
  <c r="E19" i="8"/>
  <c r="E21" i="8"/>
  <c r="D16" i="8"/>
  <c r="DI8" i="10"/>
  <c r="DI9" i="10"/>
  <c r="DI10" i="10"/>
  <c r="DI11" i="10"/>
  <c r="DI12" i="10"/>
  <c r="DI13" i="10"/>
  <c r="DI14" i="10"/>
  <c r="DI15" i="10"/>
  <c r="DI16" i="10"/>
  <c r="DI17" i="10"/>
  <c r="DI18" i="10"/>
  <c r="DI19" i="10"/>
  <c r="DI20" i="10"/>
  <c r="DI21" i="10"/>
  <c r="DI22" i="10"/>
  <c r="DI23" i="10"/>
  <c r="DI24" i="10"/>
  <c r="DI25" i="10"/>
  <c r="DI26" i="10"/>
  <c r="DG8" i="10"/>
  <c r="DG9" i="10"/>
  <c r="DG10" i="10"/>
  <c r="DG11" i="10"/>
  <c r="DG12" i="10"/>
  <c r="DG13" i="10"/>
  <c r="DG14" i="10"/>
  <c r="DG15" i="10"/>
  <c r="DG16" i="10"/>
  <c r="DG17" i="10"/>
  <c r="DG18" i="10"/>
  <c r="DG19" i="10"/>
  <c r="DG20" i="10"/>
  <c r="DG21" i="10"/>
  <c r="DG22" i="10"/>
  <c r="DG23" i="10"/>
  <c r="DG24" i="10"/>
  <c r="DG25" i="10"/>
  <c r="DG26" i="10"/>
  <c r="DF8" i="10"/>
  <c r="DF9" i="10"/>
  <c r="DF10" i="10"/>
  <c r="DF11" i="10"/>
  <c r="DF12" i="10"/>
  <c r="DF13" i="10"/>
  <c r="DF14" i="10"/>
  <c r="DF15" i="10"/>
  <c r="DF16" i="10"/>
  <c r="DF17" i="10"/>
  <c r="DF18" i="10"/>
  <c r="DA18" i="10" s="1"/>
  <c r="DF19" i="10"/>
  <c r="DF20" i="10"/>
  <c r="DF21" i="10"/>
  <c r="DF22" i="10"/>
  <c r="DF23" i="10"/>
  <c r="DF24" i="10"/>
  <c r="DF25" i="10"/>
  <c r="DF26" i="10"/>
  <c r="DE8" i="10"/>
  <c r="DE9" i="10"/>
  <c r="DE10" i="10"/>
  <c r="DE11" i="10"/>
  <c r="DE12" i="10"/>
  <c r="DA12" i="10" s="1"/>
  <c r="DE13" i="10"/>
  <c r="DE14" i="10"/>
  <c r="DE15" i="10"/>
  <c r="DE16" i="10"/>
  <c r="DE17" i="10"/>
  <c r="DE18" i="10"/>
  <c r="DE19" i="10"/>
  <c r="DE20" i="10"/>
  <c r="DE21" i="10"/>
  <c r="DE22" i="10"/>
  <c r="DE23" i="10"/>
  <c r="DE24" i="10"/>
  <c r="DE25" i="10"/>
  <c r="DE26" i="10"/>
  <c r="DD8" i="10"/>
  <c r="DD9" i="10"/>
  <c r="DD10" i="10"/>
  <c r="DD11" i="10"/>
  <c r="DD12" i="10"/>
  <c r="DD13" i="10"/>
  <c r="DD14" i="10"/>
  <c r="DD15" i="10"/>
  <c r="DD16" i="10"/>
  <c r="DA16" i="10" s="1"/>
  <c r="DD17" i="10"/>
  <c r="DD18" i="10"/>
  <c r="DD19" i="10"/>
  <c r="DD20" i="10"/>
  <c r="DD21" i="10"/>
  <c r="DD22" i="10"/>
  <c r="DD23" i="10"/>
  <c r="DD24" i="10"/>
  <c r="DD25" i="10"/>
  <c r="DD26" i="10"/>
  <c r="DC8" i="10"/>
  <c r="DC9" i="10"/>
  <c r="DC10" i="10"/>
  <c r="DA10" i="10" s="1"/>
  <c r="DC11" i="10"/>
  <c r="DC12" i="10"/>
  <c r="DC13" i="10"/>
  <c r="DC14" i="10"/>
  <c r="DC15" i="10"/>
  <c r="DC16" i="10"/>
  <c r="DC17" i="10"/>
  <c r="DC18" i="10"/>
  <c r="DC19" i="10"/>
  <c r="DC20" i="10"/>
  <c r="DC21" i="10"/>
  <c r="DC22" i="10"/>
  <c r="DA22" i="10" s="1"/>
  <c r="DC23" i="10"/>
  <c r="DC24" i="10"/>
  <c r="DC25" i="10"/>
  <c r="DC26" i="10"/>
  <c r="DB8" i="10"/>
  <c r="DA8" i="10" s="1"/>
  <c r="DB9" i="10"/>
  <c r="DB10" i="10"/>
  <c r="DB11" i="10"/>
  <c r="DB12" i="10"/>
  <c r="DB13" i="10"/>
  <c r="DB14" i="10"/>
  <c r="DA14" i="10" s="1"/>
  <c r="DB15" i="10"/>
  <c r="DB16" i="10"/>
  <c r="DB17" i="10"/>
  <c r="DB18" i="10"/>
  <c r="DB19" i="10"/>
  <c r="DB20" i="10"/>
  <c r="DA20" i="10" s="1"/>
  <c r="DB21" i="10"/>
  <c r="DB22" i="10"/>
  <c r="DB23" i="10"/>
  <c r="DB24" i="10"/>
  <c r="DB25" i="10"/>
  <c r="DA25" i="10" s="1"/>
  <c r="DB26" i="10"/>
  <c r="DA26" i="10" s="1"/>
  <c r="DA24" i="10"/>
  <c r="CZ23" i="10"/>
  <c r="CS23" i="10" s="1"/>
  <c r="CY12" i="10"/>
  <c r="CR12" i="10" s="1"/>
  <c r="CY22" i="10"/>
  <c r="CX21" i="10"/>
  <c r="CQ21" i="10" s="1"/>
  <c r="CW20" i="10"/>
  <c r="CV9" i="10"/>
  <c r="CO9" i="10" s="1"/>
  <c r="CV19" i="10"/>
  <c r="CO19" i="10" s="1"/>
  <c r="CU18" i="10"/>
  <c r="CS17" i="10"/>
  <c r="CR15" i="10"/>
  <c r="CR22" i="10"/>
  <c r="CQ18" i="10"/>
  <c r="CP20" i="10"/>
  <c r="CO21" i="10"/>
  <c r="CN20" i="10"/>
  <c r="CL8" i="10"/>
  <c r="CL9" i="10"/>
  <c r="CL10" i="10"/>
  <c r="CL11" i="10"/>
  <c r="CL12" i="10"/>
  <c r="CL13" i="10"/>
  <c r="CL14" i="10"/>
  <c r="CL15" i="10"/>
  <c r="CL16" i="10"/>
  <c r="CL17" i="10"/>
  <c r="CL18" i="10"/>
  <c r="CL19" i="10"/>
  <c r="CL20" i="10"/>
  <c r="CL21" i="10"/>
  <c r="CL22" i="10"/>
  <c r="CL23" i="10"/>
  <c r="CL24" i="10"/>
  <c r="CL25" i="10"/>
  <c r="CL26" i="10"/>
  <c r="CK8" i="10"/>
  <c r="CK9" i="10"/>
  <c r="CK10" i="10"/>
  <c r="CK11" i="10"/>
  <c r="CK12" i="10"/>
  <c r="CF12" i="10" s="1"/>
  <c r="CK13" i="10"/>
  <c r="CK14" i="10"/>
  <c r="CK15" i="10"/>
  <c r="CK16" i="10"/>
  <c r="CK17" i="10"/>
  <c r="CK18" i="10"/>
  <c r="CF18" i="10" s="1"/>
  <c r="CK19" i="10"/>
  <c r="CK20" i="10"/>
  <c r="CK21" i="10"/>
  <c r="CK22" i="10"/>
  <c r="CK23" i="10"/>
  <c r="CK24" i="10"/>
  <c r="CF24" i="10" s="1"/>
  <c r="CK25" i="10"/>
  <c r="CK26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I8" i="10"/>
  <c r="CI9" i="10"/>
  <c r="CI10" i="10"/>
  <c r="CI11" i="10"/>
  <c r="CI12" i="10"/>
  <c r="CI13" i="10"/>
  <c r="CI14" i="10"/>
  <c r="CI15" i="10"/>
  <c r="CI16" i="10"/>
  <c r="CI17" i="10"/>
  <c r="CI18" i="10"/>
  <c r="CI19" i="10"/>
  <c r="CI20" i="10"/>
  <c r="CI21" i="10"/>
  <c r="CI22" i="10"/>
  <c r="CI23" i="10"/>
  <c r="CI24" i="10"/>
  <c r="CI25" i="10"/>
  <c r="CI26" i="10"/>
  <c r="CH8" i="10"/>
  <c r="CH9" i="10"/>
  <c r="CH10" i="10"/>
  <c r="CH11" i="10"/>
  <c r="CH12" i="10"/>
  <c r="CH13" i="10"/>
  <c r="CH14" i="10"/>
  <c r="CH15" i="10"/>
  <c r="CH16" i="10"/>
  <c r="CH17" i="10"/>
  <c r="CH18" i="10"/>
  <c r="CH19" i="10"/>
  <c r="CH20" i="10"/>
  <c r="CH21" i="10"/>
  <c r="CH22" i="10"/>
  <c r="CH23" i="10"/>
  <c r="CH24" i="10"/>
  <c r="CH25" i="10"/>
  <c r="CH26" i="10"/>
  <c r="CG8" i="10"/>
  <c r="CG9" i="10"/>
  <c r="CG10" i="10"/>
  <c r="CG11" i="10"/>
  <c r="CF11" i="10" s="1"/>
  <c r="CG12" i="10"/>
  <c r="CG13" i="10"/>
  <c r="CG14" i="10"/>
  <c r="CF14" i="10" s="1"/>
  <c r="CG15" i="10"/>
  <c r="CG16" i="10"/>
  <c r="CG17" i="10"/>
  <c r="CF17" i="10" s="1"/>
  <c r="CG18" i="10"/>
  <c r="CG19" i="10"/>
  <c r="CG20" i="10"/>
  <c r="CG21" i="10"/>
  <c r="CF21" i="10" s="1"/>
  <c r="CG22" i="10"/>
  <c r="CG23" i="10"/>
  <c r="CF23" i="10" s="1"/>
  <c r="CG24" i="10"/>
  <c r="CG25" i="10"/>
  <c r="CG26" i="10"/>
  <c r="CF26" i="10" s="1"/>
  <c r="CF8" i="10"/>
  <c r="CF13" i="10"/>
  <c r="CF19" i="10"/>
  <c r="CF20" i="10"/>
  <c r="CF25" i="10"/>
  <c r="CE13" i="10"/>
  <c r="BX13" i="10" s="1"/>
  <c r="CE18" i="10"/>
  <c r="BX18" i="10" s="1"/>
  <c r="CE25" i="10"/>
  <c r="BX25" i="10" s="1"/>
  <c r="CD11" i="10"/>
  <c r="BW11" i="10" s="1"/>
  <c r="CD18" i="10"/>
  <c r="BW18" i="10" s="1"/>
  <c r="CD23" i="10"/>
  <c r="BW23" i="10" s="1"/>
  <c r="CC11" i="10"/>
  <c r="BV11" i="10" s="1"/>
  <c r="CC16" i="10"/>
  <c r="BV16" i="10" s="1"/>
  <c r="CC23" i="10"/>
  <c r="BV23" i="10" s="1"/>
  <c r="CB9" i="10"/>
  <c r="CB16" i="10"/>
  <c r="BU16" i="10" s="1"/>
  <c r="CB21" i="10"/>
  <c r="BU21" i="10" s="1"/>
  <c r="CA9" i="10"/>
  <c r="CA14" i="10"/>
  <c r="BT14" i="10" s="1"/>
  <c r="CA21" i="10"/>
  <c r="BT21" i="10" s="1"/>
  <c r="CA25" i="10"/>
  <c r="BT25" i="10" s="1"/>
  <c r="BZ14" i="10"/>
  <c r="BZ20" i="10"/>
  <c r="BZ24" i="10"/>
  <c r="BX22" i="10"/>
  <c r="BW9" i="10"/>
  <c r="BW21" i="10"/>
  <c r="BV8" i="10"/>
  <c r="BV20" i="10"/>
  <c r="BU9" i="10"/>
  <c r="BU25" i="10"/>
  <c r="BT9" i="10"/>
  <c r="BS8" i="10"/>
  <c r="BS20" i="10"/>
  <c r="BS23" i="10"/>
  <c r="BK8" i="10"/>
  <c r="BK9" i="10"/>
  <c r="BK10" i="10"/>
  <c r="BK11" i="10"/>
  <c r="BK12" i="10"/>
  <c r="BK13" i="10"/>
  <c r="BK14" i="10"/>
  <c r="BK15" i="10"/>
  <c r="BK16" i="10"/>
  <c r="BC16" i="10" s="1"/>
  <c r="I16" i="1" s="1"/>
  <c r="BK17" i="10"/>
  <c r="BK18" i="10"/>
  <c r="BK19" i="10"/>
  <c r="BK20" i="10"/>
  <c r="BK21" i="10"/>
  <c r="BK22" i="10"/>
  <c r="BK23" i="10"/>
  <c r="BK24" i="10"/>
  <c r="BK25" i="10"/>
  <c r="BK26" i="10"/>
  <c r="BD8" i="10"/>
  <c r="BD9" i="10"/>
  <c r="BC9" i="10" s="1"/>
  <c r="I9" i="1" s="1"/>
  <c r="BD10" i="10"/>
  <c r="BD11" i="10"/>
  <c r="BC11" i="10" s="1"/>
  <c r="BD12" i="10"/>
  <c r="BD13" i="10"/>
  <c r="BD14" i="10"/>
  <c r="BD15" i="10"/>
  <c r="BD16" i="10"/>
  <c r="BD17" i="10"/>
  <c r="BD18" i="10"/>
  <c r="BD19" i="10"/>
  <c r="BD20" i="10"/>
  <c r="BC20" i="10" s="1"/>
  <c r="I20" i="1" s="1"/>
  <c r="BD21" i="10"/>
  <c r="BC21" i="10" s="1"/>
  <c r="BD22" i="10"/>
  <c r="BD23" i="10"/>
  <c r="BC23" i="10" s="1"/>
  <c r="BD24" i="10"/>
  <c r="BD25" i="10"/>
  <c r="BD26" i="10"/>
  <c r="BC26" i="10" s="1"/>
  <c r="I26" i="1" s="1"/>
  <c r="BC8" i="10"/>
  <c r="BC10" i="10"/>
  <c r="BC13" i="10"/>
  <c r="BC14" i="10"/>
  <c r="BC15" i="10"/>
  <c r="BC17" i="10"/>
  <c r="BC19" i="10"/>
  <c r="BC22" i="10"/>
  <c r="BC25" i="10"/>
  <c r="AY8" i="10"/>
  <c r="CZ8" i="10" s="1"/>
  <c r="CS8" i="10" s="1"/>
  <c r="AY9" i="10"/>
  <c r="CZ9" i="10" s="1"/>
  <c r="CS9" i="10" s="1"/>
  <c r="AY10" i="10"/>
  <c r="CZ10" i="10" s="1"/>
  <c r="CS10" i="10" s="1"/>
  <c r="AY11" i="10"/>
  <c r="CZ11" i="10" s="1"/>
  <c r="CS11" i="10" s="1"/>
  <c r="AY12" i="10"/>
  <c r="CZ12" i="10" s="1"/>
  <c r="CS12" i="10" s="1"/>
  <c r="AY13" i="10"/>
  <c r="CZ13" i="10" s="1"/>
  <c r="CS13" i="10" s="1"/>
  <c r="AY14" i="10"/>
  <c r="CZ14" i="10" s="1"/>
  <c r="CS14" i="10" s="1"/>
  <c r="AY15" i="10"/>
  <c r="CZ15" i="10" s="1"/>
  <c r="CS15" i="10" s="1"/>
  <c r="AY16" i="10"/>
  <c r="CZ16" i="10" s="1"/>
  <c r="CS16" i="10" s="1"/>
  <c r="AY17" i="10"/>
  <c r="CZ17" i="10" s="1"/>
  <c r="AY18" i="10"/>
  <c r="AY19" i="10"/>
  <c r="CZ19" i="10" s="1"/>
  <c r="CS19" i="10" s="1"/>
  <c r="AY20" i="10"/>
  <c r="CZ20" i="10" s="1"/>
  <c r="CS20" i="10" s="1"/>
  <c r="AY21" i="10"/>
  <c r="CZ21" i="10" s="1"/>
  <c r="CS21" i="10" s="1"/>
  <c r="AY22" i="10"/>
  <c r="CZ22" i="10" s="1"/>
  <c r="CS22" i="10" s="1"/>
  <c r="AY23" i="10"/>
  <c r="AY24" i="10"/>
  <c r="CZ24" i="10" s="1"/>
  <c r="CS24" i="10" s="1"/>
  <c r="AY25" i="10"/>
  <c r="CZ25" i="10" s="1"/>
  <c r="CS25" i="10" s="1"/>
  <c r="AY26" i="10"/>
  <c r="CZ26" i="10" s="1"/>
  <c r="CS26" i="10" s="1"/>
  <c r="AU8" i="10"/>
  <c r="CY8" i="10" s="1"/>
  <c r="CR8" i="10" s="1"/>
  <c r="AU9" i="10"/>
  <c r="CY9" i="10" s="1"/>
  <c r="CR9" i="10" s="1"/>
  <c r="AU10" i="10"/>
  <c r="CY10" i="10" s="1"/>
  <c r="CR10" i="10" s="1"/>
  <c r="AU11" i="10"/>
  <c r="CY11" i="10" s="1"/>
  <c r="CR11" i="10" s="1"/>
  <c r="AU12" i="10"/>
  <c r="AU13" i="10"/>
  <c r="CY13" i="10" s="1"/>
  <c r="CR13" i="10" s="1"/>
  <c r="AU14" i="10"/>
  <c r="CY14" i="10" s="1"/>
  <c r="CR14" i="10" s="1"/>
  <c r="AU15" i="10"/>
  <c r="CY15" i="10" s="1"/>
  <c r="AU16" i="10"/>
  <c r="CY16" i="10" s="1"/>
  <c r="CR16" i="10" s="1"/>
  <c r="AU17" i="10"/>
  <c r="CY17" i="10" s="1"/>
  <c r="CR17" i="10" s="1"/>
  <c r="AU18" i="10"/>
  <c r="CY18" i="10" s="1"/>
  <c r="CR18" i="10" s="1"/>
  <c r="AU19" i="10"/>
  <c r="CY19" i="10" s="1"/>
  <c r="CR19" i="10" s="1"/>
  <c r="AU20" i="10"/>
  <c r="CY20" i="10" s="1"/>
  <c r="CR20" i="10" s="1"/>
  <c r="AU21" i="10"/>
  <c r="CY21" i="10" s="1"/>
  <c r="CR21" i="10" s="1"/>
  <c r="AU22" i="10"/>
  <c r="AU23" i="10"/>
  <c r="CY23" i="10" s="1"/>
  <c r="CR23" i="10" s="1"/>
  <c r="AU24" i="10"/>
  <c r="CY24" i="10" s="1"/>
  <c r="CR24" i="10" s="1"/>
  <c r="AU25" i="10"/>
  <c r="CY25" i="10" s="1"/>
  <c r="CR25" i="10" s="1"/>
  <c r="AU26" i="10"/>
  <c r="CY26" i="10" s="1"/>
  <c r="CR26" i="10" s="1"/>
  <c r="AQ8" i="10"/>
  <c r="CX8" i="10" s="1"/>
  <c r="CQ8" i="10" s="1"/>
  <c r="AQ9" i="10"/>
  <c r="CX9" i="10" s="1"/>
  <c r="CQ9" i="10" s="1"/>
  <c r="AQ10" i="10"/>
  <c r="AQ11" i="10"/>
  <c r="CX11" i="10" s="1"/>
  <c r="CQ11" i="10" s="1"/>
  <c r="AQ12" i="10"/>
  <c r="CX12" i="10" s="1"/>
  <c r="CQ12" i="10" s="1"/>
  <c r="AQ13" i="10"/>
  <c r="CX13" i="10" s="1"/>
  <c r="CQ13" i="10" s="1"/>
  <c r="AQ14" i="10"/>
  <c r="CX14" i="10" s="1"/>
  <c r="CQ14" i="10" s="1"/>
  <c r="AQ15" i="10"/>
  <c r="CX15" i="10" s="1"/>
  <c r="CQ15" i="10" s="1"/>
  <c r="AQ16" i="10"/>
  <c r="AQ17" i="10"/>
  <c r="CX17" i="10" s="1"/>
  <c r="CQ17" i="10" s="1"/>
  <c r="AQ18" i="10"/>
  <c r="CX18" i="10" s="1"/>
  <c r="AQ19" i="10"/>
  <c r="CX19" i="10" s="1"/>
  <c r="CQ19" i="10" s="1"/>
  <c r="AQ20" i="10"/>
  <c r="CX20" i="10" s="1"/>
  <c r="CQ20" i="10" s="1"/>
  <c r="AQ21" i="10"/>
  <c r="AQ22" i="10"/>
  <c r="CX22" i="10" s="1"/>
  <c r="CQ22" i="10" s="1"/>
  <c r="AQ23" i="10"/>
  <c r="CX23" i="10" s="1"/>
  <c r="CQ23" i="10" s="1"/>
  <c r="AQ24" i="10"/>
  <c r="CX24" i="10" s="1"/>
  <c r="CQ24" i="10" s="1"/>
  <c r="AQ25" i="10"/>
  <c r="CX25" i="10" s="1"/>
  <c r="CQ25" i="10" s="1"/>
  <c r="AQ26" i="10"/>
  <c r="CX26" i="10" s="1"/>
  <c r="CQ26" i="10" s="1"/>
  <c r="AM8" i="10"/>
  <c r="CW8" i="10" s="1"/>
  <c r="CP8" i="10" s="1"/>
  <c r="AM9" i="10"/>
  <c r="AM10" i="10"/>
  <c r="CW10" i="10" s="1"/>
  <c r="CP10" i="10" s="1"/>
  <c r="AM11" i="10"/>
  <c r="CW11" i="10" s="1"/>
  <c r="CP11" i="10" s="1"/>
  <c r="AM12" i="10"/>
  <c r="CW12" i="10" s="1"/>
  <c r="CP12" i="10" s="1"/>
  <c r="AM13" i="10"/>
  <c r="CW13" i="10" s="1"/>
  <c r="CP13" i="10" s="1"/>
  <c r="AM14" i="10"/>
  <c r="CW14" i="10" s="1"/>
  <c r="CP14" i="10" s="1"/>
  <c r="AM15" i="10"/>
  <c r="AM16" i="10"/>
  <c r="CW16" i="10" s="1"/>
  <c r="CP16" i="10" s="1"/>
  <c r="AM17" i="10"/>
  <c r="CW17" i="10" s="1"/>
  <c r="CP17" i="10" s="1"/>
  <c r="AM18" i="10"/>
  <c r="CW18" i="10" s="1"/>
  <c r="CP18" i="10" s="1"/>
  <c r="AM19" i="10"/>
  <c r="CW19" i="10" s="1"/>
  <c r="CP19" i="10" s="1"/>
  <c r="AM20" i="10"/>
  <c r="AM21" i="10"/>
  <c r="CW21" i="10" s="1"/>
  <c r="CP21" i="10" s="1"/>
  <c r="AM22" i="10"/>
  <c r="CW22" i="10" s="1"/>
  <c r="CP22" i="10" s="1"/>
  <c r="AM23" i="10"/>
  <c r="CW23" i="10" s="1"/>
  <c r="CP23" i="10" s="1"/>
  <c r="AM24" i="10"/>
  <c r="CW24" i="10" s="1"/>
  <c r="CP24" i="10" s="1"/>
  <c r="AM25" i="10"/>
  <c r="CW25" i="10" s="1"/>
  <c r="CP25" i="10" s="1"/>
  <c r="AM26" i="10"/>
  <c r="CW26" i="10" s="1"/>
  <c r="CP26" i="10" s="1"/>
  <c r="AI8" i="10"/>
  <c r="AI9" i="10"/>
  <c r="AI10" i="10"/>
  <c r="CV10" i="10" s="1"/>
  <c r="CO10" i="10" s="1"/>
  <c r="AI11" i="10"/>
  <c r="CV11" i="10" s="1"/>
  <c r="CO11" i="10" s="1"/>
  <c r="AI12" i="10"/>
  <c r="CV12" i="10" s="1"/>
  <c r="CO12" i="10" s="1"/>
  <c r="AI13" i="10"/>
  <c r="CV13" i="10" s="1"/>
  <c r="CO13" i="10" s="1"/>
  <c r="AI14" i="10"/>
  <c r="AI15" i="10"/>
  <c r="CV15" i="10" s="1"/>
  <c r="CO15" i="10" s="1"/>
  <c r="AI16" i="10"/>
  <c r="CV16" i="10" s="1"/>
  <c r="CO16" i="10" s="1"/>
  <c r="AI17" i="10"/>
  <c r="CV17" i="10" s="1"/>
  <c r="CO17" i="10" s="1"/>
  <c r="AI18" i="10"/>
  <c r="CV18" i="10" s="1"/>
  <c r="CO18" i="10" s="1"/>
  <c r="AI19" i="10"/>
  <c r="AI20" i="10"/>
  <c r="CV20" i="10" s="1"/>
  <c r="CO20" i="10" s="1"/>
  <c r="AI21" i="10"/>
  <c r="CV21" i="10" s="1"/>
  <c r="AI22" i="10"/>
  <c r="CV22" i="10" s="1"/>
  <c r="CO22" i="10" s="1"/>
  <c r="AI23" i="10"/>
  <c r="CV23" i="10" s="1"/>
  <c r="CO23" i="10" s="1"/>
  <c r="AI24" i="10"/>
  <c r="CV24" i="10" s="1"/>
  <c r="CO24" i="10" s="1"/>
  <c r="AI25" i="10"/>
  <c r="CV25" i="10" s="1"/>
  <c r="CO25" i="10" s="1"/>
  <c r="AI26" i="10"/>
  <c r="CV26" i="10" s="1"/>
  <c r="CO26" i="10" s="1"/>
  <c r="AE8" i="10"/>
  <c r="CU8" i="10" s="1"/>
  <c r="AE9" i="10"/>
  <c r="CU9" i="10" s="1"/>
  <c r="AE10" i="10"/>
  <c r="CU10" i="10" s="1"/>
  <c r="AE11" i="10"/>
  <c r="AE12" i="10"/>
  <c r="CU12" i="10" s="1"/>
  <c r="AE13" i="10"/>
  <c r="CU13" i="10" s="1"/>
  <c r="AE14" i="10"/>
  <c r="CU14" i="10" s="1"/>
  <c r="CN14" i="10" s="1"/>
  <c r="AE15" i="10"/>
  <c r="CU15" i="10" s="1"/>
  <c r="AE16" i="10"/>
  <c r="CU16" i="10" s="1"/>
  <c r="AE17" i="10"/>
  <c r="AE18" i="10"/>
  <c r="AE19" i="10"/>
  <c r="AE20" i="10"/>
  <c r="CU20" i="10" s="1"/>
  <c r="AE21" i="10"/>
  <c r="CU21" i="10" s="1"/>
  <c r="AE22" i="10"/>
  <c r="CU22" i="10" s="1"/>
  <c r="AE23" i="10"/>
  <c r="AE24" i="10"/>
  <c r="CU24" i="10" s="1"/>
  <c r="AE25" i="10"/>
  <c r="AE26" i="10"/>
  <c r="AD13" i="10"/>
  <c r="Z8" i="10"/>
  <c r="CE8" i="10" s="1"/>
  <c r="BX8" i="10" s="1"/>
  <c r="Z9" i="10"/>
  <c r="CE9" i="10" s="1"/>
  <c r="BX9" i="10" s="1"/>
  <c r="Z10" i="10"/>
  <c r="CE10" i="10" s="1"/>
  <c r="BX10" i="10" s="1"/>
  <c r="Z11" i="10"/>
  <c r="CE11" i="10" s="1"/>
  <c r="BX11" i="10" s="1"/>
  <c r="Z12" i="10"/>
  <c r="CE12" i="10" s="1"/>
  <c r="BX12" i="10" s="1"/>
  <c r="Z13" i="10"/>
  <c r="Z14" i="10"/>
  <c r="CE14" i="10" s="1"/>
  <c r="BX14" i="10" s="1"/>
  <c r="Z15" i="10"/>
  <c r="CE15" i="10" s="1"/>
  <c r="BX15" i="10" s="1"/>
  <c r="Z16" i="10"/>
  <c r="CE16" i="10" s="1"/>
  <c r="BX16" i="10" s="1"/>
  <c r="Z17" i="10"/>
  <c r="CE17" i="10" s="1"/>
  <c r="BX17" i="10" s="1"/>
  <c r="Z18" i="10"/>
  <c r="Z19" i="10"/>
  <c r="CE19" i="10" s="1"/>
  <c r="BX19" i="10" s="1"/>
  <c r="Z20" i="10"/>
  <c r="CE20" i="10" s="1"/>
  <c r="BX20" i="10" s="1"/>
  <c r="Z21" i="10"/>
  <c r="CE21" i="10" s="1"/>
  <c r="BX21" i="10" s="1"/>
  <c r="Z22" i="10"/>
  <c r="CE22" i="10" s="1"/>
  <c r="Z23" i="10"/>
  <c r="CE23" i="10" s="1"/>
  <c r="BX23" i="10" s="1"/>
  <c r="Z24" i="10"/>
  <c r="CE24" i="10" s="1"/>
  <c r="BX24" i="10" s="1"/>
  <c r="Z25" i="10"/>
  <c r="Z26" i="10"/>
  <c r="CE26" i="10" s="1"/>
  <c r="BX26" i="10" s="1"/>
  <c r="V8" i="10"/>
  <c r="CD8" i="10" s="1"/>
  <c r="BW8" i="10" s="1"/>
  <c r="V9" i="10"/>
  <c r="CD9" i="10" s="1"/>
  <c r="V10" i="10"/>
  <c r="CD10" i="10" s="1"/>
  <c r="BW10" i="10" s="1"/>
  <c r="V11" i="10"/>
  <c r="V12" i="10"/>
  <c r="CD12" i="10" s="1"/>
  <c r="BW12" i="10" s="1"/>
  <c r="V13" i="10"/>
  <c r="CD13" i="10" s="1"/>
  <c r="BW13" i="10" s="1"/>
  <c r="V14" i="10"/>
  <c r="CD14" i="10" s="1"/>
  <c r="BW14" i="10" s="1"/>
  <c r="V15" i="10"/>
  <c r="CD15" i="10" s="1"/>
  <c r="BW15" i="10" s="1"/>
  <c r="V16" i="10"/>
  <c r="CD16" i="10" s="1"/>
  <c r="BW16" i="10" s="1"/>
  <c r="V17" i="10"/>
  <c r="CD17" i="10" s="1"/>
  <c r="BW17" i="10" s="1"/>
  <c r="V18" i="10"/>
  <c r="V19" i="10"/>
  <c r="CD19" i="10" s="1"/>
  <c r="BW19" i="10" s="1"/>
  <c r="V20" i="10"/>
  <c r="CD20" i="10" s="1"/>
  <c r="BW20" i="10" s="1"/>
  <c r="V21" i="10"/>
  <c r="CD21" i="10" s="1"/>
  <c r="V22" i="10"/>
  <c r="CD22" i="10" s="1"/>
  <c r="BW22" i="10" s="1"/>
  <c r="V23" i="10"/>
  <c r="V24" i="10"/>
  <c r="CD24" i="10" s="1"/>
  <c r="BW24" i="10" s="1"/>
  <c r="V25" i="10"/>
  <c r="CD25" i="10" s="1"/>
  <c r="BW25" i="10" s="1"/>
  <c r="V26" i="10"/>
  <c r="CD26" i="10" s="1"/>
  <c r="BW26" i="10" s="1"/>
  <c r="R8" i="10"/>
  <c r="CC8" i="10" s="1"/>
  <c r="R9" i="10"/>
  <c r="CC9" i="10" s="1"/>
  <c r="BV9" i="10" s="1"/>
  <c r="R10" i="10"/>
  <c r="CC10" i="10" s="1"/>
  <c r="BV10" i="10" s="1"/>
  <c r="R11" i="10"/>
  <c r="R12" i="10"/>
  <c r="R13" i="10"/>
  <c r="CC13" i="10" s="1"/>
  <c r="BV13" i="10" s="1"/>
  <c r="R14" i="10"/>
  <c r="CC14" i="10" s="1"/>
  <c r="BV14" i="10" s="1"/>
  <c r="R15" i="10"/>
  <c r="CC15" i="10" s="1"/>
  <c r="BV15" i="10" s="1"/>
  <c r="R16" i="10"/>
  <c r="R17" i="10"/>
  <c r="CC17" i="10" s="1"/>
  <c r="BV17" i="10" s="1"/>
  <c r="R18" i="10"/>
  <c r="R19" i="10"/>
  <c r="CC19" i="10" s="1"/>
  <c r="BV19" i="10" s="1"/>
  <c r="R20" i="10"/>
  <c r="CC20" i="10" s="1"/>
  <c r="R21" i="10"/>
  <c r="CC21" i="10" s="1"/>
  <c r="BV21" i="10" s="1"/>
  <c r="R22" i="10"/>
  <c r="CC22" i="10" s="1"/>
  <c r="BV22" i="10" s="1"/>
  <c r="R23" i="10"/>
  <c r="R24" i="10"/>
  <c r="R25" i="10"/>
  <c r="CC25" i="10" s="1"/>
  <c r="BV25" i="10" s="1"/>
  <c r="R26" i="10"/>
  <c r="CC26" i="10" s="1"/>
  <c r="BV26" i="10" s="1"/>
  <c r="N8" i="10"/>
  <c r="CB8" i="10" s="1"/>
  <c r="BU8" i="10" s="1"/>
  <c r="N9" i="10"/>
  <c r="N10" i="10"/>
  <c r="CB10" i="10" s="1"/>
  <c r="BU10" i="10" s="1"/>
  <c r="N11" i="10"/>
  <c r="N12" i="10"/>
  <c r="CB12" i="10" s="1"/>
  <c r="BU12" i="10" s="1"/>
  <c r="N13" i="10"/>
  <c r="CB13" i="10" s="1"/>
  <c r="BU13" i="10" s="1"/>
  <c r="N14" i="10"/>
  <c r="CB14" i="10" s="1"/>
  <c r="BU14" i="10" s="1"/>
  <c r="N15" i="10"/>
  <c r="CB15" i="10" s="1"/>
  <c r="BU15" i="10" s="1"/>
  <c r="N16" i="10"/>
  <c r="N17" i="10"/>
  <c r="N18" i="10"/>
  <c r="CB18" i="10" s="1"/>
  <c r="BU18" i="10" s="1"/>
  <c r="N19" i="10"/>
  <c r="CB19" i="10" s="1"/>
  <c r="BU19" i="10" s="1"/>
  <c r="N20" i="10"/>
  <c r="CB20" i="10" s="1"/>
  <c r="BU20" i="10" s="1"/>
  <c r="N21" i="10"/>
  <c r="N22" i="10"/>
  <c r="CB22" i="10" s="1"/>
  <c r="BU22" i="10" s="1"/>
  <c r="N23" i="10"/>
  <c r="N24" i="10"/>
  <c r="CB24" i="10" s="1"/>
  <c r="BU24" i="10" s="1"/>
  <c r="N25" i="10"/>
  <c r="CB25" i="10" s="1"/>
  <c r="N26" i="10"/>
  <c r="CB26" i="10" s="1"/>
  <c r="BU26" i="10" s="1"/>
  <c r="J8" i="10"/>
  <c r="CA8" i="10" s="1"/>
  <c r="BT8" i="10" s="1"/>
  <c r="J9" i="10"/>
  <c r="J10" i="10"/>
  <c r="CA10" i="10" s="1"/>
  <c r="BT10" i="10" s="1"/>
  <c r="J11" i="10"/>
  <c r="CA11" i="10" s="1"/>
  <c r="BT11" i="10" s="1"/>
  <c r="J12" i="10"/>
  <c r="CA12" i="10" s="1"/>
  <c r="BT12" i="10" s="1"/>
  <c r="J13" i="10"/>
  <c r="CA13" i="10" s="1"/>
  <c r="BT13" i="10" s="1"/>
  <c r="J14" i="10"/>
  <c r="J15" i="10"/>
  <c r="CA15" i="10" s="1"/>
  <c r="BT15" i="10" s="1"/>
  <c r="J16" i="10"/>
  <c r="CA16" i="10" s="1"/>
  <c r="BT16" i="10" s="1"/>
  <c r="J17" i="10"/>
  <c r="CA17" i="10" s="1"/>
  <c r="BT17" i="10" s="1"/>
  <c r="J18" i="10"/>
  <c r="CA18" i="10" s="1"/>
  <c r="BT18" i="10" s="1"/>
  <c r="J19" i="10"/>
  <c r="CA19" i="10" s="1"/>
  <c r="BT19" i="10" s="1"/>
  <c r="J20" i="10"/>
  <c r="CA20" i="10" s="1"/>
  <c r="BT20" i="10" s="1"/>
  <c r="J21" i="10"/>
  <c r="J22" i="10"/>
  <c r="CA22" i="10" s="1"/>
  <c r="BT22" i="10" s="1"/>
  <c r="J23" i="10"/>
  <c r="CA23" i="10" s="1"/>
  <c r="BT23" i="10" s="1"/>
  <c r="J24" i="10"/>
  <c r="CA24" i="10" s="1"/>
  <c r="BT24" i="10" s="1"/>
  <c r="J25" i="10"/>
  <c r="J26" i="10"/>
  <c r="CA26" i="10" s="1"/>
  <c r="BT26" i="10" s="1"/>
  <c r="F8" i="10"/>
  <c r="BZ8" i="10" s="1"/>
  <c r="F9" i="10"/>
  <c r="F10" i="10"/>
  <c r="E10" i="10" s="1"/>
  <c r="F11" i="10"/>
  <c r="BZ11" i="10" s="1"/>
  <c r="BS11" i="10" s="1"/>
  <c r="F12" i="10"/>
  <c r="BZ12" i="10" s="1"/>
  <c r="F13" i="10"/>
  <c r="BZ13" i="10" s="1"/>
  <c r="BS13" i="10" s="1"/>
  <c r="F14" i="10"/>
  <c r="F15" i="10"/>
  <c r="F16" i="10"/>
  <c r="BZ16" i="10" s="1"/>
  <c r="F17" i="10"/>
  <c r="BZ17" i="10" s="1"/>
  <c r="BS17" i="10" s="1"/>
  <c r="F18" i="10"/>
  <c r="BZ18" i="10" s="1"/>
  <c r="F19" i="10"/>
  <c r="E19" i="10" s="1"/>
  <c r="F20" i="10"/>
  <c r="F21" i="10"/>
  <c r="F22" i="10"/>
  <c r="BZ22" i="10" s="1"/>
  <c r="F23" i="10"/>
  <c r="BZ23" i="10" s="1"/>
  <c r="F24" i="10"/>
  <c r="F25" i="10"/>
  <c r="E25" i="10" s="1"/>
  <c r="F26" i="10"/>
  <c r="BZ26" i="10" s="1"/>
  <c r="E8" i="10"/>
  <c r="E14" i="10"/>
  <c r="E20" i="10"/>
  <c r="E26" i="10"/>
  <c r="AP12" i="1"/>
  <c r="AP18" i="1"/>
  <c r="AP22" i="1"/>
  <c r="AP24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N8" i="1"/>
  <c r="AP8" i="1" s="1"/>
  <c r="AN9" i="1"/>
  <c r="AN10" i="1"/>
  <c r="AP10" i="1" s="1"/>
  <c r="AN11" i="1"/>
  <c r="AN12" i="1"/>
  <c r="AN13" i="1"/>
  <c r="AN14" i="1"/>
  <c r="AP14" i="1" s="1"/>
  <c r="AN15" i="1"/>
  <c r="AN16" i="1"/>
  <c r="AP16" i="1" s="1"/>
  <c r="AN17" i="1"/>
  <c r="AN18" i="1"/>
  <c r="AN19" i="1"/>
  <c r="AN20" i="1"/>
  <c r="AP20" i="1" s="1"/>
  <c r="AN21" i="1"/>
  <c r="AN22" i="1"/>
  <c r="AN23" i="1"/>
  <c r="AN24" i="1"/>
  <c r="AN25" i="1"/>
  <c r="AN26" i="1"/>
  <c r="AP26" i="1" s="1"/>
  <c r="AM8" i="1"/>
  <c r="AM9" i="1"/>
  <c r="AM10" i="1"/>
  <c r="AM11" i="1"/>
  <c r="AM12" i="1"/>
  <c r="AM13" i="1"/>
  <c r="AP13" i="1" s="1"/>
  <c r="AM14" i="1"/>
  <c r="AM15" i="1"/>
  <c r="AM16" i="1"/>
  <c r="AM17" i="1"/>
  <c r="AM18" i="1"/>
  <c r="AM19" i="1"/>
  <c r="AP19" i="1" s="1"/>
  <c r="AM20" i="1"/>
  <c r="AM21" i="1"/>
  <c r="AM22" i="1"/>
  <c r="AM23" i="1"/>
  <c r="AM24" i="1"/>
  <c r="AM25" i="1"/>
  <c r="AP25" i="1" s="1"/>
  <c r="AM26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E8" i="1"/>
  <c r="AE9" i="1"/>
  <c r="AE10" i="1"/>
  <c r="AJ10" i="1" s="1"/>
  <c r="AE11" i="1"/>
  <c r="AE12" i="1"/>
  <c r="AE13" i="1"/>
  <c r="AE14" i="1"/>
  <c r="AE15" i="1"/>
  <c r="AE16" i="1"/>
  <c r="AJ16" i="1" s="1"/>
  <c r="AE17" i="1"/>
  <c r="AE18" i="1"/>
  <c r="AE19" i="1"/>
  <c r="AE20" i="1"/>
  <c r="AE21" i="1"/>
  <c r="AE22" i="1"/>
  <c r="AJ22" i="1" s="1"/>
  <c r="AE23" i="1"/>
  <c r="AE24" i="1"/>
  <c r="AE25" i="1"/>
  <c r="AE26" i="1"/>
  <c r="AD8" i="1"/>
  <c r="AD9" i="1"/>
  <c r="AD10" i="1"/>
  <c r="AD11" i="1"/>
  <c r="AD12" i="1"/>
  <c r="AJ12" i="1" s="1"/>
  <c r="AD13" i="1"/>
  <c r="AD14" i="1"/>
  <c r="AD15" i="1"/>
  <c r="AD16" i="1"/>
  <c r="AD17" i="1"/>
  <c r="AD18" i="1"/>
  <c r="AJ18" i="1" s="1"/>
  <c r="AD19" i="1"/>
  <c r="AD20" i="1"/>
  <c r="AD21" i="1"/>
  <c r="AD22" i="1"/>
  <c r="AD23" i="1"/>
  <c r="AD24" i="1"/>
  <c r="AJ24" i="1" s="1"/>
  <c r="AD25" i="1"/>
  <c r="AD26" i="1"/>
  <c r="AC8" i="1"/>
  <c r="AC9" i="1"/>
  <c r="AC10" i="1"/>
  <c r="AC11" i="1"/>
  <c r="AJ11" i="1" s="1"/>
  <c r="AC12" i="1"/>
  <c r="AC13" i="1"/>
  <c r="AC14" i="1"/>
  <c r="AC15" i="1"/>
  <c r="AC16" i="1"/>
  <c r="AC17" i="1"/>
  <c r="AJ17" i="1" s="1"/>
  <c r="AC18" i="1"/>
  <c r="AC19" i="1"/>
  <c r="AC20" i="1"/>
  <c r="AC21" i="1"/>
  <c r="AC22" i="1"/>
  <c r="AC23" i="1"/>
  <c r="AJ23" i="1" s="1"/>
  <c r="AC24" i="1"/>
  <c r="AC25" i="1"/>
  <c r="AC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R10" i="1" s="1"/>
  <c r="X11" i="1"/>
  <c r="X12" i="1"/>
  <c r="X13" i="1"/>
  <c r="X14" i="1"/>
  <c r="X15" i="1"/>
  <c r="X16" i="1"/>
  <c r="R16" i="1" s="1"/>
  <c r="X17" i="1"/>
  <c r="X18" i="1"/>
  <c r="X19" i="1"/>
  <c r="X20" i="1"/>
  <c r="X21" i="1"/>
  <c r="X22" i="1"/>
  <c r="R22" i="1" s="1"/>
  <c r="X23" i="1"/>
  <c r="X24" i="1"/>
  <c r="X25" i="1"/>
  <c r="X26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U8" i="1"/>
  <c r="U9" i="1"/>
  <c r="R9" i="1" s="1"/>
  <c r="U10" i="1"/>
  <c r="U11" i="1"/>
  <c r="U12" i="1"/>
  <c r="U13" i="1"/>
  <c r="U14" i="1"/>
  <c r="U15" i="1"/>
  <c r="R15" i="1" s="1"/>
  <c r="U16" i="1"/>
  <c r="U17" i="1"/>
  <c r="U18" i="1"/>
  <c r="U19" i="1"/>
  <c r="U20" i="1"/>
  <c r="U21" i="1"/>
  <c r="R21" i="1" s="1"/>
  <c r="U22" i="1"/>
  <c r="U23" i="1"/>
  <c r="U24" i="1"/>
  <c r="U25" i="1"/>
  <c r="U26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S8" i="1"/>
  <c r="R8" i="1" s="1"/>
  <c r="S9" i="1"/>
  <c r="S10" i="1"/>
  <c r="S11" i="1"/>
  <c r="R11" i="1" s="1"/>
  <c r="S12" i="1"/>
  <c r="S13" i="1"/>
  <c r="S14" i="1"/>
  <c r="R14" i="1" s="1"/>
  <c r="S15" i="1"/>
  <c r="S16" i="1"/>
  <c r="S17" i="1"/>
  <c r="R17" i="1" s="1"/>
  <c r="S18" i="1"/>
  <c r="S19" i="1"/>
  <c r="S20" i="1"/>
  <c r="R20" i="1" s="1"/>
  <c r="S21" i="1"/>
  <c r="S22" i="1"/>
  <c r="S23" i="1"/>
  <c r="R23" i="1" s="1"/>
  <c r="S24" i="1"/>
  <c r="S25" i="1"/>
  <c r="S26" i="1"/>
  <c r="R26" i="1" s="1"/>
  <c r="R12" i="1"/>
  <c r="AA12" i="1" s="1"/>
  <c r="R18" i="1"/>
  <c r="AA18" i="1" s="1"/>
  <c r="R24" i="1"/>
  <c r="AA24" i="1" s="1"/>
  <c r="Q8" i="1"/>
  <c r="Q9" i="1"/>
  <c r="AA9" i="1" s="1"/>
  <c r="Q10" i="1"/>
  <c r="Q11" i="1"/>
  <c r="Q12" i="1"/>
  <c r="Q13" i="1"/>
  <c r="Q14" i="1"/>
  <c r="Q15" i="1"/>
  <c r="AA15" i="1" s="1"/>
  <c r="Q16" i="1"/>
  <c r="Q17" i="1"/>
  <c r="Q18" i="1"/>
  <c r="Q19" i="1"/>
  <c r="Q20" i="1"/>
  <c r="Q21" i="1"/>
  <c r="AA21" i="1" s="1"/>
  <c r="Q22" i="1"/>
  <c r="Q23" i="1"/>
  <c r="Q24" i="1"/>
  <c r="Q25" i="1"/>
  <c r="Q26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I8" i="1"/>
  <c r="I10" i="1"/>
  <c r="I11" i="1"/>
  <c r="I13" i="1"/>
  <c r="I14" i="1"/>
  <c r="I15" i="1"/>
  <c r="I17" i="1"/>
  <c r="I19" i="1"/>
  <c r="I21" i="1"/>
  <c r="I22" i="1"/>
  <c r="I23" i="1"/>
  <c r="I25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AB21" i="1" l="1"/>
  <c r="AL21" i="1"/>
  <c r="AB15" i="1"/>
  <c r="AL15" i="1"/>
  <c r="AB9" i="1"/>
  <c r="AL9" i="1"/>
  <c r="AK24" i="1"/>
  <c r="AB24" i="1"/>
  <c r="AL24" i="1"/>
  <c r="L10" i="1"/>
  <c r="AK18" i="1"/>
  <c r="AB18" i="1"/>
  <c r="AL18" i="1"/>
  <c r="AK12" i="1"/>
  <c r="AB12" i="1"/>
  <c r="AL12" i="1"/>
  <c r="AJ20" i="1"/>
  <c r="L17" i="1"/>
  <c r="L8" i="1"/>
  <c r="AJ8" i="1"/>
  <c r="AA23" i="1"/>
  <c r="AA17" i="1"/>
  <c r="AA11" i="1"/>
  <c r="AJ25" i="1"/>
  <c r="AJ19" i="1"/>
  <c r="AJ13" i="1"/>
  <c r="AP21" i="1"/>
  <c r="AP15" i="1"/>
  <c r="AP9" i="1"/>
  <c r="D26" i="10"/>
  <c r="BS18" i="10"/>
  <c r="BS12" i="10"/>
  <c r="AD26" i="10"/>
  <c r="H26" i="1" s="1"/>
  <c r="K26" i="1" s="1"/>
  <c r="L26" i="1" s="1"/>
  <c r="CT8" i="10"/>
  <c r="CM8" i="10" s="1"/>
  <c r="N8" i="1" s="1"/>
  <c r="CN8" i="10"/>
  <c r="BY14" i="10"/>
  <c r="BR14" i="10" s="1"/>
  <c r="M14" i="1" s="1"/>
  <c r="BS14" i="10"/>
  <c r="AJ26" i="1"/>
  <c r="AJ14" i="1"/>
  <c r="N22" i="1"/>
  <c r="AA22" i="1"/>
  <c r="AA16" i="1"/>
  <c r="AA10" i="1"/>
  <c r="CU25" i="10"/>
  <c r="AD25" i="10"/>
  <c r="H25" i="1" s="1"/>
  <c r="K25" i="1" s="1"/>
  <c r="AD19" i="10"/>
  <c r="H19" i="1" s="1"/>
  <c r="K19" i="1" s="1"/>
  <c r="L19" i="1" s="1"/>
  <c r="CU19" i="10"/>
  <c r="CN13" i="10"/>
  <c r="CT13" i="10"/>
  <c r="CV14" i="10"/>
  <c r="CO14" i="10" s="1"/>
  <c r="AD14" i="10"/>
  <c r="H14" i="1" s="1"/>
  <c r="K14" i="1" s="1"/>
  <c r="L14" i="1" s="1"/>
  <c r="CV8" i="10"/>
  <c r="CO8" i="10" s="1"/>
  <c r="AD8" i="10"/>
  <c r="H8" i="1" s="1"/>
  <c r="K8" i="1" s="1"/>
  <c r="CW15" i="10"/>
  <c r="CP15" i="10" s="1"/>
  <c r="AD15" i="10"/>
  <c r="CW9" i="10"/>
  <c r="CP9" i="10" s="1"/>
  <c r="AD9" i="10"/>
  <c r="H9" i="1" s="1"/>
  <c r="K9" i="1" s="1"/>
  <c r="L9" i="1" s="1"/>
  <c r="CX16" i="10"/>
  <c r="CQ16" i="10" s="1"/>
  <c r="AD16" i="10"/>
  <c r="CX10" i="10"/>
  <c r="CQ10" i="10" s="1"/>
  <c r="AD10" i="10"/>
  <c r="H10" i="1" s="1"/>
  <c r="K10" i="1" s="1"/>
  <c r="CZ18" i="10"/>
  <c r="CS18" i="10" s="1"/>
  <c r="AD18" i="10"/>
  <c r="H18" i="1" s="1"/>
  <c r="CN18" i="10"/>
  <c r="D10" i="10"/>
  <c r="BZ21" i="10"/>
  <c r="E21" i="10"/>
  <c r="D21" i="10" s="1"/>
  <c r="BZ15" i="10"/>
  <c r="E15" i="10"/>
  <c r="D15" i="10" s="1"/>
  <c r="BZ9" i="10"/>
  <c r="E9" i="10"/>
  <c r="CB23" i="10"/>
  <c r="BU23" i="10" s="1"/>
  <c r="E23" i="10"/>
  <c r="CB17" i="10"/>
  <c r="BU17" i="10" s="1"/>
  <c r="E17" i="10"/>
  <c r="CB11" i="10"/>
  <c r="BU11" i="10" s="1"/>
  <c r="E11" i="10"/>
  <c r="CC24" i="10"/>
  <c r="BV24" i="10" s="1"/>
  <c r="E24" i="10"/>
  <c r="CC18" i="10"/>
  <c r="BV18" i="10" s="1"/>
  <c r="E18" i="10"/>
  <c r="CC12" i="10"/>
  <c r="BV12" i="10" s="1"/>
  <c r="E12" i="10"/>
  <c r="BY13" i="10"/>
  <c r="BR13" i="10" s="1"/>
  <c r="M13" i="1" s="1"/>
  <c r="D14" i="10"/>
  <c r="BY22" i="10"/>
  <c r="BS22" i="10"/>
  <c r="BY16" i="10"/>
  <c r="BS16" i="10"/>
  <c r="BY23" i="10"/>
  <c r="BR23" i="10" s="1"/>
  <c r="M23" i="1" s="1"/>
  <c r="L25" i="1"/>
  <c r="AA26" i="1"/>
  <c r="AA20" i="1"/>
  <c r="AA14" i="1"/>
  <c r="AA8" i="1"/>
  <c r="R25" i="1"/>
  <c r="AA25" i="1" s="1"/>
  <c r="R19" i="1"/>
  <c r="AA19" i="1" s="1"/>
  <c r="R13" i="1"/>
  <c r="AA13" i="1" s="1"/>
  <c r="AJ21" i="1"/>
  <c r="AK21" i="1" s="1"/>
  <c r="AJ15" i="1"/>
  <c r="AK15" i="1" s="1"/>
  <c r="AJ9" i="1"/>
  <c r="AK9" i="1" s="1"/>
  <c r="AP23" i="1"/>
  <c r="AP17" i="1"/>
  <c r="AP11" i="1"/>
  <c r="BY26" i="10"/>
  <c r="BR26" i="10" s="1"/>
  <c r="M26" i="1" s="1"/>
  <c r="BS26" i="10"/>
  <c r="BY8" i="10"/>
  <c r="BR8" i="10" s="1"/>
  <c r="M8" i="1" s="1"/>
  <c r="AD20" i="10"/>
  <c r="H20" i="1" s="1"/>
  <c r="K20" i="1" s="1"/>
  <c r="L20" i="1" s="1"/>
  <c r="CN10" i="10"/>
  <c r="BS24" i="10"/>
  <c r="D8" i="8"/>
  <c r="CU23" i="10"/>
  <c r="AD23" i="10"/>
  <c r="H23" i="1" s="1"/>
  <c r="K23" i="1" s="1"/>
  <c r="L23" i="1" s="1"/>
  <c r="CU17" i="10"/>
  <c r="AD17" i="10"/>
  <c r="H17" i="1" s="1"/>
  <c r="K17" i="1" s="1"/>
  <c r="CU11" i="10"/>
  <c r="AD11" i="10"/>
  <c r="H11" i="1" s="1"/>
  <c r="K11" i="1" s="1"/>
  <c r="L11" i="1" s="1"/>
  <c r="BY20" i="10"/>
  <c r="BR20" i="10" s="1"/>
  <c r="M20" i="1" s="1"/>
  <c r="CF15" i="10"/>
  <c r="CF9" i="10"/>
  <c r="CF22" i="10"/>
  <c r="CF16" i="10"/>
  <c r="CF10" i="10"/>
  <c r="D22" i="8"/>
  <c r="D11" i="8"/>
  <c r="D20" i="8"/>
  <c r="AI17" i="8"/>
  <c r="D17" i="8" s="1"/>
  <c r="AD24" i="10"/>
  <c r="H24" i="1" s="1"/>
  <c r="K24" i="1" s="1"/>
  <c r="L24" i="1" s="1"/>
  <c r="CT22" i="10"/>
  <c r="CM22" i="10" s="1"/>
  <c r="CN22" i="10"/>
  <c r="CN16" i="10"/>
  <c r="BZ19" i="10"/>
  <c r="BZ10" i="10"/>
  <c r="CN9" i="10"/>
  <c r="D21" i="8"/>
  <c r="E22" i="10"/>
  <c r="E16" i="10"/>
  <c r="D16" i="10" s="1"/>
  <c r="AD22" i="10"/>
  <c r="H22" i="1" s="1"/>
  <c r="K22" i="1" s="1"/>
  <c r="L22" i="1" s="1"/>
  <c r="CT21" i="10"/>
  <c r="BY17" i="10"/>
  <c r="BR17" i="10" s="1"/>
  <c r="M17" i="1" s="1"/>
  <c r="CU26" i="10"/>
  <c r="DA19" i="10"/>
  <c r="DA13" i="10"/>
  <c r="D19" i="8"/>
  <c r="AD21" i="10"/>
  <c r="CT20" i="10"/>
  <c r="CM20" i="10" s="1"/>
  <c r="N20" i="1" s="1"/>
  <c r="BC24" i="10"/>
  <c r="I24" i="1" s="1"/>
  <c r="BC18" i="10"/>
  <c r="I18" i="1" s="1"/>
  <c r="BC12" i="10"/>
  <c r="I12" i="1" s="1"/>
  <c r="BZ25" i="10"/>
  <c r="CN21" i="10"/>
  <c r="D14" i="8"/>
  <c r="E13" i="10"/>
  <c r="D13" i="10" s="1"/>
  <c r="AD12" i="10"/>
  <c r="H12" i="1" s="1"/>
  <c r="CT24" i="10"/>
  <c r="CM24" i="10" s="1"/>
  <c r="N24" i="1" s="1"/>
  <c r="CN24" i="10"/>
  <c r="CT12" i="10"/>
  <c r="CM12" i="10" s="1"/>
  <c r="N12" i="1" s="1"/>
  <c r="CN12" i="10"/>
  <c r="CN15" i="10"/>
  <c r="E23" i="8"/>
  <c r="D23" i="8" s="1"/>
  <c r="DA23" i="10"/>
  <c r="DA17" i="10"/>
  <c r="DA11" i="10"/>
  <c r="D13" i="8"/>
  <c r="E24" i="8"/>
  <c r="D24" i="8" s="1"/>
  <c r="E18" i="8"/>
  <c r="D18" i="8" s="1"/>
  <c r="E12" i="8"/>
  <c r="D12" i="8" s="1"/>
  <c r="DA21" i="10"/>
  <c r="DA15" i="10"/>
  <c r="DA9" i="10"/>
  <c r="D23" i="5"/>
  <c r="AF23" i="5"/>
  <c r="G23" i="5" s="1"/>
  <c r="F23" i="5" s="1"/>
  <c r="AF17" i="5"/>
  <c r="G17" i="5" s="1"/>
  <c r="AF11" i="5"/>
  <c r="G11" i="5" s="1"/>
  <c r="F11" i="5" s="1"/>
  <c r="D11" i="5" s="1"/>
  <c r="F20" i="5"/>
  <c r="D20" i="5" s="1"/>
  <c r="F16" i="5"/>
  <c r="D16" i="5" s="1"/>
  <c r="AV22" i="5"/>
  <c r="I22" i="5" s="1"/>
  <c r="F22" i="5" s="1"/>
  <c r="D22" i="5" s="1"/>
  <c r="AV16" i="5"/>
  <c r="I16" i="5" s="1"/>
  <c r="AV10" i="5"/>
  <c r="I10" i="5" s="1"/>
  <c r="F10" i="5" s="1"/>
  <c r="D10" i="5" s="1"/>
  <c r="AV23" i="5"/>
  <c r="I23" i="5" s="1"/>
  <c r="AV17" i="5"/>
  <c r="I17" i="5" s="1"/>
  <c r="AV11" i="5"/>
  <c r="I11" i="5" s="1"/>
  <c r="CJ26" i="5"/>
  <c r="N26" i="5" s="1"/>
  <c r="CJ20" i="5"/>
  <c r="N20" i="5" s="1"/>
  <c r="CJ14" i="5"/>
  <c r="N14" i="5" s="1"/>
  <c r="CJ8" i="5"/>
  <c r="N8" i="5" s="1"/>
  <c r="CJ21" i="5"/>
  <c r="N21" i="5" s="1"/>
  <c r="CJ15" i="5"/>
  <c r="N15" i="5" s="1"/>
  <c r="CJ9" i="5"/>
  <c r="N9" i="5" s="1"/>
  <c r="AV21" i="5"/>
  <c r="I21" i="5" s="1"/>
  <c r="AV15" i="5"/>
  <c r="I15" i="5" s="1"/>
  <c r="AV9" i="5"/>
  <c r="I9" i="5" s="1"/>
  <c r="D25" i="5"/>
  <c r="AF24" i="5"/>
  <c r="G24" i="5" s="1"/>
  <c r="AF18" i="5"/>
  <c r="G18" i="5" s="1"/>
  <c r="AF12" i="5"/>
  <c r="G12" i="5" s="1"/>
  <c r="AF25" i="5"/>
  <c r="G25" i="5" s="1"/>
  <c r="F25" i="5" s="1"/>
  <c r="AF19" i="5"/>
  <c r="G19" i="5" s="1"/>
  <c r="AF13" i="5"/>
  <c r="G13" i="5" s="1"/>
  <c r="F13" i="5" s="1"/>
  <c r="D13" i="5" s="1"/>
  <c r="CR22" i="5"/>
  <c r="O22" i="5" s="1"/>
  <c r="CR16" i="5"/>
  <c r="O16" i="5" s="1"/>
  <c r="CR10" i="5"/>
  <c r="O10" i="5" s="1"/>
  <c r="CR23" i="5"/>
  <c r="O23" i="5" s="1"/>
  <c r="CR17" i="5"/>
  <c r="O17" i="5" s="1"/>
  <c r="CR11" i="5"/>
  <c r="O11" i="5" s="1"/>
  <c r="P25" i="5"/>
  <c r="P19" i="5"/>
  <c r="P13" i="5"/>
  <c r="AN26" i="5"/>
  <c r="H26" i="5" s="1"/>
  <c r="F26" i="5" s="1"/>
  <c r="D26" i="5" s="1"/>
  <c r="AN20" i="5"/>
  <c r="H20" i="5" s="1"/>
  <c r="AN14" i="5"/>
  <c r="H14" i="5" s="1"/>
  <c r="F14" i="5" s="1"/>
  <c r="D14" i="5" s="1"/>
  <c r="AN8" i="5"/>
  <c r="H8" i="5" s="1"/>
  <c r="F8" i="5" s="1"/>
  <c r="D8" i="5" s="1"/>
  <c r="AN21" i="5"/>
  <c r="H21" i="5" s="1"/>
  <c r="F21" i="5" s="1"/>
  <c r="D21" i="5" s="1"/>
  <c r="AN15" i="5"/>
  <c r="H15" i="5" s="1"/>
  <c r="F15" i="5" s="1"/>
  <c r="D15" i="5" s="1"/>
  <c r="AN9" i="5"/>
  <c r="H9" i="5" s="1"/>
  <c r="F9" i="5" s="1"/>
  <c r="D9" i="5" s="1"/>
  <c r="BD23" i="5"/>
  <c r="J23" i="5" s="1"/>
  <c r="BD17" i="5"/>
  <c r="J17" i="5" s="1"/>
  <c r="BD11" i="5"/>
  <c r="J11" i="5" s="1"/>
  <c r="CB24" i="5"/>
  <c r="M24" i="5" s="1"/>
  <c r="CB18" i="5"/>
  <c r="M18" i="5" s="1"/>
  <c r="CB12" i="5"/>
  <c r="M12" i="5" s="1"/>
  <c r="CB25" i="5"/>
  <c r="M25" i="5" s="1"/>
  <c r="CB19" i="5"/>
  <c r="M19" i="5" s="1"/>
  <c r="CB13" i="5"/>
  <c r="M13" i="5" s="1"/>
  <c r="AI7" i="4"/>
  <c r="CY7" i="5"/>
  <c r="CX7" i="5"/>
  <c r="CW7" i="5"/>
  <c r="CV7" i="5"/>
  <c r="CU7" i="5"/>
  <c r="CT7" i="5"/>
  <c r="CS7" i="5"/>
  <c r="CR7" i="5" s="1"/>
  <c r="O7" i="5" s="1"/>
  <c r="CQ7" i="5"/>
  <c r="CP7" i="5"/>
  <c r="CO7" i="5"/>
  <c r="CN7" i="5"/>
  <c r="CM7" i="5"/>
  <c r="CL7" i="5"/>
  <c r="CK7" i="5"/>
  <c r="CJ7" i="5"/>
  <c r="N7" i="5" s="1"/>
  <c r="CI7" i="5"/>
  <c r="CH7" i="5"/>
  <c r="CG7" i="5"/>
  <c r="CF7" i="5"/>
  <c r="CE7" i="5"/>
  <c r="CD7" i="5"/>
  <c r="CC7" i="5"/>
  <c r="CA7" i="5"/>
  <c r="BZ7" i="5"/>
  <c r="BY7" i="5"/>
  <c r="BX7" i="5"/>
  <c r="BW7" i="5"/>
  <c r="BV7" i="5"/>
  <c r="BU7" i="5"/>
  <c r="BT7" i="5" s="1"/>
  <c r="L7" i="5" s="1"/>
  <c r="BS7" i="5"/>
  <c r="BR7" i="5"/>
  <c r="BQ7" i="5"/>
  <c r="BP7" i="5"/>
  <c r="BO7" i="5"/>
  <c r="BN7" i="5"/>
  <c r="BM7" i="5"/>
  <c r="BK7" i="5"/>
  <c r="BJ7" i="5"/>
  <c r="BI7" i="5"/>
  <c r="BH7" i="5"/>
  <c r="BG7" i="5"/>
  <c r="BF7" i="5"/>
  <c r="BE7" i="5"/>
  <c r="BD7" i="5" s="1"/>
  <c r="J7" i="5" s="1"/>
  <c r="BC7" i="5"/>
  <c r="BB7" i="5"/>
  <c r="BA7" i="5"/>
  <c r="AZ7" i="5"/>
  <c r="AY7" i="5"/>
  <c r="AX7" i="5"/>
  <c r="AV7" i="5" s="1"/>
  <c r="I7" i="5" s="1"/>
  <c r="AW7" i="5"/>
  <c r="AU7" i="5"/>
  <c r="AT7" i="5"/>
  <c r="AS7" i="5"/>
  <c r="AR7" i="5"/>
  <c r="AQ7" i="5"/>
  <c r="AP7" i="5"/>
  <c r="AO7" i="5"/>
  <c r="AN7" i="5" s="1"/>
  <c r="H7" i="5" s="1"/>
  <c r="AM7" i="5"/>
  <c r="AL7" i="5"/>
  <c r="AK7" i="5"/>
  <c r="AJ7" i="5"/>
  <c r="AI7" i="5"/>
  <c r="AH7" i="5"/>
  <c r="AG7" i="5"/>
  <c r="AE7" i="5"/>
  <c r="AD7" i="5"/>
  <c r="AC7" i="5"/>
  <c r="AB7" i="5"/>
  <c r="AA7" i="5"/>
  <c r="Z7" i="5"/>
  <c r="Y7" i="5"/>
  <c r="W7" i="5"/>
  <c r="V7" i="5"/>
  <c r="U7" i="5"/>
  <c r="T7" i="5"/>
  <c r="S7" i="5"/>
  <c r="R7" i="5"/>
  <c r="Q7" i="5"/>
  <c r="DM7" i="10"/>
  <c r="DL7" i="10"/>
  <c r="DK7" i="10"/>
  <c r="DJ7" i="10"/>
  <c r="DH7" i="10"/>
  <c r="O7" i="1" s="1"/>
  <c r="BQ7" i="10"/>
  <c r="BP7" i="10"/>
  <c r="BO7" i="10"/>
  <c r="BN7" i="10"/>
  <c r="DD7" i="10" s="1"/>
  <c r="BM7" i="10"/>
  <c r="DC7" i="10" s="1"/>
  <c r="BL7" i="10"/>
  <c r="BJ7" i="10"/>
  <c r="CL7" i="10" s="1"/>
  <c r="BI7" i="10"/>
  <c r="BH7" i="10"/>
  <c r="CJ7" i="10" s="1"/>
  <c r="BG7" i="10"/>
  <c r="BF7" i="10"/>
  <c r="CH7" i="10" s="1"/>
  <c r="BE7" i="10"/>
  <c r="CG7" i="10" s="1"/>
  <c r="BB7" i="10"/>
  <c r="BA7" i="10"/>
  <c r="AZ7" i="10"/>
  <c r="AX7" i="10"/>
  <c r="AW7" i="10"/>
  <c r="AV7" i="10"/>
  <c r="AT7" i="10"/>
  <c r="AS7" i="10"/>
  <c r="AR7" i="10"/>
  <c r="AP7" i="10"/>
  <c r="AO7" i="10"/>
  <c r="AN7" i="10"/>
  <c r="AL7" i="10"/>
  <c r="AK7" i="10"/>
  <c r="AJ7" i="10"/>
  <c r="AH7" i="10"/>
  <c r="AG7" i="10"/>
  <c r="AF7" i="10"/>
  <c r="AC7" i="10"/>
  <c r="AB7" i="10"/>
  <c r="AA7" i="10"/>
  <c r="Y7" i="10"/>
  <c r="X7" i="10"/>
  <c r="W7" i="10"/>
  <c r="U7" i="10"/>
  <c r="T7" i="10"/>
  <c r="S7" i="10"/>
  <c r="Q7" i="10"/>
  <c r="P7" i="10"/>
  <c r="O7" i="10"/>
  <c r="M7" i="10"/>
  <c r="L7" i="10"/>
  <c r="K7" i="10"/>
  <c r="I7" i="10"/>
  <c r="H7" i="10"/>
  <c r="G7" i="10"/>
  <c r="EN7" i="8"/>
  <c r="EM7" i="8"/>
  <c r="EL7" i="8"/>
  <c r="EK7" i="8"/>
  <c r="EJ7" i="8"/>
  <c r="EI7" i="8"/>
  <c r="EG7" i="8"/>
  <c r="EF7" i="8"/>
  <c r="EE7" i="8"/>
  <c r="ED7" i="8"/>
  <c r="EC7" i="8"/>
  <c r="EB7" i="8"/>
  <c r="DY7" i="8"/>
  <c r="DX7" i="8"/>
  <c r="DW7" i="8"/>
  <c r="DV7" i="8"/>
  <c r="DT7" i="8"/>
  <c r="DS7" i="8"/>
  <c r="DR7" i="8"/>
  <c r="DQ7" i="8"/>
  <c r="DP7" i="8"/>
  <c r="DO7" i="8"/>
  <c r="DM7" i="8"/>
  <c r="DL7" i="8"/>
  <c r="DK7" i="8"/>
  <c r="DJ7" i="8"/>
  <c r="DI7" i="8"/>
  <c r="DH7" i="8"/>
  <c r="DE7" i="8"/>
  <c r="DD7" i="8"/>
  <c r="DC7" i="8"/>
  <c r="DB7" i="8"/>
  <c r="DA7" i="8"/>
  <c r="CZ7" i="8"/>
  <c r="CX7" i="8"/>
  <c r="CW7" i="8"/>
  <c r="CV7" i="8"/>
  <c r="CU7" i="8"/>
  <c r="CT7" i="8"/>
  <c r="CS7" i="8"/>
  <c r="CP7" i="8"/>
  <c r="CO7" i="8"/>
  <c r="CN7" i="8"/>
  <c r="CM7" i="8"/>
  <c r="CL7" i="8"/>
  <c r="CK7" i="8"/>
  <c r="CI7" i="8"/>
  <c r="CH7" i="8"/>
  <c r="CG7" i="8"/>
  <c r="CF7" i="8"/>
  <c r="CE7" i="8"/>
  <c r="CD7" i="8"/>
  <c r="CA7" i="8"/>
  <c r="BZ7" i="8"/>
  <c r="BY7" i="8"/>
  <c r="BX7" i="8"/>
  <c r="BW7" i="8"/>
  <c r="BV7" i="8"/>
  <c r="BT7" i="8"/>
  <c r="BS7" i="8"/>
  <c r="BR7" i="8"/>
  <c r="BQ7" i="8"/>
  <c r="BP7" i="8"/>
  <c r="BO7" i="8"/>
  <c r="BL7" i="8"/>
  <c r="BK7" i="8"/>
  <c r="BJ7" i="8"/>
  <c r="BI7" i="8"/>
  <c r="BH7" i="8"/>
  <c r="BG7" i="8"/>
  <c r="BE7" i="8"/>
  <c r="BD7" i="8"/>
  <c r="BC7" i="8"/>
  <c r="BB7" i="8"/>
  <c r="BA7" i="8"/>
  <c r="AZ7" i="8"/>
  <c r="AW7" i="8"/>
  <c r="AV7" i="8"/>
  <c r="AU7" i="8"/>
  <c r="AT7" i="8"/>
  <c r="AS7" i="8"/>
  <c r="AR7" i="8"/>
  <c r="AP7" i="8"/>
  <c r="AO7" i="8"/>
  <c r="AN7" i="8"/>
  <c r="AM7" i="8"/>
  <c r="AL7" i="8"/>
  <c r="AK7" i="8"/>
  <c r="AH7" i="8"/>
  <c r="AG7" i="8"/>
  <c r="AF7" i="8"/>
  <c r="AE7" i="8"/>
  <c r="AD7" i="8"/>
  <c r="AC7" i="8"/>
  <c r="AA7" i="8"/>
  <c r="Z7" i="8"/>
  <c r="Y7" i="8"/>
  <c r="X7" i="8"/>
  <c r="W7" i="8"/>
  <c r="V7" i="8"/>
  <c r="S7" i="8"/>
  <c r="R7" i="8"/>
  <c r="Q7" i="8"/>
  <c r="P7" i="8"/>
  <c r="O7" i="8"/>
  <c r="N7" i="8"/>
  <c r="L7" i="8"/>
  <c r="K7" i="8"/>
  <c r="J7" i="8"/>
  <c r="I7" i="8"/>
  <c r="H7" i="8"/>
  <c r="G7" i="8"/>
  <c r="AS7" i="3"/>
  <c r="AR7" i="3"/>
  <c r="AQ7" i="3"/>
  <c r="AP7" i="3"/>
  <c r="AO7" i="3"/>
  <c r="AN7" i="3"/>
  <c r="AM7" i="3"/>
  <c r="AL7" i="3"/>
  <c r="AJ7" i="3"/>
  <c r="AI7" i="3"/>
  <c r="AH7" i="3"/>
  <c r="AG7" i="3"/>
  <c r="AF7" i="3"/>
  <c r="AE7" i="3"/>
  <c r="AD7" i="3"/>
  <c r="AB7" i="3"/>
  <c r="AN7" i="1" s="1"/>
  <c r="AA7" i="3"/>
  <c r="Y7" i="3"/>
  <c r="X7" i="3"/>
  <c r="W7" i="3"/>
  <c r="V7" i="3"/>
  <c r="U7" i="3"/>
  <c r="T7" i="3"/>
  <c r="S7" i="3"/>
  <c r="Q7" i="3"/>
  <c r="E7" i="3" s="1"/>
  <c r="P7" i="1" s="1"/>
  <c r="M7" i="3"/>
  <c r="Y7" i="1" s="1"/>
  <c r="L7" i="3"/>
  <c r="K7" i="3"/>
  <c r="J7" i="3"/>
  <c r="W7" i="1" s="1"/>
  <c r="I7" i="3"/>
  <c r="V7" i="1" s="1"/>
  <c r="H7" i="3"/>
  <c r="U7" i="1" s="1"/>
  <c r="G7" i="3"/>
  <c r="S7" i="1" s="1"/>
  <c r="CJ7" i="4"/>
  <c r="CI7" i="4"/>
  <c r="CH7" i="4"/>
  <c r="BY7" i="4"/>
  <c r="BX7" i="4"/>
  <c r="BW7" i="4"/>
  <c r="BV7" i="4"/>
  <c r="BU7" i="4"/>
  <c r="BT7" i="4"/>
  <c r="BS7" i="4"/>
  <c r="BR7" i="4"/>
  <c r="BQ7" i="4"/>
  <c r="BP7" i="4"/>
  <c r="AS7" i="4"/>
  <c r="AR7" i="4"/>
  <c r="AH7" i="4"/>
  <c r="AG7" i="4"/>
  <c r="AF7" i="4"/>
  <c r="AE7" i="4"/>
  <c r="AD7" i="4"/>
  <c r="AC7" i="4"/>
  <c r="AB7" i="4"/>
  <c r="AA7" i="4"/>
  <c r="Z7" i="4"/>
  <c r="FO7" i="9"/>
  <c r="FN7" i="9"/>
  <c r="FM7" i="9"/>
  <c r="FL7" i="9"/>
  <c r="U7" i="9" s="1"/>
  <c r="BK7" i="4" s="1"/>
  <c r="U7" i="4" s="1"/>
  <c r="FK7" i="9"/>
  <c r="FG7" i="9"/>
  <c r="FF7" i="9"/>
  <c r="FE7" i="9"/>
  <c r="FD7" i="9"/>
  <c r="FC7" i="9"/>
  <c r="FB7" i="9"/>
  <c r="FA7" i="9"/>
  <c r="EZ7" i="9"/>
  <c r="EY7" i="9"/>
  <c r="EX7" i="9"/>
  <c r="EW7" i="9"/>
  <c r="EV7" i="9"/>
  <c r="ET7" i="9"/>
  <c r="ES7" i="9"/>
  <c r="W7" i="9" s="1"/>
  <c r="BM7" i="4" s="1"/>
  <c r="W7" i="4" s="1"/>
  <c r="EO7" i="9"/>
  <c r="EN7" i="9"/>
  <c r="R7" i="9" s="1"/>
  <c r="BH7" i="4" s="1"/>
  <c r="R7" i="4" s="1"/>
  <c r="EJ7" i="9"/>
  <c r="EI7" i="9"/>
  <c r="EH7" i="9"/>
  <c r="EG7" i="9"/>
  <c r="EF7" i="9"/>
  <c r="EE7" i="9"/>
  <c r="ED7" i="9"/>
  <c r="EC7" i="9"/>
  <c r="EB7" i="9"/>
  <c r="EA7" i="9"/>
  <c r="DY7" i="9"/>
  <c r="DT7" i="9"/>
  <c r="S7" i="9" s="1"/>
  <c r="BI7" i="4" s="1"/>
  <c r="S7" i="4" s="1"/>
  <c r="DQ7" i="9"/>
  <c r="DP7" i="9"/>
  <c r="DO7" i="9"/>
  <c r="DN7" i="9"/>
  <c r="DM7" i="9"/>
  <c r="DL7" i="9"/>
  <c r="DK7" i="9"/>
  <c r="DJ7" i="9"/>
  <c r="DI7" i="9"/>
  <c r="DH7" i="9"/>
  <c r="DG7" i="9"/>
  <c r="DF7" i="9"/>
  <c r="DD7" i="9"/>
  <c r="CV7" i="9"/>
  <c r="CU7" i="9"/>
  <c r="CT7" i="9"/>
  <c r="CS7" i="9"/>
  <c r="CR7" i="9"/>
  <c r="CQ7" i="9"/>
  <c r="CP7" i="9"/>
  <c r="CO7" i="9"/>
  <c r="CN7" i="9"/>
  <c r="CM7" i="9"/>
  <c r="CL7" i="9"/>
  <c r="CK7" i="9"/>
  <c r="CI7" i="9"/>
  <c r="CA7" i="9"/>
  <c r="BZ7" i="9"/>
  <c r="BY7" i="9"/>
  <c r="BX7" i="9"/>
  <c r="BW7" i="9"/>
  <c r="BV7" i="9"/>
  <c r="BU7" i="9"/>
  <c r="BT7" i="9"/>
  <c r="BS7" i="9"/>
  <c r="BR7" i="9"/>
  <c r="BQ7" i="9"/>
  <c r="BP7" i="9"/>
  <c r="BN7" i="9"/>
  <c r="BD7" i="9"/>
  <c r="BC7" i="9"/>
  <c r="BB7" i="9"/>
  <c r="BA7" i="9"/>
  <c r="AZ7" i="9"/>
  <c r="AY7" i="9"/>
  <c r="AX7" i="9"/>
  <c r="AW7" i="9"/>
  <c r="AV7" i="9"/>
  <c r="AU7" i="9"/>
  <c r="AS7" i="9"/>
  <c r="AQ7" i="9"/>
  <c r="AO7" i="9"/>
  <c r="AL7" i="9"/>
  <c r="Q7" i="9" s="1"/>
  <c r="BG7" i="4" s="1"/>
  <c r="Q7" i="4" s="1"/>
  <c r="AI7" i="9"/>
  <c r="AH7" i="9"/>
  <c r="AG7" i="9"/>
  <c r="AF7" i="9"/>
  <c r="AE7" i="9"/>
  <c r="AD7" i="9"/>
  <c r="AC7" i="9"/>
  <c r="AB7" i="9"/>
  <c r="AA7" i="9"/>
  <c r="Z7" i="9"/>
  <c r="G7" i="1"/>
  <c r="F7" i="1"/>
  <c r="E7" i="1"/>
  <c r="D7" i="1" s="1"/>
  <c r="T7" i="1"/>
  <c r="DG7" i="10"/>
  <c r="DF7" i="10"/>
  <c r="DE7" i="10"/>
  <c r="CK7" i="10"/>
  <c r="CI7" i="10"/>
  <c r="R7" i="10"/>
  <c r="CC7" i="10" s="1"/>
  <c r="X7" i="1"/>
  <c r="B7" i="8"/>
  <c r="B7" i="3"/>
  <c r="B7" i="4"/>
  <c r="B7" i="9"/>
  <c r="B7" i="5"/>
  <c r="B7" i="10"/>
  <c r="A7" i="8"/>
  <c r="A7" i="3"/>
  <c r="A7" i="4"/>
  <c r="A7" i="9"/>
  <c r="A7" i="5"/>
  <c r="A7" i="10"/>
  <c r="N2" i="13"/>
  <c r="O2" i="13" s="1"/>
  <c r="V2" i="13"/>
  <c r="AL13" i="1" l="1"/>
  <c r="AK13" i="1"/>
  <c r="AB13" i="1"/>
  <c r="AL25" i="1"/>
  <c r="AB25" i="1"/>
  <c r="AK25" i="1"/>
  <c r="BS9" i="10"/>
  <c r="BY9" i="10"/>
  <c r="BR9" i="10" s="1"/>
  <c r="M9" i="1" s="1"/>
  <c r="G7" i="9"/>
  <c r="AW7" i="4" s="1"/>
  <c r="G7" i="4" s="1"/>
  <c r="F19" i="5"/>
  <c r="D19" i="5" s="1"/>
  <c r="BY25" i="10"/>
  <c r="BR25" i="10" s="1"/>
  <c r="M25" i="1" s="1"/>
  <c r="BS25" i="10"/>
  <c r="H21" i="1"/>
  <c r="K21" i="1" s="1"/>
  <c r="L21" i="1" s="1"/>
  <c r="CT15" i="10"/>
  <c r="CM15" i="10" s="1"/>
  <c r="N15" i="1" s="1"/>
  <c r="BY11" i="10"/>
  <c r="BR11" i="10" s="1"/>
  <c r="M11" i="1" s="1"/>
  <c r="CN23" i="10"/>
  <c r="CT23" i="10"/>
  <c r="CM23" i="10" s="1"/>
  <c r="N23" i="1" s="1"/>
  <c r="CT10" i="10"/>
  <c r="CM10" i="10" s="1"/>
  <c r="N10" i="1" s="1"/>
  <c r="AK26" i="1"/>
  <c r="AB26" i="1"/>
  <c r="AL26" i="1"/>
  <c r="BR22" i="10"/>
  <c r="M22" i="1" s="1"/>
  <c r="D18" i="10"/>
  <c r="D17" i="10"/>
  <c r="CT18" i="10"/>
  <c r="CM18" i="10" s="1"/>
  <c r="N18" i="1" s="1"/>
  <c r="H16" i="1"/>
  <c r="K16" i="1" s="1"/>
  <c r="L16" i="1" s="1"/>
  <c r="CN19" i="10"/>
  <c r="CT19" i="10"/>
  <c r="CM19" i="10" s="1"/>
  <c r="N19" i="1" s="1"/>
  <c r="AL16" i="1"/>
  <c r="AK16" i="1"/>
  <c r="AB16" i="1"/>
  <c r="AB11" i="1"/>
  <c r="AL11" i="1"/>
  <c r="AK11" i="1"/>
  <c r="H13" i="1"/>
  <c r="K13" i="1" s="1"/>
  <c r="L13" i="1" s="1"/>
  <c r="CT9" i="10"/>
  <c r="CM9" i="10" s="1"/>
  <c r="N9" i="1" s="1"/>
  <c r="D19" i="10"/>
  <c r="CM21" i="10"/>
  <c r="N21" i="1" s="1"/>
  <c r="BY10" i="10"/>
  <c r="BR10" i="10" s="1"/>
  <c r="M10" i="1" s="1"/>
  <c r="BS10" i="10"/>
  <c r="AL19" i="1"/>
  <c r="AK19" i="1"/>
  <c r="AB19" i="1"/>
  <c r="BY15" i="10"/>
  <c r="BR15" i="10" s="1"/>
  <c r="M15" i="1" s="1"/>
  <c r="BS15" i="10"/>
  <c r="AL22" i="1"/>
  <c r="AK22" i="1"/>
  <c r="AB22" i="1"/>
  <c r="AB17" i="1"/>
  <c r="AL17" i="1"/>
  <c r="AK17" i="1"/>
  <c r="AK20" i="1"/>
  <c r="AB20" i="1"/>
  <c r="AL20" i="1"/>
  <c r="F12" i="5"/>
  <c r="D12" i="5" s="1"/>
  <c r="F17" i="5"/>
  <c r="D17" i="5" s="1"/>
  <c r="K12" i="1"/>
  <c r="L12" i="1" s="1"/>
  <c r="BS19" i="10"/>
  <c r="BY19" i="10"/>
  <c r="BR19" i="10" s="1"/>
  <c r="M19" i="1" s="1"/>
  <c r="CT11" i="10"/>
  <c r="CM11" i="10" s="1"/>
  <c r="N11" i="1" s="1"/>
  <c r="CN11" i="10"/>
  <c r="D24" i="10"/>
  <c r="D23" i="10"/>
  <c r="K18" i="1"/>
  <c r="L18" i="1" s="1"/>
  <c r="BY12" i="10"/>
  <c r="BR12" i="10" s="1"/>
  <c r="M12" i="1" s="1"/>
  <c r="AB23" i="1"/>
  <c r="AL23" i="1"/>
  <c r="AK23" i="1"/>
  <c r="F18" i="5"/>
  <c r="D18" i="5" s="1"/>
  <c r="AK8" i="1"/>
  <c r="AB8" i="1"/>
  <c r="AL8" i="1"/>
  <c r="BY21" i="10"/>
  <c r="BR21" i="10" s="1"/>
  <c r="M21" i="1" s="1"/>
  <c r="BS21" i="10"/>
  <c r="CN25" i="10"/>
  <c r="CT25" i="10"/>
  <c r="CM25" i="10" s="1"/>
  <c r="N25" i="1" s="1"/>
  <c r="BY18" i="10"/>
  <c r="BR18" i="10" s="1"/>
  <c r="M18" i="1" s="1"/>
  <c r="D25" i="10"/>
  <c r="AL10" i="1"/>
  <c r="AK10" i="1"/>
  <c r="AB10" i="1"/>
  <c r="M7" i="8"/>
  <c r="EH7" i="8"/>
  <c r="F7" i="10"/>
  <c r="BZ7" i="10" s="1"/>
  <c r="N7" i="10"/>
  <c r="CB7" i="10" s="1"/>
  <c r="V7" i="10"/>
  <c r="CD7" i="10" s="1"/>
  <c r="BW7" i="10" s="1"/>
  <c r="AU7" i="10"/>
  <c r="CY7" i="10" s="1"/>
  <c r="CR7" i="10" s="1"/>
  <c r="BK7" i="10"/>
  <c r="F24" i="5"/>
  <c r="D24" i="5" s="1"/>
  <c r="CT14" i="10"/>
  <c r="CM14" i="10" s="1"/>
  <c r="N14" i="1" s="1"/>
  <c r="CT26" i="10"/>
  <c r="CM26" i="10" s="1"/>
  <c r="N26" i="1" s="1"/>
  <c r="CN26" i="10"/>
  <c r="D22" i="10"/>
  <c r="CT16" i="10"/>
  <c r="CM16" i="10" s="1"/>
  <c r="N16" i="1" s="1"/>
  <c r="CN17" i="10"/>
  <c r="CT17" i="10"/>
  <c r="CM17" i="10" s="1"/>
  <c r="N17" i="1" s="1"/>
  <c r="BY24" i="10"/>
  <c r="BR24" i="10" s="1"/>
  <c r="M24" i="1" s="1"/>
  <c r="AK14" i="1"/>
  <c r="AL14" i="1"/>
  <c r="AB14" i="1"/>
  <c r="BR16" i="10"/>
  <c r="M16" i="1" s="1"/>
  <c r="D12" i="10"/>
  <c r="D11" i="10"/>
  <c r="D9" i="10"/>
  <c r="D8" i="10"/>
  <c r="H15" i="1"/>
  <c r="K15" i="1" s="1"/>
  <c r="L15" i="1" s="1"/>
  <c r="CM13" i="10"/>
  <c r="N13" i="1" s="1"/>
  <c r="D20" i="10"/>
  <c r="F7" i="9"/>
  <c r="AV7" i="4" s="1"/>
  <c r="F7" i="4" s="1"/>
  <c r="L7" i="9"/>
  <c r="BB7" i="4" s="1"/>
  <c r="L7" i="4" s="1"/>
  <c r="BU7" i="10"/>
  <c r="DI7" i="10"/>
  <c r="BO7" i="9"/>
  <c r="AE7" i="1" s="1"/>
  <c r="P7" i="9"/>
  <c r="BF7" i="4" s="1"/>
  <c r="P7" i="4" s="1"/>
  <c r="EU7" i="9"/>
  <c r="AI7" i="1" s="1"/>
  <c r="F7" i="8"/>
  <c r="E7" i="8" s="1"/>
  <c r="CC7" i="8"/>
  <c r="H7" i="9"/>
  <c r="AX7" i="4" s="1"/>
  <c r="H7" i="4" s="1"/>
  <c r="N7" i="9"/>
  <c r="BD7" i="4" s="1"/>
  <c r="N7" i="4" s="1"/>
  <c r="BU7" i="8"/>
  <c r="EA7" i="8"/>
  <c r="DZ7" i="8" s="1"/>
  <c r="BD7" i="10"/>
  <c r="BC7" i="10" s="1"/>
  <c r="I7" i="1" s="1"/>
  <c r="V7" i="9"/>
  <c r="BL7" i="4" s="1"/>
  <c r="V7" i="4" s="1"/>
  <c r="T7" i="9"/>
  <c r="BJ7" i="4" s="1"/>
  <c r="T7" i="4" s="1"/>
  <c r="CY7" i="8"/>
  <c r="Z7" i="10"/>
  <c r="CE7" i="10" s="1"/>
  <c r="BX7" i="10" s="1"/>
  <c r="AI7" i="10"/>
  <c r="CV7" i="10" s="1"/>
  <c r="CO7" i="10" s="1"/>
  <c r="AY7" i="10"/>
  <c r="CZ7" i="10" s="1"/>
  <c r="CS7" i="10" s="1"/>
  <c r="BV7" i="10"/>
  <c r="DB7" i="10"/>
  <c r="DA7" i="10" s="1"/>
  <c r="AC7" i="3"/>
  <c r="AO7" i="1" s="1"/>
  <c r="CF7" i="10"/>
  <c r="Y7" i="4"/>
  <c r="Z7" i="1" s="1"/>
  <c r="BO7" i="4"/>
  <c r="J7" i="1" s="1"/>
  <c r="I7" i="9"/>
  <c r="AY7" i="4" s="1"/>
  <c r="I7" i="4" s="1"/>
  <c r="M7" i="9"/>
  <c r="BC7" i="4" s="1"/>
  <c r="M7" i="4" s="1"/>
  <c r="J7" i="10"/>
  <c r="CA7" i="10" s="1"/>
  <c r="BT7" i="10" s="1"/>
  <c r="AQ7" i="10"/>
  <c r="CX7" i="10" s="1"/>
  <c r="CQ7" i="10" s="1"/>
  <c r="R7" i="1"/>
  <c r="Y7" i="9"/>
  <c r="AC7" i="1" s="1"/>
  <c r="X7" i="9"/>
  <c r="BN7" i="4" s="1"/>
  <c r="X7" i="4" s="1"/>
  <c r="AT7" i="9"/>
  <c r="AD7" i="1" s="1"/>
  <c r="CJ7" i="9"/>
  <c r="AF7" i="1" s="1"/>
  <c r="DE7" i="9"/>
  <c r="AG7" i="1" s="1"/>
  <c r="F7" i="3"/>
  <c r="R7" i="3"/>
  <c r="P7" i="3" s="1"/>
  <c r="AK7" i="3"/>
  <c r="U7" i="8"/>
  <c r="AB7" i="8"/>
  <c r="BF7" i="8"/>
  <c r="BN7" i="8"/>
  <c r="CJ7" i="8"/>
  <c r="CR7" i="8"/>
  <c r="DG7" i="8"/>
  <c r="DN7" i="8"/>
  <c r="DU7" i="8"/>
  <c r="AE7" i="10"/>
  <c r="CU7" i="10" s="1"/>
  <c r="AM7" i="10"/>
  <c r="CW7" i="10" s="1"/>
  <c r="CP7" i="10" s="1"/>
  <c r="P7" i="5"/>
  <c r="X7" i="5"/>
  <c r="E7" i="5" s="1"/>
  <c r="AF7" i="5"/>
  <c r="G7" i="5" s="1"/>
  <c r="BL7" i="5"/>
  <c r="K7" i="5" s="1"/>
  <c r="CB7" i="5"/>
  <c r="M7" i="5" s="1"/>
  <c r="F7" i="5" s="1"/>
  <c r="D7" i="5" s="1"/>
  <c r="E7" i="9"/>
  <c r="AU7" i="4" s="1"/>
  <c r="E7" i="4" s="1"/>
  <c r="K7" i="9"/>
  <c r="BA7" i="4" s="1"/>
  <c r="K7" i="4" s="1"/>
  <c r="AB2" i="13"/>
  <c r="Y2" i="13"/>
  <c r="W2" i="13"/>
  <c r="J7" i="9"/>
  <c r="AZ7" i="4" s="1"/>
  <c r="J7" i="4" s="1"/>
  <c r="AJ7" i="8"/>
  <c r="AY7" i="8"/>
  <c r="AQ7" i="8"/>
  <c r="O7" i="9"/>
  <c r="BE7" i="4" s="1"/>
  <c r="O7" i="4" s="1"/>
  <c r="DZ7" i="9"/>
  <c r="AH7" i="1" s="1"/>
  <c r="AM7" i="1"/>
  <c r="N7" i="3"/>
  <c r="AA13" i="13"/>
  <c r="AA154" i="13"/>
  <c r="AA134" i="13"/>
  <c r="AA45" i="13"/>
  <c r="AA91" i="13"/>
  <c r="AA162" i="13"/>
  <c r="AA208" i="13"/>
  <c r="AA205" i="13"/>
  <c r="AA169" i="13"/>
  <c r="AA93" i="13"/>
  <c r="AA240" i="13"/>
  <c r="AA87" i="13"/>
  <c r="AA136" i="13"/>
  <c r="AA73" i="13"/>
  <c r="AA124" i="13"/>
  <c r="AA156" i="13"/>
  <c r="AA235" i="13"/>
  <c r="AA100" i="13"/>
  <c r="AA14" i="13"/>
  <c r="AA64" i="13"/>
  <c r="AA193" i="13"/>
  <c r="AA78" i="13"/>
  <c r="AA221" i="13"/>
  <c r="AA79" i="13"/>
  <c r="AA28" i="13"/>
  <c r="AA212" i="13"/>
  <c r="AA63" i="13"/>
  <c r="AA31" i="13"/>
  <c r="AA218" i="13"/>
  <c r="AA203" i="13"/>
  <c r="AA135" i="13"/>
  <c r="AA25" i="13"/>
  <c r="AA167" i="13"/>
  <c r="AA11" i="13"/>
  <c r="AA116" i="13"/>
  <c r="AA241" i="13"/>
  <c r="AA179" i="13"/>
  <c r="AA190" i="13"/>
  <c r="AA71" i="13"/>
  <c r="AA159" i="13"/>
  <c r="AA41" i="13"/>
  <c r="AA150" i="13"/>
  <c r="AA244" i="13"/>
  <c r="AA229" i="13"/>
  <c r="AA178" i="13"/>
  <c r="AA33" i="13"/>
  <c r="AA140" i="13"/>
  <c r="AA16" i="13"/>
  <c r="AA122" i="13"/>
  <c r="AA70" i="13"/>
  <c r="AA10" i="13"/>
  <c r="AA2" i="13"/>
  <c r="AA48" i="13"/>
  <c r="AA97" i="13"/>
  <c r="AA52" i="13"/>
  <c r="AA231" i="13"/>
  <c r="AA200" i="13"/>
  <c r="AA85" i="13"/>
  <c r="AA46" i="13"/>
  <c r="AA148" i="13"/>
  <c r="AA161" i="13"/>
  <c r="AA173" i="13"/>
  <c r="AA69" i="13"/>
  <c r="AA129" i="13"/>
  <c r="AA35" i="13"/>
  <c r="AA94" i="13"/>
  <c r="AA62" i="13"/>
  <c r="AA106" i="13"/>
  <c r="AA96" i="13"/>
  <c r="AA30" i="13"/>
  <c r="AA47" i="13"/>
  <c r="AA147" i="13"/>
  <c r="AA225" i="13"/>
  <c r="AA57" i="13"/>
  <c r="AA82" i="13"/>
  <c r="AA139" i="13"/>
  <c r="AA117" i="13"/>
  <c r="AA88" i="13"/>
  <c r="AA151" i="13"/>
  <c r="AA204" i="13"/>
  <c r="AA111" i="13"/>
  <c r="AA180" i="13"/>
  <c r="AA32" i="13"/>
  <c r="AA236" i="13"/>
  <c r="AA67" i="13"/>
  <c r="AA237" i="13"/>
  <c r="AA245" i="13"/>
  <c r="AA165" i="13"/>
  <c r="AA195" i="13"/>
  <c r="AA7" i="13"/>
  <c r="AA132" i="13"/>
  <c r="AA18" i="13"/>
  <c r="AA76" i="13"/>
  <c r="AA192" i="13"/>
  <c r="AA113" i="13"/>
  <c r="AA130" i="13"/>
  <c r="AA232" i="13"/>
  <c r="AA226" i="13"/>
  <c r="AA120" i="13"/>
  <c r="AA220" i="13"/>
  <c r="AA184" i="13"/>
  <c r="AA36" i="13"/>
  <c r="AA29" i="13"/>
  <c r="AA51" i="13"/>
  <c r="AA216" i="13"/>
  <c r="AA9" i="13"/>
  <c r="AA233" i="13"/>
  <c r="AA114" i="13"/>
  <c r="AA26" i="13"/>
  <c r="AA59" i="13"/>
  <c r="AA105" i="13"/>
  <c r="AA223" i="13"/>
  <c r="AA118" i="13"/>
  <c r="AA86" i="13"/>
  <c r="AA177" i="13"/>
  <c r="AA153" i="13"/>
  <c r="AA185" i="13"/>
  <c r="AA24" i="13"/>
  <c r="AA183" i="13"/>
  <c r="AA103" i="13"/>
  <c r="AA247" i="13"/>
  <c r="AA171" i="13"/>
  <c r="AA74" i="13"/>
  <c r="AA149" i="13"/>
  <c r="AA219" i="13"/>
  <c r="AA137" i="13"/>
  <c r="AA230" i="13"/>
  <c r="AA37" i="13"/>
  <c r="AA49" i="13"/>
  <c r="AA99" i="13"/>
  <c r="AA123" i="13"/>
  <c r="AA142" i="13"/>
  <c r="AA242" i="13"/>
  <c r="AA146" i="13"/>
  <c r="AA222" i="13"/>
  <c r="AA20" i="13"/>
  <c r="AA112" i="13"/>
  <c r="AA102" i="13"/>
  <c r="AA23" i="13"/>
  <c r="AA44" i="13"/>
  <c r="AA107" i="13"/>
  <c r="AA109" i="13"/>
  <c r="AA144" i="13"/>
  <c r="AA175" i="13"/>
  <c r="AA187" i="13"/>
  <c r="AA54" i="13"/>
  <c r="AA125" i="13"/>
  <c r="AA250" i="13"/>
  <c r="AA186" i="13"/>
  <c r="AA127" i="13"/>
  <c r="AA196" i="13"/>
  <c r="AA138" i="13"/>
  <c r="AA198" i="13"/>
  <c r="AA189" i="13"/>
  <c r="AA206" i="13"/>
  <c r="AA22" i="13"/>
  <c r="AA39" i="13"/>
  <c r="AA157" i="13"/>
  <c r="AA77" i="13"/>
  <c r="AA58" i="13"/>
  <c r="AA15" i="13"/>
  <c r="AA172" i="13"/>
  <c r="AA65" i="13"/>
  <c r="AA160" i="13"/>
  <c r="AA201" i="13"/>
  <c r="AA181" i="13"/>
  <c r="AA90" i="13"/>
  <c r="AA199" i="13"/>
  <c r="AA166" i="13"/>
  <c r="AA152" i="13"/>
  <c r="AA50" i="13"/>
  <c r="AA121" i="13"/>
  <c r="AA214" i="13"/>
  <c r="AA158" i="13"/>
  <c r="AA228" i="13"/>
  <c r="AA249" i="13"/>
  <c r="AA61" i="13"/>
  <c r="AA234" i="13"/>
  <c r="AA95" i="13"/>
  <c r="AA40" i="13"/>
  <c r="AA131" i="13"/>
  <c r="AA141" i="13"/>
  <c r="AA84" i="13"/>
  <c r="AA182" i="13"/>
  <c r="AA164" i="13"/>
  <c r="AA75" i="13"/>
  <c r="AA38" i="13"/>
  <c r="AA55" i="13"/>
  <c r="AA27" i="13"/>
  <c r="AA188" i="13"/>
  <c r="AA239" i="13"/>
  <c r="AA133" i="13"/>
  <c r="AA197" i="13"/>
  <c r="AA104" i="13"/>
  <c r="AA202" i="13"/>
  <c r="AA248" i="13"/>
  <c r="AA174" i="13"/>
  <c r="AA60" i="13"/>
  <c r="AA163" i="13"/>
  <c r="AA238" i="13"/>
  <c r="AA215" i="13"/>
  <c r="AA217" i="13"/>
  <c r="AA155" i="13"/>
  <c r="AA101" i="13"/>
  <c r="AA213" i="13"/>
  <c r="AA128" i="13"/>
  <c r="AA145" i="13"/>
  <c r="AA210" i="13"/>
  <c r="AA115" i="13"/>
  <c r="AA211" i="13"/>
  <c r="AA227" i="13"/>
  <c r="AA207" i="13"/>
  <c r="AA246" i="13"/>
  <c r="AA191" i="13"/>
  <c r="AA98" i="13"/>
  <c r="AA43" i="13"/>
  <c r="AA17" i="13"/>
  <c r="AA66" i="13"/>
  <c r="AA6" i="13"/>
  <c r="AA224" i="13"/>
  <c r="AA176" i="13"/>
  <c r="AA143" i="13"/>
  <c r="AA12" i="13"/>
  <c r="AA5" i="13"/>
  <c r="AA34" i="13"/>
  <c r="AA243" i="13"/>
  <c r="AA89" i="13"/>
  <c r="AA194" i="13"/>
  <c r="AA119" i="13"/>
  <c r="AA42" i="13"/>
  <c r="AA83" i="13"/>
  <c r="AA168" i="13"/>
  <c r="AA80" i="13"/>
  <c r="AA209" i="13"/>
  <c r="AA126" i="13"/>
  <c r="AA56" i="13"/>
  <c r="AA8" i="13"/>
  <c r="AA92" i="13"/>
  <c r="AA81" i="13"/>
  <c r="AA170" i="13"/>
  <c r="AA21" i="13"/>
  <c r="AA19" i="13"/>
  <c r="AA68" i="13"/>
  <c r="AA53" i="13"/>
  <c r="AA72" i="13"/>
  <c r="AA108" i="13"/>
  <c r="AA110" i="13"/>
  <c r="O7" i="3" l="1"/>
  <c r="D7" i="3" s="1"/>
  <c r="BM7" i="8"/>
  <c r="T7" i="8"/>
  <c r="CB7" i="8"/>
  <c r="AD7" i="10"/>
  <c r="AX7" i="8"/>
  <c r="Z7" i="3"/>
  <c r="AP7" i="1"/>
  <c r="AI7" i="8"/>
  <c r="E7" i="10"/>
  <c r="CQ7" i="8"/>
  <c r="AJ7" i="1"/>
  <c r="DF7" i="8"/>
  <c r="Q7" i="1"/>
  <c r="AA7" i="1" s="1"/>
  <c r="Y16" i="13"/>
  <c r="Y21" i="13"/>
  <c r="E16" i="13" s="1"/>
  <c r="Y96" i="13"/>
  <c r="N33" i="13" s="1"/>
  <c r="Y38" i="13"/>
  <c r="F22" i="13" s="1"/>
  <c r="Y17" i="13"/>
  <c r="E12" i="13" s="1"/>
  <c r="Y53" i="13"/>
  <c r="L19" i="13" s="1"/>
  <c r="Y121" i="13"/>
  <c r="O38" i="13" s="1"/>
  <c r="Y102" i="13"/>
  <c r="N39" i="13" s="1"/>
  <c r="Y37" i="13"/>
  <c r="F21" i="13" s="1"/>
  <c r="Y61" i="13"/>
  <c r="N17" i="13" s="1"/>
  <c r="Y15" i="13"/>
  <c r="Y57" i="13"/>
  <c r="L25" i="13" s="1"/>
  <c r="Y133" i="13"/>
  <c r="Y100" i="13"/>
  <c r="N37" i="13" s="1"/>
  <c r="Y32" i="13"/>
  <c r="F15" i="13" s="1"/>
  <c r="Y67" i="13"/>
  <c r="O15" i="13" s="1"/>
  <c r="Y52" i="13"/>
  <c r="L18" i="13" s="1"/>
  <c r="Y76" i="13"/>
  <c r="M32" i="13" s="1"/>
  <c r="Y45" i="13"/>
  <c r="L10" i="13" s="1"/>
  <c r="M18" i="13" s="1"/>
  <c r="Y106" i="13"/>
  <c r="N43" i="13" s="1"/>
  <c r="Y131" i="13"/>
  <c r="O49" i="13" s="1"/>
  <c r="Y118" i="13"/>
  <c r="O35" i="13" s="1"/>
  <c r="Y39" i="13"/>
  <c r="F23" i="13" s="1"/>
  <c r="Y140" i="13"/>
  <c r="P20" i="13" s="1"/>
  <c r="Y70" i="13"/>
  <c r="O18" i="13" s="1"/>
  <c r="Y66" i="13"/>
  <c r="N22" i="13" s="1"/>
  <c r="Y36" i="13"/>
  <c r="F20" i="13" s="1"/>
  <c r="Y119" i="13"/>
  <c r="O36" i="13" s="1"/>
  <c r="Y50" i="13"/>
  <c r="L16" i="13" s="1"/>
  <c r="Y73" i="13"/>
  <c r="O21" i="13" s="1"/>
  <c r="Y135" i="13"/>
  <c r="P7" i="13" s="1"/>
  <c r="Y83" i="13"/>
  <c r="M39" i="13" s="1"/>
  <c r="Y71" i="13"/>
  <c r="O19" i="13" s="1"/>
  <c r="Y10" i="13"/>
  <c r="Y103" i="13"/>
  <c r="N40" i="13" s="1"/>
  <c r="Y6" i="13"/>
  <c r="E6" i="13" s="1"/>
  <c r="Y95" i="13"/>
  <c r="N32" i="13" s="1"/>
  <c r="Y68" i="13"/>
  <c r="O16" i="13" s="1"/>
  <c r="Y64" i="13"/>
  <c r="N20" i="13" s="1"/>
  <c r="Y63" i="13"/>
  <c r="N19" i="13" s="1"/>
  <c r="Y19" i="13"/>
  <c r="E14" i="13" s="1"/>
  <c r="Y141" i="13"/>
  <c r="P21" i="13" s="1"/>
  <c r="Y31" i="13"/>
  <c r="F14" i="13" s="1"/>
  <c r="Y40" i="13"/>
  <c r="F24" i="13" s="1"/>
  <c r="Y113" i="13"/>
  <c r="O30" i="13" s="1"/>
  <c r="Y105" i="13"/>
  <c r="N42" i="13" s="1"/>
  <c r="Y51" i="13"/>
  <c r="L17" i="13" s="1"/>
  <c r="Y49" i="13"/>
  <c r="L14" i="13" s="1"/>
  <c r="M22" i="13" s="1"/>
  <c r="Y34" i="13"/>
  <c r="F17" i="13" s="1"/>
  <c r="Y22" i="13"/>
  <c r="E17" i="13" s="1"/>
  <c r="Y54" i="13"/>
  <c r="L20" i="13" s="1"/>
  <c r="Y11" i="13"/>
  <c r="Y23" i="13"/>
  <c r="E19" i="13" s="1"/>
  <c r="Y72" i="13"/>
  <c r="O20" i="13" s="1"/>
  <c r="Y138" i="13"/>
  <c r="P18" i="13" s="1"/>
  <c r="Y44" i="13"/>
  <c r="L9" i="13" s="1"/>
  <c r="M17" i="13" s="1"/>
  <c r="Y62" i="13"/>
  <c r="N18" i="13" s="1"/>
  <c r="Y94" i="13"/>
  <c r="N31" i="13" s="1"/>
  <c r="Y35" i="13"/>
  <c r="F19" i="13" s="1"/>
  <c r="Y109" i="13"/>
  <c r="N46" i="13" s="1"/>
  <c r="Y58" i="13"/>
  <c r="L26" i="13" s="1"/>
  <c r="Y111" i="13"/>
  <c r="N48" i="13" s="1"/>
  <c r="Y30" i="13"/>
  <c r="F13" i="13" s="1"/>
  <c r="Y20" i="13"/>
  <c r="E15" i="13" s="1"/>
  <c r="Y18" i="13"/>
  <c r="E13" i="13" s="1"/>
  <c r="Y29" i="13"/>
  <c r="F12" i="13" s="1"/>
  <c r="Y114" i="13"/>
  <c r="O31" i="13" s="1"/>
  <c r="Y136" i="13"/>
  <c r="P16" i="13" s="1"/>
  <c r="Y47" i="13"/>
  <c r="L12" i="13" s="1"/>
  <c r="M20" i="13" s="1"/>
  <c r="Y75" i="13"/>
  <c r="M31" i="13" s="1"/>
  <c r="Y14" i="13"/>
  <c r="Y112" i="13"/>
  <c r="N49" i="13" s="1"/>
  <c r="Y46" i="13"/>
  <c r="L11" i="13" s="1"/>
  <c r="M19" i="13" s="1"/>
  <c r="Y27" i="13"/>
  <c r="E23" i="13" s="1"/>
  <c r="Y110" i="13"/>
  <c r="N47" i="13" s="1"/>
  <c r="Y82" i="13"/>
  <c r="M38" i="13" s="1"/>
  <c r="Y69" i="13"/>
  <c r="O17" i="13" s="1"/>
  <c r="Y65" i="13"/>
  <c r="N21" i="13" s="1"/>
  <c r="Y55" i="13"/>
  <c r="L21" i="13" s="1"/>
  <c r="Y101" i="13"/>
  <c r="N38" i="13" s="1"/>
  <c r="Y60" i="13"/>
  <c r="N16" i="13" s="1"/>
  <c r="Y81" i="13"/>
  <c r="M37" i="13" s="1"/>
  <c r="Y137" i="13"/>
  <c r="P17" i="13" s="1"/>
  <c r="Y78" i="13"/>
  <c r="M34" i="13" s="1"/>
  <c r="Y77" i="13"/>
  <c r="M33" i="13" s="1"/>
  <c r="Y24" i="13"/>
  <c r="E20" i="13" s="1"/>
  <c r="Y74" i="13"/>
  <c r="M30" i="13" s="1"/>
  <c r="Y120" i="13"/>
  <c r="O37" i="13" s="1"/>
  <c r="Y115" i="13"/>
  <c r="O32" i="13" s="1"/>
  <c r="Y122" i="13"/>
  <c r="O39" i="13" s="1"/>
  <c r="Y108" i="13"/>
  <c r="N45" i="13" s="1"/>
  <c r="Y56" i="13"/>
  <c r="L22" i="13" s="1"/>
  <c r="Y99" i="13"/>
  <c r="N36" i="13" s="1"/>
  <c r="Y7" i="13"/>
  <c r="E7" i="13" s="1"/>
  <c r="Y91" i="13"/>
  <c r="M48" i="13" s="1"/>
  <c r="Y48" i="13"/>
  <c r="L13" i="13" s="1"/>
  <c r="M21" i="13" s="1"/>
  <c r="Y116" i="13"/>
  <c r="O33" i="13" s="1"/>
  <c r="Y107" i="13"/>
  <c r="N44" i="13" s="1"/>
  <c r="Y97" i="13"/>
  <c r="N34" i="13" s="1"/>
  <c r="Y42" i="13"/>
  <c r="L7" i="13" s="1"/>
  <c r="Y59" i="13"/>
  <c r="N15" i="13" s="1"/>
  <c r="Y79" i="13"/>
  <c r="M35" i="13" s="1"/>
  <c r="Y143" i="13"/>
  <c r="Y28" i="13"/>
  <c r="E24" i="13" s="1"/>
  <c r="Y43" i="13"/>
  <c r="L8" i="13" s="1"/>
  <c r="M16" i="13" s="1"/>
  <c r="Y9" i="13"/>
  <c r="Y142" i="13"/>
  <c r="P22" i="13" s="1"/>
  <c r="Y25" i="13"/>
  <c r="E21" i="13" s="1"/>
  <c r="Y117" i="13"/>
  <c r="O34" i="13" s="1"/>
  <c r="Y13" i="13"/>
  <c r="Y80" i="13"/>
  <c r="M36" i="13" s="1"/>
  <c r="Y130" i="13"/>
  <c r="O48" i="13" s="1"/>
  <c r="Y33" i="13"/>
  <c r="F16" i="13" s="1"/>
  <c r="Y8" i="13"/>
  <c r="E9" i="13" s="1"/>
  <c r="Y93" i="13"/>
  <c r="N30" i="13" s="1"/>
  <c r="Y12" i="13"/>
  <c r="Y26" i="13"/>
  <c r="E22" i="13" s="1"/>
  <c r="Y139" i="13"/>
  <c r="P19" i="13" s="1"/>
  <c r="Y92" i="13"/>
  <c r="M49" i="13" s="1"/>
  <c r="Y98" i="13"/>
  <c r="N35" i="13" s="1"/>
  <c r="Y104" i="13"/>
  <c r="N41" i="13" s="1"/>
  <c r="CT7" i="10"/>
  <c r="CM7" i="10" s="1"/>
  <c r="N7" i="1" s="1"/>
  <c r="CN7" i="10"/>
  <c r="BS7" i="10"/>
  <c r="BY7" i="10"/>
  <c r="BR7" i="10" s="1"/>
  <c r="M7" i="1" s="1"/>
  <c r="D7" i="9"/>
  <c r="AT7" i="4" s="1"/>
  <c r="D7" i="4" s="1"/>
  <c r="M19" i="14"/>
  <c r="M15" i="14"/>
  <c r="C20" i="14"/>
  <c r="I37" i="14"/>
  <c r="M16" i="14"/>
  <c r="M8" i="14"/>
  <c r="C14" i="14"/>
  <c r="M26" i="14"/>
  <c r="M14" i="14"/>
  <c r="M30" i="14"/>
  <c r="M36" i="14"/>
  <c r="C24" i="14"/>
  <c r="I13" i="14"/>
  <c r="I33" i="14"/>
  <c r="I29" i="14"/>
  <c r="I17" i="14"/>
  <c r="M18" i="14"/>
  <c r="C10" i="14"/>
  <c r="M24" i="14"/>
  <c r="M21" i="14"/>
  <c r="M38" i="14"/>
  <c r="M20" i="14"/>
  <c r="C16" i="14"/>
  <c r="C12" i="14"/>
  <c r="M31" i="14"/>
  <c r="M34" i="14"/>
  <c r="F5" i="14"/>
  <c r="M37" i="14"/>
  <c r="M32" i="14"/>
  <c r="M12" i="14"/>
  <c r="M25" i="14"/>
  <c r="M22" i="14"/>
  <c r="M35" i="14"/>
  <c r="F8" i="14"/>
  <c r="M13" i="14"/>
  <c r="M9" i="14"/>
  <c r="C38" i="14"/>
  <c r="M33" i="14"/>
  <c r="M27" i="14"/>
  <c r="I21" i="14"/>
  <c r="M28" i="14"/>
  <c r="M17" i="14"/>
  <c r="M29" i="14"/>
  <c r="C18" i="14"/>
  <c r="C39" i="14"/>
  <c r="F40" i="14"/>
  <c r="M23" i="14"/>
  <c r="M7" i="14"/>
  <c r="I25" i="14"/>
  <c r="H7" i="1" l="1"/>
  <c r="K7" i="1" s="1"/>
  <c r="L7" i="1" s="1"/>
  <c r="D7" i="10"/>
  <c r="D7" i="8"/>
  <c r="L15" i="13"/>
  <c r="M50" i="13"/>
  <c r="F25" i="13"/>
  <c r="P23" i="13"/>
  <c r="O23" i="13"/>
  <c r="O24" i="13" s="1"/>
  <c r="M23" i="13"/>
  <c r="N23" i="13"/>
  <c r="N26" i="13"/>
  <c r="E25" i="13"/>
  <c r="O50" i="13"/>
  <c r="E31" i="13" s="1"/>
  <c r="L23" i="13"/>
  <c r="E18" i="13"/>
  <c r="E8" i="13"/>
  <c r="O25" i="13"/>
  <c r="N50" i="13"/>
  <c r="F18" i="13"/>
  <c r="P15" i="13"/>
  <c r="AK7" i="1"/>
  <c r="AL7" i="1"/>
  <c r="AB7" i="1"/>
  <c r="O37" i="14"/>
  <c r="C22" i="14"/>
  <c r="F21" i="14"/>
  <c r="I8" i="14"/>
  <c r="M10" i="14"/>
  <c r="P11" i="14"/>
  <c r="C26" i="14"/>
  <c r="C40" i="14"/>
  <c r="N24" i="13" l="1"/>
  <c r="N27" i="13" s="1"/>
  <c r="O27" i="13"/>
  <c r="F26" i="13"/>
  <c r="E30" i="13" s="1"/>
  <c r="B36" i="13"/>
  <c r="E26" i="13"/>
  <c r="E29" i="13" s="1"/>
  <c r="B37" i="13"/>
  <c r="P24" i="13"/>
  <c r="P27" i="13" s="1"/>
  <c r="L24" i="13"/>
  <c r="M24" i="13"/>
  <c r="M27" i="13" s="1"/>
  <c r="P40" i="14"/>
  <c r="P5" i="14"/>
  <c r="B42" i="13" l="1"/>
  <c r="L27" i="13"/>
  <c r="E32" i="13"/>
  <c r="B40" i="13" s="1"/>
  <c r="B38" i="13" l="1"/>
  <c r="B39" i="13"/>
  <c r="B41" i="13"/>
</calcChain>
</file>

<file path=xl/sharedStrings.xml><?xml version="1.0" encoding="utf-8"?>
<sst xmlns="http://schemas.openxmlformats.org/spreadsheetml/2006/main" count="3972" uniqueCount="801">
  <si>
    <t>(21,03,06)</t>
    <phoneticPr fontId="3"/>
  </si>
  <si>
    <t>(21,03,01)</t>
    <phoneticPr fontId="3"/>
  </si>
  <si>
    <t>(21,03,04)</t>
    <phoneticPr fontId="3"/>
  </si>
  <si>
    <t>合計</t>
    <phoneticPr fontId="3"/>
  </si>
  <si>
    <t>(t)</t>
    <phoneticPr fontId="3"/>
  </si>
  <si>
    <t>（ｔ）</t>
    <phoneticPr fontId="3"/>
  </si>
  <si>
    <t>ペットボトル</t>
    <phoneticPr fontId="3"/>
  </si>
  <si>
    <t>（中間処理後保管量</t>
    <phoneticPr fontId="3"/>
  </si>
  <si>
    <t>(21,03,05)</t>
    <phoneticPr fontId="3"/>
  </si>
  <si>
    <t>(21,06,05)</t>
    <phoneticPr fontId="3"/>
  </si>
  <si>
    <t>(20,20,01)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</si>
  <si>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</si>
  <si>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</si>
  <si>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</si>
  <si>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</si>
  <si>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自家処理量</t>
    <phoneticPr fontId="3"/>
  </si>
  <si>
    <t>直接搬入量</t>
    <phoneticPr fontId="3"/>
  </si>
  <si>
    <t>集団回収量</t>
    <phoneticPr fontId="3"/>
  </si>
  <si>
    <t>直接焼却量</t>
    <phoneticPr fontId="3"/>
  </si>
  <si>
    <t>焼却施設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</si>
  <si>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</si>
  <si>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</si>
  <si>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</si>
  <si>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</si>
  <si>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</si>
  <si>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資源化等を行う施設</t>
    <phoneticPr fontId="3"/>
  </si>
  <si>
    <t>ごみ搬入量 (生活系ごみ収集量+事業系ごみ収集量+直接搬入量)</t>
    <phoneticPr fontId="3"/>
  </si>
  <si>
    <t>生活系ごみ搬入量</t>
    <phoneticPr fontId="3"/>
  </si>
  <si>
    <t>事業系ごみ搬入量</t>
    <phoneticPr fontId="3"/>
  </si>
  <si>
    <t>家電４品目収集量(直営+委託+許可+直接搬入)</t>
    <phoneticPr fontId="3"/>
  </si>
  <si>
    <t>生活系ごみ収集量 (混合ごみ+可燃ごみ+不燃ごみ+資源ごみ+その他+粗大ごみ)</t>
    <phoneticPr fontId="3"/>
  </si>
  <si>
    <t>事業系ごみ収集量 (混合ごみ+可燃ごみ+不燃ごみ+資源ごみ+その他+粗大ごみ)</t>
    <phoneticPr fontId="3"/>
  </si>
  <si>
    <t>生活系ごみ収集量＋直接搬入量</t>
    <phoneticPr fontId="3"/>
  </si>
  <si>
    <t>事業系ごみ収集量＋直接搬入量</t>
    <phoneticPr fontId="3"/>
  </si>
  <si>
    <t>直営</t>
    <phoneticPr fontId="3"/>
  </si>
  <si>
    <t>委託</t>
    <phoneticPr fontId="3"/>
  </si>
  <si>
    <t>許可</t>
    <phoneticPr fontId="3"/>
  </si>
  <si>
    <t>直接搬入</t>
    <phoneticPr fontId="3"/>
  </si>
  <si>
    <t>混合ごみ (直営+委託+許可)</t>
    <phoneticPr fontId="3"/>
  </si>
  <si>
    <t>可燃ごみ (直営+委託+許可)</t>
    <phoneticPr fontId="3"/>
  </si>
  <si>
    <t>不燃ごみ (直営+委託+許可)</t>
    <phoneticPr fontId="3"/>
  </si>
  <si>
    <t>資源ごみ (直営+委託+許可)</t>
    <phoneticPr fontId="3"/>
  </si>
  <si>
    <t>その他のごみ (直営+委託+許可)</t>
    <phoneticPr fontId="3"/>
  </si>
  <si>
    <t>粗大ごみ (直営+委託+許可)</t>
    <phoneticPr fontId="3"/>
  </si>
  <si>
    <t>直接搬入量（生活系ごみ）</t>
    <phoneticPr fontId="3"/>
  </si>
  <si>
    <t>直接搬入量（事業系ごみ）</t>
    <phoneticPr fontId="3"/>
  </si>
  <si>
    <t>直接搬入量(混合ごみ+可燃ごみ+不燃ごみ+資源ごみ+その他+粗大ごみ)</t>
    <phoneticPr fontId="3"/>
  </si>
  <si>
    <t>混合ごみ</t>
    <phoneticPr fontId="3"/>
  </si>
  <si>
    <t>可燃ごみ</t>
    <phoneticPr fontId="3"/>
  </si>
  <si>
    <t>不燃ごみ</t>
    <phoneticPr fontId="3"/>
  </si>
  <si>
    <t>資源ごみ</t>
    <phoneticPr fontId="3"/>
  </si>
  <si>
    <t>その他のごみ</t>
    <phoneticPr fontId="3"/>
  </si>
  <si>
    <t>粗大ごみ</t>
    <phoneticPr fontId="3"/>
  </si>
  <si>
    <t>処理施設別のごみ搬入量(処理施設+直接資源化+直接埋立)</t>
    <phoneticPr fontId="3"/>
  </si>
  <si>
    <t>焼却施設（収集ごみ＋直接搬入ごみ）</t>
    <phoneticPr fontId="3"/>
  </si>
  <si>
    <t>粗大ごみ処理施設（収集ごみ＋直接搬入ごみ）</t>
    <phoneticPr fontId="3"/>
  </si>
  <si>
    <t>ごみ堆肥化施設（収集ごみ＋直接搬入ごみ）</t>
    <phoneticPr fontId="3"/>
  </si>
  <si>
    <t>ごみ飼料化施設（収集ごみ＋直接搬入ごみ）</t>
    <phoneticPr fontId="3"/>
  </si>
  <si>
    <t>メタン化施設（収集ごみ＋直接搬入ごみ）</t>
    <phoneticPr fontId="3"/>
  </si>
  <si>
    <t>ごみ燃料化施設（収集ごみ＋直接搬入ごみ）</t>
    <phoneticPr fontId="3"/>
  </si>
  <si>
    <t>その他の施設（収集ごみ＋直接搬入ごみ）</t>
    <phoneticPr fontId="3"/>
  </si>
  <si>
    <t>直接資源化（収集ごみ＋直接搬入ごみ）</t>
    <phoneticPr fontId="3"/>
  </si>
  <si>
    <t>直接埋立（収集ごみ＋直接搬入ごみ）</t>
    <phoneticPr fontId="3"/>
  </si>
  <si>
    <t>収集ごみ (混合ごみ+可燃ごみ+不燃ごみ+資源ごみ+その他+粗大ごみ)</t>
    <phoneticPr fontId="3"/>
  </si>
  <si>
    <t>直接搬入ごみ (混合ごみ+可燃ごみ+不燃ごみ+資源ごみ+その他+粗大ごみ)</t>
    <phoneticPr fontId="3"/>
  </si>
  <si>
    <t>収集ごみ</t>
    <phoneticPr fontId="3"/>
  </si>
  <si>
    <t>直接搬入ごみ</t>
    <phoneticPr fontId="3"/>
  </si>
  <si>
    <t>その他</t>
    <phoneticPr fontId="3"/>
  </si>
  <si>
    <t>合計</t>
    <phoneticPr fontId="3"/>
  </si>
  <si>
    <t>焼却処理残渣の保管量</t>
    <phoneticPr fontId="3"/>
  </si>
  <si>
    <t>ごみ飼料化施設</t>
    <phoneticPr fontId="3"/>
  </si>
  <si>
    <t>メタン化施設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</si>
  <si>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</si>
  <si>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</si>
  <si>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</si>
  <si>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</si>
  <si>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</si>
  <si>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</si>
  <si>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白色トレイ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</si>
  <si>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</si>
  <si>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</si>
  <si>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</si>
  <si>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</si>
  <si>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</si>
  <si>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</si>
  <si>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</si>
  <si>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</si>
  <si>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</si>
  <si>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</si>
  <si>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容器包装プラスチック（07を除く）</t>
    <phoneticPr fontId="3"/>
  </si>
  <si>
    <t>プラスチック類（07,08を除く）</t>
    <phoneticPr fontId="3"/>
  </si>
  <si>
    <t>燃料
（14を除く）</t>
    <phoneticPr fontId="3"/>
  </si>
  <si>
    <t>焼却施設処理に伴う資源化量(紙類+金属類+ガラス類+ペットボトル+容器包装プラスチック+プラスチック類+布類+溶融スラグ+焼却灰・飛灰+その他)</t>
    <phoneticPr fontId="3"/>
  </si>
  <si>
    <t>粗大ごみ処理施設処理に伴う資源化量(紙類+金属類+ガラス類+ペットボトル+容器包装プラスチック+プラスチック類+布類+その他)</t>
    <phoneticPr fontId="3"/>
  </si>
  <si>
    <t>ごみ堆肥化施設処理に伴う資源化量(紙類+金属類+ガラス類+ペットボトル+容器包装プラスチック+プラスチック類+布類+肥料+飼料+その他)</t>
    <phoneticPr fontId="3"/>
  </si>
  <si>
    <t>ごみ飼料化施設処理に伴う資源化量 (紙類+金属類+ガラス類+ペットボトル+容器包装プラスチック+プラスチック類+布類+肥料+飼料+その他)</t>
    <phoneticPr fontId="3"/>
  </si>
  <si>
    <t>メタン化施設処理に伴う資源化量 (紙類+金属類+ガラス類+プラスチック+容器包装プラスチック+プラスチック類+布類+肥料+飼料+燃料+その他)</t>
    <phoneticPr fontId="3"/>
  </si>
  <si>
    <t>ごみ燃料化施設処理に伴う資源化量 (紙類+金属類+ガラス類+ペットボトル+容器包装プラスチック+プラスチック類+布類+固形燃料+燃料+廃食用油+その他)</t>
    <phoneticPr fontId="3"/>
  </si>
  <si>
    <t>その他の資源化等を行う施設処理に伴う資源化量  (紙類+金属類+ガラス類+ペットボトル+容器包装プラスチック+プラスチック類+布類+肥料+飼料+焼却灰・飛灰+セメント直接投入+廃食用油+その他)</t>
    <phoneticPr fontId="3"/>
  </si>
  <si>
    <t>災害廃棄物の搬入量(焼却施設+焼却以外の中間処理施設+直接最終処分量+直接資源化量)</t>
    <phoneticPr fontId="3"/>
  </si>
  <si>
    <t>収集区分別の搬入量(がれき類+混合ごみ+可燃ごみ+不燃ごみ+資源ごみ+その他+粗大ごみ)</t>
    <phoneticPr fontId="3"/>
  </si>
  <si>
    <t>焼却施設の搬入量(がれき類+混合ごみ+可燃ごみ+不燃ごみ+資源ごみ+その他+粗大ごみ)</t>
    <phoneticPr fontId="3"/>
  </si>
  <si>
    <t>粗大ごみ処理施設の搬入量(がれき類+混合ごみ+可燃ごみ+不燃ごみ+資源ごみ+その他+粗大ごみ)</t>
    <phoneticPr fontId="3"/>
  </si>
  <si>
    <t>ごみ堆肥化施設の搬入量(がれき類+混合ごみ+可燃ごみ+不燃ごみ+資源ごみ+その他+粗大ごみ)</t>
    <phoneticPr fontId="3"/>
  </si>
  <si>
    <t>ごみ飼料化施設の搬入量(がれき類+混合ごみ+可燃ごみ+不燃ごみ+資源ごみ+その他+粗大ごみ)</t>
    <phoneticPr fontId="3"/>
  </si>
  <si>
    <t>メタン化施設の搬入量(がれき類+混合ごみ+可燃ごみ+不燃ごみ+資源ごみ+その他+粗大ごみ)</t>
    <phoneticPr fontId="3"/>
  </si>
  <si>
    <t>ごみ燃料化施設の搬入量(がれき類+混合ごみ+可燃ごみ+不燃ごみ+資源ごみ+その他+粗大ごみ)</t>
    <phoneticPr fontId="3"/>
  </si>
  <si>
    <t>その他の資源化等を行う施設の搬入量(がれき類+混合ごみ+可燃ごみ+不燃ごみ+資源ごみ+その他+粗大ごみ)</t>
    <phoneticPr fontId="3"/>
  </si>
  <si>
    <t>その他の施設の搬入量(がれき類+混合ごみ+可燃ごみ+不燃ごみ+資源ごみ+その他+粗大ごみ)</t>
    <phoneticPr fontId="3"/>
  </si>
  <si>
    <t>直接最終処分量(がれき類+混合ごみ+可燃ごみ+不燃ごみ+資源ごみ+その他+粗大ごみ)</t>
    <phoneticPr fontId="3"/>
  </si>
  <si>
    <t>直接資源化量(がれき類+混合ごみ+可燃ごみ+不燃ごみ+資源ごみ+その他+粗大ごみ)</t>
    <phoneticPr fontId="3"/>
  </si>
  <si>
    <t>焼却以外の中間処理施設搬入量(粗大ごみ処理施設+ごみ堆肥化施設+ごみ飼料化施設+メタン化施設+ごみ燃料化施設+その他の資源化等を行う施設+その他の施設)</t>
    <phoneticPr fontId="3"/>
  </si>
  <si>
    <t>直接最終処分量</t>
    <phoneticPr fontId="3"/>
  </si>
  <si>
    <t>直接資源化量</t>
    <phoneticPr fontId="3"/>
  </si>
  <si>
    <t>がれき類</t>
    <phoneticPr fontId="3"/>
  </si>
  <si>
    <t>粗大ごみ処理施設</t>
    <phoneticPr fontId="3"/>
  </si>
  <si>
    <t>その他の施設</t>
    <phoneticPr fontId="3"/>
  </si>
  <si>
    <t>入力→</t>
    <phoneticPr fontId="3"/>
  </si>
  <si>
    <t>:市区町村コード(都道府県計は、01000～47000の何れか）</t>
    <phoneticPr fontId="3"/>
  </si>
  <si>
    <t>ごみ処理処分量</t>
    <phoneticPr fontId="3"/>
  </si>
  <si>
    <t>処理量</t>
    <phoneticPr fontId="3"/>
  </si>
  <si>
    <t>処分量</t>
    <phoneticPr fontId="3"/>
  </si>
  <si>
    <t>中間処理後
保管量</t>
    <phoneticPr fontId="3"/>
  </si>
  <si>
    <t>計画収集人口</t>
    <phoneticPr fontId="3"/>
  </si>
  <si>
    <t>残渣焼却量</t>
    <phoneticPr fontId="3"/>
  </si>
  <si>
    <t>残渣処分量</t>
    <phoneticPr fontId="3"/>
  </si>
  <si>
    <t>資源化量</t>
    <phoneticPr fontId="3"/>
  </si>
  <si>
    <t>ごみ処理概要</t>
    <phoneticPr fontId="3"/>
  </si>
  <si>
    <t>E</t>
    <phoneticPr fontId="3"/>
  </si>
  <si>
    <t>01</t>
    <phoneticPr fontId="3"/>
  </si>
  <si>
    <t>北海道</t>
    <phoneticPr fontId="3"/>
  </si>
  <si>
    <t>自家処理人口</t>
    <phoneticPr fontId="3"/>
  </si>
  <si>
    <t>施設処理</t>
    <phoneticPr fontId="3"/>
  </si>
  <si>
    <t>焼却処理</t>
    <phoneticPr fontId="3"/>
  </si>
  <si>
    <t>直接焼却</t>
    <phoneticPr fontId="3"/>
  </si>
  <si>
    <t>－</t>
    <phoneticPr fontId="3"/>
  </si>
  <si>
    <t>F</t>
    <phoneticPr fontId="3"/>
  </si>
  <si>
    <t>02</t>
    <phoneticPr fontId="3"/>
  </si>
  <si>
    <t>青森県</t>
    <phoneticPr fontId="3"/>
  </si>
  <si>
    <t>総　人　口</t>
    <phoneticPr fontId="3"/>
  </si>
  <si>
    <t>残渣焼却</t>
    <phoneticPr fontId="3"/>
  </si>
  <si>
    <t>粗大ごみ処理施設</t>
    <phoneticPr fontId="3"/>
  </si>
  <si>
    <t>外国人人口</t>
    <phoneticPr fontId="3"/>
  </si>
  <si>
    <t>G</t>
    <phoneticPr fontId="3"/>
  </si>
  <si>
    <t>03</t>
    <phoneticPr fontId="3"/>
  </si>
  <si>
    <t>岩手県</t>
    <phoneticPr fontId="3"/>
  </si>
  <si>
    <t>外国人人口</t>
    <phoneticPr fontId="3"/>
  </si>
  <si>
    <t>ごみ堆肥化施設</t>
    <phoneticPr fontId="3"/>
  </si>
  <si>
    <t>混合ごみ</t>
    <phoneticPr fontId="3"/>
  </si>
  <si>
    <t>ごみ搬入量内訳</t>
    <phoneticPr fontId="3"/>
  </si>
  <si>
    <t>04</t>
    <phoneticPr fontId="3"/>
  </si>
  <si>
    <t>宮城県</t>
    <phoneticPr fontId="3"/>
  </si>
  <si>
    <t>ごみ飼料化施設</t>
    <phoneticPr fontId="3"/>
  </si>
  <si>
    <t>可燃ごみ</t>
    <phoneticPr fontId="3"/>
  </si>
  <si>
    <t>J</t>
    <phoneticPr fontId="3"/>
  </si>
  <si>
    <t>05</t>
    <phoneticPr fontId="3"/>
  </si>
  <si>
    <t>秋田県</t>
    <phoneticPr fontId="3"/>
  </si>
  <si>
    <t>生活系ごみ</t>
    <phoneticPr fontId="3"/>
  </si>
  <si>
    <t>事業系ごみ</t>
    <phoneticPr fontId="3"/>
  </si>
  <si>
    <t>メタン化施設</t>
    <phoneticPr fontId="3"/>
  </si>
  <si>
    <t>不燃ごみ</t>
    <phoneticPr fontId="3"/>
  </si>
  <si>
    <t>N</t>
    <phoneticPr fontId="3"/>
  </si>
  <si>
    <t>06</t>
    <phoneticPr fontId="3"/>
  </si>
  <si>
    <t>山形県</t>
    <phoneticPr fontId="3"/>
  </si>
  <si>
    <t>計画収集量</t>
    <phoneticPr fontId="3"/>
  </si>
  <si>
    <t>収集ごみ量</t>
    <phoneticPr fontId="3"/>
  </si>
  <si>
    <t>混合ごみ</t>
    <phoneticPr fontId="3"/>
  </si>
  <si>
    <t>ごみ燃料化施設</t>
    <phoneticPr fontId="3"/>
  </si>
  <si>
    <t>資源ごみ</t>
    <phoneticPr fontId="3"/>
  </si>
  <si>
    <t>R</t>
    <phoneticPr fontId="3"/>
  </si>
  <si>
    <t>07</t>
    <phoneticPr fontId="3"/>
  </si>
  <si>
    <t>福島県</t>
    <phoneticPr fontId="3"/>
  </si>
  <si>
    <t>可燃ごみ</t>
    <phoneticPr fontId="3"/>
  </si>
  <si>
    <t>その他の資源化等を行う施設</t>
    <phoneticPr fontId="3"/>
  </si>
  <si>
    <t>その他</t>
    <phoneticPr fontId="3"/>
  </si>
  <si>
    <t>V</t>
    <phoneticPr fontId="3"/>
  </si>
  <si>
    <t>08</t>
    <phoneticPr fontId="3"/>
  </si>
  <si>
    <t>茨城県</t>
    <phoneticPr fontId="3"/>
  </si>
  <si>
    <t>不燃ごみ</t>
    <phoneticPr fontId="3"/>
  </si>
  <si>
    <t>その他施設</t>
    <phoneticPr fontId="3"/>
  </si>
  <si>
    <t>粗大ごみ</t>
    <phoneticPr fontId="3"/>
  </si>
  <si>
    <t>Z</t>
    <phoneticPr fontId="3"/>
  </si>
  <si>
    <t>09</t>
    <phoneticPr fontId="3"/>
  </si>
  <si>
    <t>栃木県</t>
    <phoneticPr fontId="3"/>
  </si>
  <si>
    <t>資源ごみ</t>
    <phoneticPr fontId="3"/>
  </si>
  <si>
    <t>小計</t>
    <phoneticPr fontId="3"/>
  </si>
  <si>
    <t>直接搬入ごみ</t>
    <phoneticPr fontId="3"/>
  </si>
  <si>
    <t>BC</t>
    <phoneticPr fontId="3"/>
  </si>
  <si>
    <t>10</t>
    <phoneticPr fontId="3"/>
  </si>
  <si>
    <t>群馬県</t>
    <phoneticPr fontId="3"/>
  </si>
  <si>
    <t>その他</t>
    <phoneticPr fontId="3"/>
  </si>
  <si>
    <t>中間処理</t>
    <phoneticPr fontId="3"/>
  </si>
  <si>
    <t>粗大ごみ処理施設</t>
    <phoneticPr fontId="3"/>
  </si>
  <si>
    <t>集団回収量</t>
    <phoneticPr fontId="3"/>
  </si>
  <si>
    <t>11</t>
    <phoneticPr fontId="3"/>
  </si>
  <si>
    <t>埼玉県</t>
    <phoneticPr fontId="3"/>
  </si>
  <si>
    <t>粗大ごみ</t>
    <phoneticPr fontId="3"/>
  </si>
  <si>
    <t>生活系ごみ_収集_収集（混合ごみ）</t>
    <phoneticPr fontId="3"/>
  </si>
  <si>
    <t>BZ</t>
    <phoneticPr fontId="3"/>
  </si>
  <si>
    <t>12</t>
    <phoneticPr fontId="3"/>
  </si>
  <si>
    <t>千葉県</t>
    <phoneticPr fontId="3"/>
  </si>
  <si>
    <t>小計</t>
    <phoneticPr fontId="3"/>
  </si>
  <si>
    <t>ごみ飼料化施設</t>
    <phoneticPr fontId="3"/>
  </si>
  <si>
    <t>生活系ごみ_収集（可燃ごみ）</t>
    <phoneticPr fontId="3"/>
  </si>
  <si>
    <t>CA</t>
    <phoneticPr fontId="3"/>
  </si>
  <si>
    <t>13</t>
    <phoneticPr fontId="3"/>
  </si>
  <si>
    <t>東京都</t>
    <phoneticPr fontId="3"/>
  </si>
  <si>
    <t>直接搬入ごみ</t>
    <phoneticPr fontId="3"/>
  </si>
  <si>
    <t>混合ごみ</t>
    <phoneticPr fontId="3"/>
  </si>
  <si>
    <t>メタン化施設</t>
    <phoneticPr fontId="3"/>
  </si>
  <si>
    <t>生活系ごみ_収集（不燃ごみ）</t>
    <phoneticPr fontId="3"/>
  </si>
  <si>
    <t>CB</t>
    <phoneticPr fontId="3"/>
  </si>
  <si>
    <t>14</t>
    <phoneticPr fontId="3"/>
  </si>
  <si>
    <t>神奈川県</t>
    <phoneticPr fontId="3"/>
  </si>
  <si>
    <t>可燃ごみ</t>
    <phoneticPr fontId="3"/>
  </si>
  <si>
    <t>生活系ごみ_収集（資源ごみ）</t>
    <phoneticPr fontId="3"/>
  </si>
  <si>
    <t>ごみ搬入量内訳</t>
    <phoneticPr fontId="3"/>
  </si>
  <si>
    <t>CC</t>
    <phoneticPr fontId="3"/>
  </si>
  <si>
    <t>15</t>
    <phoneticPr fontId="3"/>
  </si>
  <si>
    <t>新潟県</t>
    <phoneticPr fontId="3"/>
  </si>
  <si>
    <t>不燃ごみ</t>
    <phoneticPr fontId="3"/>
  </si>
  <si>
    <t>生活系ごみ_収集（その他ごみ）</t>
    <phoneticPr fontId="3"/>
  </si>
  <si>
    <t>CD</t>
    <phoneticPr fontId="3"/>
  </si>
  <si>
    <t>16</t>
    <phoneticPr fontId="3"/>
  </si>
  <si>
    <t>富山県</t>
    <phoneticPr fontId="3"/>
  </si>
  <si>
    <t>資源ごみ</t>
    <phoneticPr fontId="3"/>
  </si>
  <si>
    <t>生活系ごみ_収集（粗大ごみ）</t>
    <phoneticPr fontId="3"/>
  </si>
  <si>
    <t>CE</t>
    <phoneticPr fontId="3"/>
  </si>
  <si>
    <t>17</t>
    <phoneticPr fontId="3"/>
  </si>
  <si>
    <t>石川県</t>
    <phoneticPr fontId="3"/>
  </si>
  <si>
    <t>その他</t>
    <phoneticPr fontId="3"/>
  </si>
  <si>
    <t>生活系ごみ_直搬_直搬（混合ごみ）</t>
    <phoneticPr fontId="3"/>
  </si>
  <si>
    <t>CG</t>
    <phoneticPr fontId="3"/>
  </si>
  <si>
    <t>18</t>
    <phoneticPr fontId="3"/>
  </si>
  <si>
    <t>福井県</t>
    <phoneticPr fontId="3"/>
  </si>
  <si>
    <t>粗大ごみ</t>
    <phoneticPr fontId="3"/>
  </si>
  <si>
    <t>小計（直接焼却+中間処理）</t>
    <phoneticPr fontId="3"/>
  </si>
  <si>
    <t>生活系ごみ_直搬（可燃ごみ）</t>
    <phoneticPr fontId="3"/>
  </si>
  <si>
    <t>CH</t>
    <phoneticPr fontId="3"/>
  </si>
  <si>
    <t>19</t>
    <phoneticPr fontId="3"/>
  </si>
  <si>
    <t>山梨県</t>
    <phoneticPr fontId="3"/>
  </si>
  <si>
    <t>小計</t>
    <phoneticPr fontId="3"/>
  </si>
  <si>
    <t>直接資源化量</t>
    <phoneticPr fontId="3"/>
  </si>
  <si>
    <t>生活系ごみ_直搬（不燃ごみ）</t>
    <phoneticPr fontId="3"/>
  </si>
  <si>
    <t>CI</t>
    <phoneticPr fontId="3"/>
  </si>
  <si>
    <t>20</t>
    <phoneticPr fontId="3"/>
  </si>
  <si>
    <t>長野県</t>
    <phoneticPr fontId="3"/>
  </si>
  <si>
    <t>合計</t>
    <phoneticPr fontId="3"/>
  </si>
  <si>
    <t>直接最終処分量</t>
    <phoneticPr fontId="3"/>
  </si>
  <si>
    <t>生活系ごみ_直搬（資源ごみ）</t>
    <phoneticPr fontId="3"/>
  </si>
  <si>
    <t>CJ</t>
    <phoneticPr fontId="3"/>
  </si>
  <si>
    <t>21</t>
    <phoneticPr fontId="3"/>
  </si>
  <si>
    <t>岐阜県</t>
    <phoneticPr fontId="3"/>
  </si>
  <si>
    <t>生活系ごみ_直搬（その他ごみ）</t>
    <phoneticPr fontId="3"/>
  </si>
  <si>
    <t>ごみ搬入量内訳</t>
    <phoneticPr fontId="3"/>
  </si>
  <si>
    <t>CK</t>
    <phoneticPr fontId="3"/>
  </si>
  <si>
    <t>22</t>
    <phoneticPr fontId="3"/>
  </si>
  <si>
    <t>静岡県</t>
    <phoneticPr fontId="3"/>
  </si>
  <si>
    <t>合計：施設処理＋直接資源化量＋直接最終処分量</t>
    <phoneticPr fontId="3"/>
  </si>
  <si>
    <t>生活系ごみ_直搬（粗大ごみ）</t>
    <phoneticPr fontId="3"/>
  </si>
  <si>
    <t>ごみ搬入量内訳</t>
    <phoneticPr fontId="3"/>
  </si>
  <si>
    <t>CL</t>
    <phoneticPr fontId="3"/>
  </si>
  <si>
    <t>23</t>
    <phoneticPr fontId="3"/>
  </si>
  <si>
    <t>愛知県</t>
    <phoneticPr fontId="3"/>
  </si>
  <si>
    <t>生活系ごみ搬入量</t>
    <phoneticPr fontId="3"/>
  </si>
  <si>
    <t>直接資源化量</t>
    <phoneticPr fontId="3"/>
  </si>
  <si>
    <t>施設資源化量</t>
    <phoneticPr fontId="3"/>
  </si>
  <si>
    <t>集団回収量</t>
    <phoneticPr fontId="3"/>
  </si>
  <si>
    <t>事業系ごみ_収集（混合ごみ）</t>
    <phoneticPr fontId="3"/>
  </si>
  <si>
    <t>CU</t>
    <phoneticPr fontId="3"/>
  </si>
  <si>
    <t>24</t>
    <phoneticPr fontId="3"/>
  </si>
  <si>
    <t>三重県</t>
    <phoneticPr fontId="3"/>
  </si>
  <si>
    <t>事業系ごみ搬入量</t>
    <phoneticPr fontId="3"/>
  </si>
  <si>
    <t>紙類</t>
    <phoneticPr fontId="3"/>
  </si>
  <si>
    <t>事業系ごみ_収集（可燃ごみ）</t>
    <phoneticPr fontId="3"/>
  </si>
  <si>
    <t>CV</t>
    <phoneticPr fontId="3"/>
  </si>
  <si>
    <t>25</t>
    <phoneticPr fontId="3"/>
  </si>
  <si>
    <t>滋賀県</t>
    <phoneticPr fontId="3"/>
  </si>
  <si>
    <t>集団回収量</t>
    <phoneticPr fontId="3"/>
  </si>
  <si>
    <t>紙パック</t>
    <phoneticPr fontId="3"/>
  </si>
  <si>
    <t>事業系ごみ_収集（不燃ごみ）</t>
    <phoneticPr fontId="3"/>
  </si>
  <si>
    <t>CW</t>
    <phoneticPr fontId="3"/>
  </si>
  <si>
    <t>26</t>
    <phoneticPr fontId="3"/>
  </si>
  <si>
    <t>京都府</t>
    <phoneticPr fontId="3"/>
  </si>
  <si>
    <t>ごみ総排出量</t>
    <phoneticPr fontId="3"/>
  </si>
  <si>
    <t>紙製容器包装</t>
    <phoneticPr fontId="3"/>
  </si>
  <si>
    <t>事業系ごみ_収集（資源ごみ）</t>
    <phoneticPr fontId="3"/>
  </si>
  <si>
    <t>CX</t>
    <phoneticPr fontId="3"/>
  </si>
  <si>
    <t>27</t>
    <phoneticPr fontId="3"/>
  </si>
  <si>
    <t>大阪府</t>
    <phoneticPr fontId="3"/>
  </si>
  <si>
    <t>金属類</t>
    <phoneticPr fontId="3"/>
  </si>
  <si>
    <t>事業系ごみ_収集（その他ごみ）</t>
    <phoneticPr fontId="3"/>
  </si>
  <si>
    <t>CY</t>
    <phoneticPr fontId="3"/>
  </si>
  <si>
    <t>28</t>
    <phoneticPr fontId="3"/>
  </si>
  <si>
    <t>兵庫県</t>
    <phoneticPr fontId="3"/>
  </si>
  <si>
    <t>ガラス類</t>
    <phoneticPr fontId="3"/>
  </si>
  <si>
    <t>事業系ごみ_収集（粗大ごみ）</t>
    <phoneticPr fontId="3"/>
  </si>
  <si>
    <t>CZ</t>
    <phoneticPr fontId="3"/>
  </si>
  <si>
    <t>29</t>
    <phoneticPr fontId="3"/>
  </si>
  <si>
    <t>奈良県</t>
    <phoneticPr fontId="3"/>
  </si>
  <si>
    <t>ﾍﾟｯﾄﾎﾞﾄﾙ</t>
    <phoneticPr fontId="3"/>
  </si>
  <si>
    <t>事業系ごみ_直搬_直搬（混合ごみ）</t>
    <phoneticPr fontId="3"/>
  </si>
  <si>
    <t>DB</t>
    <phoneticPr fontId="3"/>
  </si>
  <si>
    <t>30</t>
    <phoneticPr fontId="3"/>
  </si>
  <si>
    <t>和歌山県</t>
    <phoneticPr fontId="3"/>
  </si>
  <si>
    <t>白色トレイ</t>
    <phoneticPr fontId="3"/>
  </si>
  <si>
    <t>事業系ごみ_直搬（可燃ごみ）</t>
    <phoneticPr fontId="3"/>
  </si>
  <si>
    <t>DC</t>
    <phoneticPr fontId="3"/>
  </si>
  <si>
    <t>31</t>
    <phoneticPr fontId="3"/>
  </si>
  <si>
    <t>鳥取県</t>
    <phoneticPr fontId="3"/>
  </si>
  <si>
    <t>容器包装プラ</t>
    <phoneticPr fontId="3"/>
  </si>
  <si>
    <t>事業系ごみ_直搬（不燃ごみ）</t>
    <phoneticPr fontId="3"/>
  </si>
  <si>
    <t>DD</t>
    <phoneticPr fontId="3"/>
  </si>
  <si>
    <t>32</t>
    <phoneticPr fontId="3"/>
  </si>
  <si>
    <t>島根県</t>
    <phoneticPr fontId="3"/>
  </si>
  <si>
    <t>ﾌﾟﾗｽﾁｯｸ類</t>
    <phoneticPr fontId="3"/>
  </si>
  <si>
    <t>事業系ごみ_直搬（資源ごみ）</t>
    <phoneticPr fontId="3"/>
  </si>
  <si>
    <t>DE</t>
    <phoneticPr fontId="3"/>
  </si>
  <si>
    <t>33</t>
    <phoneticPr fontId="3"/>
  </si>
  <si>
    <t>岡山県</t>
    <phoneticPr fontId="3"/>
  </si>
  <si>
    <t>布類</t>
    <phoneticPr fontId="3"/>
  </si>
  <si>
    <t>事業系ごみ_直搬（その他ごみ）</t>
    <phoneticPr fontId="3"/>
  </si>
  <si>
    <t>DF</t>
    <phoneticPr fontId="3"/>
  </si>
  <si>
    <t>34</t>
    <phoneticPr fontId="3"/>
  </si>
  <si>
    <t>広島県</t>
    <phoneticPr fontId="3"/>
  </si>
  <si>
    <t>肥料</t>
    <phoneticPr fontId="3"/>
  </si>
  <si>
    <t>－</t>
    <phoneticPr fontId="3"/>
  </si>
  <si>
    <t>事業系ごみ_直搬（粗大ごみ）</t>
    <phoneticPr fontId="3"/>
  </si>
  <si>
    <t>DG</t>
    <phoneticPr fontId="3"/>
  </si>
  <si>
    <t>35</t>
    <phoneticPr fontId="3"/>
  </si>
  <si>
    <t>山口県</t>
    <phoneticPr fontId="3"/>
  </si>
  <si>
    <t>飼料</t>
    <phoneticPr fontId="3"/>
  </si>
  <si>
    <t>－</t>
    <phoneticPr fontId="3"/>
  </si>
  <si>
    <t>36</t>
    <phoneticPr fontId="3"/>
  </si>
  <si>
    <t>徳島県</t>
    <phoneticPr fontId="3"/>
  </si>
  <si>
    <t>溶融スラグ</t>
    <phoneticPr fontId="3"/>
  </si>
  <si>
    <t>－</t>
    <phoneticPr fontId="3"/>
  </si>
  <si>
    <t>ごみ処理量内訳</t>
    <phoneticPr fontId="3"/>
  </si>
  <si>
    <t>37</t>
    <phoneticPr fontId="3"/>
  </si>
  <si>
    <t>香川県</t>
    <phoneticPr fontId="3"/>
  </si>
  <si>
    <t>固形燃料</t>
    <phoneticPr fontId="3"/>
  </si>
  <si>
    <t>－</t>
    <phoneticPr fontId="3"/>
  </si>
  <si>
    <t>残渣焼却</t>
    <phoneticPr fontId="3"/>
  </si>
  <si>
    <t>S</t>
    <phoneticPr fontId="3"/>
  </si>
  <si>
    <t>38</t>
    <phoneticPr fontId="3"/>
  </si>
  <si>
    <t>愛媛県</t>
    <phoneticPr fontId="3"/>
  </si>
  <si>
    <t>燃料</t>
    <phoneticPr fontId="3"/>
  </si>
  <si>
    <t>T</t>
    <phoneticPr fontId="3"/>
  </si>
  <si>
    <t>39</t>
    <phoneticPr fontId="3"/>
  </si>
  <si>
    <t>高知県</t>
    <phoneticPr fontId="3"/>
  </si>
  <si>
    <t>ｾﾒﾝﾄ原料化</t>
    <phoneticPr fontId="3"/>
  </si>
  <si>
    <t>ごみ飼料化施設</t>
    <phoneticPr fontId="3"/>
  </si>
  <si>
    <t>U</t>
    <phoneticPr fontId="3"/>
  </si>
  <si>
    <t>40</t>
    <phoneticPr fontId="3"/>
  </si>
  <si>
    <t>福岡県</t>
    <phoneticPr fontId="3"/>
  </si>
  <si>
    <t>ｾﾒﾝﾄ工場直投</t>
    <phoneticPr fontId="3"/>
  </si>
  <si>
    <t>－</t>
    <phoneticPr fontId="3"/>
  </si>
  <si>
    <t>41</t>
    <phoneticPr fontId="3"/>
  </si>
  <si>
    <t>佐賀県</t>
    <phoneticPr fontId="3"/>
  </si>
  <si>
    <t>山元還元</t>
    <phoneticPr fontId="3"/>
  </si>
  <si>
    <t>－</t>
    <phoneticPr fontId="3"/>
  </si>
  <si>
    <t>W</t>
    <phoneticPr fontId="3"/>
  </si>
  <si>
    <t>42</t>
    <phoneticPr fontId="3"/>
  </si>
  <si>
    <t>長崎県</t>
    <phoneticPr fontId="3"/>
  </si>
  <si>
    <t>廃食用油</t>
    <phoneticPr fontId="3"/>
  </si>
  <si>
    <t>X</t>
    <phoneticPr fontId="3"/>
  </si>
  <si>
    <t>43</t>
    <phoneticPr fontId="3"/>
  </si>
  <si>
    <t>熊本県</t>
    <phoneticPr fontId="3"/>
  </si>
  <si>
    <t>その他</t>
    <phoneticPr fontId="3"/>
  </si>
  <si>
    <t>Y</t>
    <phoneticPr fontId="3"/>
  </si>
  <si>
    <t>44</t>
    <phoneticPr fontId="3"/>
  </si>
  <si>
    <t>大分県</t>
    <phoneticPr fontId="3"/>
  </si>
  <si>
    <t>合計</t>
    <phoneticPr fontId="3"/>
  </si>
  <si>
    <t>処理量</t>
    <phoneticPr fontId="3"/>
  </si>
  <si>
    <t>粗大ごみ処理施設</t>
    <phoneticPr fontId="3"/>
  </si>
  <si>
    <t>ごみ処理量内訳</t>
    <phoneticPr fontId="3"/>
  </si>
  <si>
    <t>G</t>
    <phoneticPr fontId="3"/>
  </si>
  <si>
    <t>45</t>
    <phoneticPr fontId="3"/>
  </si>
  <si>
    <t>宮崎県</t>
    <phoneticPr fontId="3"/>
  </si>
  <si>
    <t>処理量</t>
    <phoneticPr fontId="3"/>
  </si>
  <si>
    <t>ごみ堆肥化施設</t>
    <phoneticPr fontId="3"/>
  </si>
  <si>
    <t>ごみ処理量内訳</t>
    <phoneticPr fontId="3"/>
  </si>
  <si>
    <t>H</t>
    <phoneticPr fontId="3"/>
  </si>
  <si>
    <t>46</t>
    <phoneticPr fontId="3"/>
  </si>
  <si>
    <t>鹿児島県</t>
    <phoneticPr fontId="3"/>
  </si>
  <si>
    <t>処理量</t>
    <phoneticPr fontId="3"/>
  </si>
  <si>
    <t>ごみ飼料化施設</t>
    <phoneticPr fontId="3"/>
  </si>
  <si>
    <t>ごみ処理量内訳</t>
    <phoneticPr fontId="3"/>
  </si>
  <si>
    <t>I</t>
    <phoneticPr fontId="3"/>
  </si>
  <si>
    <t>47</t>
    <phoneticPr fontId="3"/>
  </si>
  <si>
    <t>沖縄県</t>
    <phoneticPr fontId="3"/>
  </si>
  <si>
    <t>処理量</t>
    <phoneticPr fontId="3"/>
  </si>
  <si>
    <t>メタン化施設</t>
    <phoneticPr fontId="3"/>
  </si>
  <si>
    <t>ごみ処理量内訳</t>
    <phoneticPr fontId="3"/>
  </si>
  <si>
    <t>J</t>
    <phoneticPr fontId="3"/>
  </si>
  <si>
    <t>48</t>
    <phoneticPr fontId="3"/>
  </si>
  <si>
    <t>全国</t>
    <phoneticPr fontId="3"/>
  </si>
  <si>
    <t>ごみ燃料化施設</t>
    <phoneticPr fontId="3"/>
  </si>
  <si>
    <t>K</t>
    <phoneticPr fontId="3"/>
  </si>
  <si>
    <t>処理量</t>
    <phoneticPr fontId="3"/>
  </si>
  <si>
    <t>その他の資源化等を行う施設</t>
    <phoneticPr fontId="3"/>
  </si>
  <si>
    <t>ごみ処理量内訳</t>
    <phoneticPr fontId="3"/>
  </si>
  <si>
    <t>L</t>
    <phoneticPr fontId="3"/>
  </si>
  <si>
    <t>処理量</t>
    <phoneticPr fontId="3"/>
  </si>
  <si>
    <t>その他施設</t>
    <phoneticPr fontId="3"/>
  </si>
  <si>
    <t>ごみ処理量内訳</t>
    <phoneticPr fontId="3"/>
  </si>
  <si>
    <t>M</t>
    <phoneticPr fontId="3"/>
  </si>
  <si>
    <t>直接資源化量</t>
    <phoneticPr fontId="3"/>
  </si>
  <si>
    <t>O</t>
    <phoneticPr fontId="3"/>
  </si>
  <si>
    <t>直接最終処分量</t>
    <phoneticPr fontId="3"/>
  </si>
  <si>
    <t>ごみ処理量内訳</t>
    <phoneticPr fontId="3"/>
  </si>
  <si>
    <t>N</t>
    <phoneticPr fontId="3"/>
  </si>
  <si>
    <t>残渣埋立</t>
    <phoneticPr fontId="3"/>
  </si>
  <si>
    <t>焼却施設</t>
    <phoneticPr fontId="3"/>
  </si>
  <si>
    <t>AB</t>
    <phoneticPr fontId="3"/>
  </si>
  <si>
    <t>残渣埋立</t>
    <phoneticPr fontId="3"/>
  </si>
  <si>
    <t>ごみ処理量内訳</t>
    <phoneticPr fontId="3"/>
  </si>
  <si>
    <t>AD</t>
    <phoneticPr fontId="3"/>
  </si>
  <si>
    <t>残渣埋立</t>
    <phoneticPr fontId="3"/>
  </si>
  <si>
    <t>ごみ堆肥化施設</t>
    <phoneticPr fontId="3"/>
  </si>
  <si>
    <t>AE</t>
    <phoneticPr fontId="3"/>
  </si>
  <si>
    <t>ごみ飼料化施設</t>
    <phoneticPr fontId="3"/>
  </si>
  <si>
    <t>AF</t>
    <phoneticPr fontId="3"/>
  </si>
  <si>
    <t>残渣埋立</t>
    <phoneticPr fontId="3"/>
  </si>
  <si>
    <t>メタン化施設</t>
    <phoneticPr fontId="3"/>
  </si>
  <si>
    <t>AG</t>
    <phoneticPr fontId="3"/>
  </si>
  <si>
    <t>残渣埋立</t>
    <phoneticPr fontId="3"/>
  </si>
  <si>
    <t>ごみ燃料化施設</t>
    <phoneticPr fontId="3"/>
  </si>
  <si>
    <t>AH</t>
    <phoneticPr fontId="3"/>
  </si>
  <si>
    <t>残渣埋立</t>
    <phoneticPr fontId="3"/>
  </si>
  <si>
    <t>その他の資源化等を行う施設</t>
    <phoneticPr fontId="3"/>
  </si>
  <si>
    <t>AI</t>
    <phoneticPr fontId="3"/>
  </si>
  <si>
    <t>残渣埋立</t>
    <phoneticPr fontId="3"/>
  </si>
  <si>
    <t>その他施設</t>
    <phoneticPr fontId="3"/>
  </si>
  <si>
    <t>AJ</t>
    <phoneticPr fontId="3"/>
  </si>
  <si>
    <t>資源化量</t>
    <phoneticPr fontId="3"/>
  </si>
  <si>
    <t>焼却施設</t>
    <phoneticPr fontId="3"/>
  </si>
  <si>
    <t>施設資源化量内訳</t>
    <phoneticPr fontId="3"/>
  </si>
  <si>
    <t>Y</t>
    <phoneticPr fontId="3"/>
  </si>
  <si>
    <t>資源化量</t>
    <phoneticPr fontId="3"/>
  </si>
  <si>
    <t>施設資源化量内訳</t>
    <phoneticPr fontId="3"/>
  </si>
  <si>
    <t>AT</t>
    <phoneticPr fontId="3"/>
  </si>
  <si>
    <t>資源化量</t>
    <phoneticPr fontId="3"/>
  </si>
  <si>
    <t>ごみ堆肥化施設</t>
    <phoneticPr fontId="3"/>
  </si>
  <si>
    <t>施設資源化量内訳</t>
    <phoneticPr fontId="3"/>
  </si>
  <si>
    <t>BO</t>
    <phoneticPr fontId="3"/>
  </si>
  <si>
    <t>資源化量</t>
    <phoneticPr fontId="3"/>
  </si>
  <si>
    <t>施設資源化量内訳</t>
    <phoneticPr fontId="3"/>
  </si>
  <si>
    <t>CJ</t>
    <phoneticPr fontId="3"/>
  </si>
  <si>
    <t>資源化量</t>
    <phoneticPr fontId="3"/>
  </si>
  <si>
    <t>メタン化施設</t>
    <phoneticPr fontId="3"/>
  </si>
  <si>
    <t>施設資源化量内訳</t>
    <phoneticPr fontId="3"/>
  </si>
  <si>
    <t>DE</t>
    <phoneticPr fontId="3"/>
  </si>
  <si>
    <t>資源化量</t>
    <phoneticPr fontId="3"/>
  </si>
  <si>
    <t>ごみ燃料化施設</t>
    <phoneticPr fontId="3"/>
  </si>
  <si>
    <t>施設資源化量内訳</t>
    <phoneticPr fontId="3"/>
  </si>
  <si>
    <t>DZ</t>
    <phoneticPr fontId="3"/>
  </si>
  <si>
    <t>資源化量</t>
    <phoneticPr fontId="3"/>
  </si>
  <si>
    <t>その他の資源化等を行う施設</t>
    <phoneticPr fontId="3"/>
  </si>
  <si>
    <t>施設資源化量内訳</t>
    <phoneticPr fontId="3"/>
  </si>
  <si>
    <t>EU</t>
    <phoneticPr fontId="3"/>
  </si>
  <si>
    <t>直接資源化</t>
    <phoneticPr fontId="3"/>
  </si>
  <si>
    <t>紙類(02、03を除く)</t>
    <phoneticPr fontId="3"/>
  </si>
  <si>
    <t>資源化量内訳</t>
    <phoneticPr fontId="3"/>
  </si>
  <si>
    <t>Z</t>
    <phoneticPr fontId="3"/>
  </si>
  <si>
    <t>直接資源化</t>
    <phoneticPr fontId="3"/>
  </si>
  <si>
    <t>紙パック</t>
    <phoneticPr fontId="3"/>
  </si>
  <si>
    <t>資源化量内訳</t>
    <phoneticPr fontId="3"/>
  </si>
  <si>
    <t>AA</t>
    <phoneticPr fontId="3"/>
  </si>
  <si>
    <t>直接資源化</t>
    <phoneticPr fontId="3"/>
  </si>
  <si>
    <t>紙製容器包装</t>
    <phoneticPr fontId="3"/>
  </si>
  <si>
    <t>資源化量内訳</t>
    <phoneticPr fontId="3"/>
  </si>
  <si>
    <t>AB</t>
    <phoneticPr fontId="3"/>
  </si>
  <si>
    <t>直接資源化</t>
    <phoneticPr fontId="3"/>
  </si>
  <si>
    <t>金属類</t>
    <phoneticPr fontId="3"/>
  </si>
  <si>
    <t>資源化量内訳</t>
    <phoneticPr fontId="3"/>
  </si>
  <si>
    <t>AC</t>
    <phoneticPr fontId="3"/>
  </si>
  <si>
    <t>直接資源化</t>
    <phoneticPr fontId="3"/>
  </si>
  <si>
    <t>ガラス類</t>
    <phoneticPr fontId="3"/>
  </si>
  <si>
    <t>資源化量内訳</t>
    <phoneticPr fontId="3"/>
  </si>
  <si>
    <t>AD</t>
    <phoneticPr fontId="3"/>
  </si>
  <si>
    <t>直接資源化</t>
    <phoneticPr fontId="3"/>
  </si>
  <si>
    <t>ﾍﾟｯﾄﾎﾞﾄﾙ</t>
    <phoneticPr fontId="3"/>
  </si>
  <si>
    <t>資源化量内訳</t>
    <phoneticPr fontId="3"/>
  </si>
  <si>
    <t>AE</t>
    <phoneticPr fontId="3"/>
  </si>
  <si>
    <t>直接資源化</t>
    <phoneticPr fontId="3"/>
  </si>
  <si>
    <t>白色トレイ</t>
    <phoneticPr fontId="3"/>
  </si>
  <si>
    <t>資源化量内訳</t>
    <phoneticPr fontId="3"/>
  </si>
  <si>
    <t>AF</t>
    <phoneticPr fontId="3"/>
  </si>
  <si>
    <t>容器包装プラスチック(07を除く)</t>
    <phoneticPr fontId="3"/>
  </si>
  <si>
    <t>AG</t>
    <phoneticPr fontId="3"/>
  </si>
  <si>
    <t>プラスチック類(07,08を除く)</t>
    <phoneticPr fontId="3"/>
  </si>
  <si>
    <t>AH</t>
    <phoneticPr fontId="3"/>
  </si>
  <si>
    <t>布類</t>
    <phoneticPr fontId="3"/>
  </si>
  <si>
    <t>AI</t>
    <phoneticPr fontId="3"/>
  </si>
  <si>
    <t>肥料</t>
    <phoneticPr fontId="3"/>
  </si>
  <si>
    <t>飼料</t>
    <phoneticPr fontId="3"/>
  </si>
  <si>
    <t>溶融スラグ</t>
    <phoneticPr fontId="3"/>
  </si>
  <si>
    <t>直接資源化</t>
    <phoneticPr fontId="3"/>
  </si>
  <si>
    <t>固形燃料</t>
    <phoneticPr fontId="3"/>
  </si>
  <si>
    <t>資源化量内訳</t>
    <phoneticPr fontId="3"/>
  </si>
  <si>
    <t>直接資源化</t>
    <phoneticPr fontId="3"/>
  </si>
  <si>
    <t>燃料</t>
    <phoneticPr fontId="3"/>
  </si>
  <si>
    <t>資源化量内訳</t>
    <phoneticPr fontId="3"/>
  </si>
  <si>
    <t>直接資源化</t>
    <phoneticPr fontId="3"/>
  </si>
  <si>
    <t>焼却灰・飛灰のセメント原料化</t>
    <phoneticPr fontId="3"/>
  </si>
  <si>
    <t>資源化量内訳</t>
    <phoneticPr fontId="3"/>
  </si>
  <si>
    <t>飛灰の山元還元</t>
    <phoneticPr fontId="3"/>
  </si>
  <si>
    <t>廃食用油（BDF)</t>
    <phoneticPr fontId="3"/>
  </si>
  <si>
    <t>AR</t>
    <phoneticPr fontId="3"/>
  </si>
  <si>
    <t>その他</t>
    <phoneticPr fontId="3"/>
  </si>
  <si>
    <t>AS</t>
    <phoneticPr fontId="3"/>
  </si>
  <si>
    <t>中間処理資源化</t>
    <phoneticPr fontId="3"/>
  </si>
  <si>
    <t>紙類(02、03を除く)</t>
    <phoneticPr fontId="3"/>
  </si>
  <si>
    <t>AU</t>
    <phoneticPr fontId="3"/>
  </si>
  <si>
    <t>中間処理資源化</t>
    <phoneticPr fontId="3"/>
  </si>
  <si>
    <t>紙パック</t>
    <phoneticPr fontId="3"/>
  </si>
  <si>
    <t>AV</t>
    <phoneticPr fontId="3"/>
  </si>
  <si>
    <t>中間処理資源化</t>
    <phoneticPr fontId="3"/>
  </si>
  <si>
    <t>紙製容器包装</t>
    <phoneticPr fontId="3"/>
  </si>
  <si>
    <t>AW</t>
    <phoneticPr fontId="3"/>
  </si>
  <si>
    <t>中間処理資源化</t>
    <phoneticPr fontId="3"/>
  </si>
  <si>
    <t>金属類</t>
    <phoneticPr fontId="3"/>
  </si>
  <si>
    <t>AX</t>
    <phoneticPr fontId="3"/>
  </si>
  <si>
    <t>中間処理資源化</t>
    <phoneticPr fontId="3"/>
  </si>
  <si>
    <t>ガラス類</t>
    <phoneticPr fontId="3"/>
  </si>
  <si>
    <t>AY</t>
    <phoneticPr fontId="3"/>
  </si>
  <si>
    <t>中間処理資源化</t>
    <phoneticPr fontId="3"/>
  </si>
  <si>
    <t>ﾍﾟｯﾄﾎﾞﾄﾙ</t>
    <phoneticPr fontId="3"/>
  </si>
  <si>
    <t>AZ</t>
    <phoneticPr fontId="3"/>
  </si>
  <si>
    <t>中間処理資源化</t>
    <phoneticPr fontId="3"/>
  </si>
  <si>
    <t>白色トレイ</t>
    <phoneticPr fontId="3"/>
  </si>
  <si>
    <t>BA</t>
    <phoneticPr fontId="3"/>
  </si>
  <si>
    <t>容器包装プラスチック(07を除く)</t>
    <phoneticPr fontId="3"/>
  </si>
  <si>
    <t>BB</t>
    <phoneticPr fontId="3"/>
  </si>
  <si>
    <t>プラスチック類(07,08を除く)</t>
    <phoneticPr fontId="3"/>
  </si>
  <si>
    <t>BC</t>
    <phoneticPr fontId="3"/>
  </si>
  <si>
    <t>中間処理資源化</t>
    <phoneticPr fontId="3"/>
  </si>
  <si>
    <t>布類</t>
    <phoneticPr fontId="3"/>
  </si>
  <si>
    <t>BD</t>
    <phoneticPr fontId="3"/>
  </si>
  <si>
    <t>中間処理資源化</t>
    <phoneticPr fontId="3"/>
  </si>
  <si>
    <t>肥料</t>
    <phoneticPr fontId="3"/>
  </si>
  <si>
    <t>BE</t>
    <phoneticPr fontId="3"/>
  </si>
  <si>
    <t>中間処理資源化</t>
    <phoneticPr fontId="3"/>
  </si>
  <si>
    <t>飼料</t>
    <phoneticPr fontId="3"/>
  </si>
  <si>
    <t>BF</t>
    <phoneticPr fontId="3"/>
  </si>
  <si>
    <t>溶融スラグ</t>
    <phoneticPr fontId="3"/>
  </si>
  <si>
    <t>BG</t>
    <phoneticPr fontId="3"/>
  </si>
  <si>
    <t>固形燃料</t>
    <phoneticPr fontId="3"/>
  </si>
  <si>
    <t>BH</t>
    <phoneticPr fontId="3"/>
  </si>
  <si>
    <t>燃料</t>
    <phoneticPr fontId="3"/>
  </si>
  <si>
    <t>BI</t>
    <phoneticPr fontId="3"/>
  </si>
  <si>
    <t>焼却灰・飛灰のセメント原料化</t>
    <phoneticPr fontId="3"/>
  </si>
  <si>
    <t>BJ</t>
    <phoneticPr fontId="3"/>
  </si>
  <si>
    <t>セメント等への直接投入</t>
    <phoneticPr fontId="3"/>
  </si>
  <si>
    <t>BK</t>
    <phoneticPr fontId="3"/>
  </si>
  <si>
    <t>飛灰の山元還元</t>
    <phoneticPr fontId="3"/>
  </si>
  <si>
    <t>BL</t>
    <phoneticPr fontId="3"/>
  </si>
  <si>
    <t>廃食用油（BDF)</t>
    <phoneticPr fontId="3"/>
  </si>
  <si>
    <t>BM</t>
    <phoneticPr fontId="3"/>
  </si>
  <si>
    <t>その他</t>
    <phoneticPr fontId="3"/>
  </si>
  <si>
    <t>BN</t>
    <phoneticPr fontId="3"/>
  </si>
  <si>
    <t>集団回収</t>
    <phoneticPr fontId="3"/>
  </si>
  <si>
    <t>紙類(02、03を除く)</t>
    <phoneticPr fontId="3"/>
  </si>
  <si>
    <t>BP</t>
    <phoneticPr fontId="3"/>
  </si>
  <si>
    <t>集団回収</t>
    <phoneticPr fontId="3"/>
  </si>
  <si>
    <t>紙パック</t>
    <phoneticPr fontId="3"/>
  </si>
  <si>
    <t>BQ</t>
    <phoneticPr fontId="3"/>
  </si>
  <si>
    <t>BR</t>
    <phoneticPr fontId="3"/>
  </si>
  <si>
    <t>集団回収</t>
    <phoneticPr fontId="3"/>
  </si>
  <si>
    <t>BS</t>
    <phoneticPr fontId="3"/>
  </si>
  <si>
    <t>集団回収</t>
    <phoneticPr fontId="3"/>
  </si>
  <si>
    <t>BT</t>
    <phoneticPr fontId="3"/>
  </si>
  <si>
    <t>集団回収</t>
    <phoneticPr fontId="3"/>
  </si>
  <si>
    <t>BU</t>
    <phoneticPr fontId="3"/>
  </si>
  <si>
    <t>集団回収</t>
    <phoneticPr fontId="3"/>
  </si>
  <si>
    <t>BV</t>
    <phoneticPr fontId="3"/>
  </si>
  <si>
    <t>集団回収</t>
    <phoneticPr fontId="3"/>
  </si>
  <si>
    <t>BW</t>
    <phoneticPr fontId="3"/>
  </si>
  <si>
    <t>プラスチック類(07,08を除く)</t>
    <phoneticPr fontId="3"/>
  </si>
  <si>
    <t>BX</t>
    <phoneticPr fontId="3"/>
  </si>
  <si>
    <t>布類</t>
    <phoneticPr fontId="3"/>
  </si>
  <si>
    <t>BY</t>
    <phoneticPr fontId="3"/>
  </si>
  <si>
    <t>溶融スラグ</t>
    <phoneticPr fontId="3"/>
  </si>
  <si>
    <t>固形燃料</t>
    <phoneticPr fontId="3"/>
  </si>
  <si>
    <t>集団回収</t>
    <phoneticPr fontId="3"/>
  </si>
  <si>
    <t>燃料</t>
    <phoneticPr fontId="3"/>
  </si>
  <si>
    <t>集団回収</t>
    <phoneticPr fontId="3"/>
  </si>
  <si>
    <t>焼却灰・飛灰のセメント原料化</t>
    <phoneticPr fontId="3"/>
  </si>
  <si>
    <t>集団回収</t>
    <phoneticPr fontId="3"/>
  </si>
  <si>
    <t>飛灰の山元還元</t>
    <phoneticPr fontId="3"/>
  </si>
  <si>
    <t>廃食用油（BDF)</t>
    <phoneticPr fontId="3"/>
  </si>
  <si>
    <t>CH</t>
    <phoneticPr fontId="3"/>
  </si>
  <si>
    <t>CI</t>
    <phoneticPr fontId="3"/>
  </si>
  <si>
    <t>自家処理量</t>
    <phoneticPr fontId="3"/>
  </si>
  <si>
    <t>ごみ搬入量内訳</t>
    <phoneticPr fontId="3"/>
  </si>
  <si>
    <t>DH</t>
    <phoneticPr fontId="3"/>
  </si>
  <si>
    <t>中間処理後保管量</t>
    <phoneticPr fontId="3"/>
  </si>
  <si>
    <t>ごみ処理量内訳</t>
    <phoneticPr fontId="3"/>
  </si>
  <si>
    <t>AL</t>
    <phoneticPr fontId="3"/>
  </si>
  <si>
    <t>中間処理後保管量</t>
    <phoneticPr fontId="3"/>
  </si>
  <si>
    <t>粗大ごみ
処理施設</t>
    <phoneticPr fontId="3"/>
  </si>
  <si>
    <t>AM</t>
    <phoneticPr fontId="3"/>
  </si>
  <si>
    <t>中間処理後保管量</t>
    <phoneticPr fontId="3"/>
  </si>
  <si>
    <t>ごみ堆肥化施設</t>
    <phoneticPr fontId="3"/>
  </si>
  <si>
    <t>AN</t>
    <phoneticPr fontId="3"/>
  </si>
  <si>
    <t>中間処理後保管量</t>
    <phoneticPr fontId="3"/>
  </si>
  <si>
    <t>AO</t>
    <phoneticPr fontId="3"/>
  </si>
  <si>
    <t>AP</t>
    <phoneticPr fontId="3"/>
  </si>
  <si>
    <t>ごみ燃料化
施設</t>
    <phoneticPr fontId="3"/>
  </si>
  <si>
    <t>AQ</t>
    <phoneticPr fontId="3"/>
  </si>
  <si>
    <t>中間処理後保管量</t>
    <phoneticPr fontId="3"/>
  </si>
  <si>
    <t>AR</t>
    <phoneticPr fontId="3"/>
  </si>
  <si>
    <t>セメント等への直接投入</t>
    <phoneticPr fontId="3"/>
  </si>
  <si>
    <t>AS</t>
    <phoneticPr fontId="3"/>
  </si>
  <si>
    <t>中間処理後保管量</t>
    <phoneticPr fontId="3"/>
  </si>
  <si>
    <t>その他の
施設</t>
    <phoneticPr fontId="3"/>
  </si>
  <si>
    <t>AK</t>
    <phoneticPr fontId="3"/>
  </si>
  <si>
    <t>中間処理後保管量</t>
    <phoneticPr fontId="3"/>
  </si>
  <si>
    <t>合計</t>
    <phoneticPr fontId="3"/>
  </si>
  <si>
    <t>直接最終処分量</t>
    <phoneticPr fontId="3"/>
  </si>
  <si>
    <t>最終処分場</t>
    <phoneticPr fontId="3"/>
  </si>
  <si>
    <t>(21,09,03)</t>
    <phoneticPr fontId="3"/>
  </si>
  <si>
    <t>(21,09,01)</t>
    <phoneticPr fontId="3"/>
  </si>
  <si>
    <t>焼却残渣の埋立</t>
    <phoneticPr fontId="3"/>
  </si>
  <si>
    <t>(21,01,05)</t>
    <phoneticPr fontId="3"/>
  </si>
  <si>
    <t>収集ごみ＋直接搬入ごみ</t>
    <phoneticPr fontId="3"/>
  </si>
  <si>
    <t>(21,01,02)</t>
    <phoneticPr fontId="3"/>
  </si>
  <si>
    <t>(21,01,01)</t>
    <phoneticPr fontId="3"/>
  </si>
  <si>
    <t>資源化量</t>
    <phoneticPr fontId="3"/>
  </si>
  <si>
    <t>(21,01,06)</t>
    <phoneticPr fontId="3"/>
  </si>
  <si>
    <t>処理残渣の焼却</t>
    <phoneticPr fontId="3"/>
  </si>
  <si>
    <t>(21,01,04)</t>
    <phoneticPr fontId="3"/>
  </si>
  <si>
    <t>処理残渣の埋立</t>
    <phoneticPr fontId="3"/>
  </si>
  <si>
    <t>(21,02,04)</t>
    <phoneticPr fontId="3"/>
  </si>
  <si>
    <t>(21,02,01)</t>
    <phoneticPr fontId="3"/>
  </si>
  <si>
    <t>(21,02,05)</t>
    <phoneticPr fontId="3"/>
  </si>
  <si>
    <t>(21,02,06)</t>
    <phoneticPr fontId="3"/>
  </si>
  <si>
    <t>その他　</t>
    <phoneticPr fontId="3"/>
  </si>
  <si>
    <t>焼却以外の中間処理施設</t>
    <phoneticPr fontId="3"/>
  </si>
  <si>
    <t>(21,04,04)</t>
    <phoneticPr fontId="3"/>
  </si>
  <si>
    <t>(21,04,01)</t>
    <phoneticPr fontId="3"/>
  </si>
  <si>
    <t>(21,04,05)</t>
    <phoneticPr fontId="3"/>
  </si>
  <si>
    <t>(21,04,06)</t>
    <phoneticPr fontId="3"/>
  </si>
  <si>
    <t>(21,05,04)</t>
    <phoneticPr fontId="3"/>
  </si>
  <si>
    <t>(21,05,01)</t>
    <phoneticPr fontId="3"/>
  </si>
  <si>
    <t>(21,05,05)</t>
    <phoneticPr fontId="3"/>
  </si>
  <si>
    <t>(21,05,06)</t>
    <phoneticPr fontId="3"/>
  </si>
  <si>
    <t>(21,06,04)</t>
    <phoneticPr fontId="3"/>
  </si>
  <si>
    <t>(21,06,01)</t>
    <phoneticPr fontId="3"/>
  </si>
  <si>
    <t>(21,06,06)</t>
    <phoneticPr fontId="3"/>
  </si>
  <si>
    <t>(21,07,04)</t>
    <phoneticPr fontId="3"/>
  </si>
  <si>
    <t>(21,07,01)</t>
    <phoneticPr fontId="3"/>
  </si>
  <si>
    <t>(21,07,05)</t>
    <phoneticPr fontId="3"/>
  </si>
  <si>
    <t>(21,07,06)</t>
    <phoneticPr fontId="3"/>
  </si>
  <si>
    <t>その他施設</t>
    <phoneticPr fontId="3"/>
  </si>
  <si>
    <t>(21,08,04)</t>
    <phoneticPr fontId="3"/>
  </si>
  <si>
    <t>中間処理に伴う資源化量</t>
    <phoneticPr fontId="3"/>
  </si>
  <si>
    <t>(21,08,01)</t>
    <phoneticPr fontId="3"/>
  </si>
  <si>
    <t>(21,08,05)</t>
    <phoneticPr fontId="3"/>
  </si>
  <si>
    <t>　　計画収集人口</t>
    <phoneticPr fontId="3"/>
  </si>
  <si>
    <t>　　自家処理人口</t>
    <phoneticPr fontId="3"/>
  </si>
  <si>
    <t>直接資源化量</t>
    <phoneticPr fontId="3"/>
  </si>
  <si>
    <t>資源化量合計</t>
    <phoneticPr fontId="3"/>
  </si>
  <si>
    <t>ごみ集計結果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</si>
  <si>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</si>
  <si>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</si>
  <si>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</si>
  <si>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</si>
  <si>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外国人人口</t>
    <phoneticPr fontId="3"/>
  </si>
  <si>
    <t>ごみ総排出量 (計画収集量+直接搬入量+集団回収量)</t>
    <phoneticPr fontId="3"/>
  </si>
  <si>
    <t>１人１日当たりの排出量</t>
    <phoneticPr fontId="3"/>
  </si>
  <si>
    <t>自家処理量</t>
    <phoneticPr fontId="3"/>
  </si>
  <si>
    <t>ごみ処理量 (直接焼却量+直接最終処分量+焼却以外の中間処理量+直接資源化量)</t>
    <phoneticPr fontId="3"/>
  </si>
  <si>
    <t xml:space="preserve">減量処理率 (直接資源化量+直接焼却量+焼却以外の中間処理量)/ごみ処理量*100
</t>
    <phoneticPr fontId="3"/>
  </si>
  <si>
    <t>中間処理後再生利用量 (焼却施設＋粗大ごみ処理施設+ごみ堆肥化施設+ごみ飼料化施設+メタン化施設+ごみ燃料化施設+その他の資源化等を行う施設+その他の施設)</t>
    <phoneticPr fontId="3"/>
  </si>
  <si>
    <t>リサイクル率 Ｒ
(直接資源化量+中間処理後再生利用量+集団回収量)/(ごみ処理量+集団回収量)*100</t>
    <phoneticPr fontId="3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</si>
  <si>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3"/>
  </si>
  <si>
    <t>最終処分量 (直接最終処分量+焼却残渣量+処理残渣量)</t>
    <phoneticPr fontId="3"/>
  </si>
  <si>
    <t>計画収集人口</t>
    <phoneticPr fontId="3"/>
  </si>
  <si>
    <t>自家処理人口</t>
    <phoneticPr fontId="3"/>
  </si>
  <si>
    <t>計画収集量</t>
    <phoneticPr fontId="3"/>
  </si>
  <si>
    <t>直接搬入量</t>
    <phoneticPr fontId="3"/>
  </si>
  <si>
    <t>集団回収量</t>
    <phoneticPr fontId="3"/>
  </si>
  <si>
    <t>合計</t>
    <phoneticPr fontId="3"/>
  </si>
  <si>
    <t>直接焼却量</t>
    <phoneticPr fontId="3"/>
  </si>
  <si>
    <t>直接最終
処分量</t>
    <phoneticPr fontId="3"/>
  </si>
  <si>
    <t>焼却以外の中間処理量(粗大ごみ処理施設+ごみ堆肥化施設+ごみ飼料化施設+メタン化施設+ごみ燃料化施設+その他の資源化等を行う施設+その他の施設)</t>
    <phoneticPr fontId="3"/>
  </si>
  <si>
    <t>直接
資源化量</t>
    <phoneticPr fontId="3"/>
  </si>
  <si>
    <t>焼却施設</t>
    <phoneticPr fontId="3"/>
  </si>
  <si>
    <t>粗大ごみ
処理施設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</si>
  <si>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</si>
  <si>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</si>
  <si>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</si>
  <si>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</si>
  <si>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</si>
  <si>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焼却残渣量</t>
    <phoneticPr fontId="3"/>
  </si>
  <si>
    <t>処理残渣量</t>
    <phoneticPr fontId="3"/>
  </si>
  <si>
    <t>資源化等を行う施設</t>
    <phoneticPr fontId="3"/>
  </si>
  <si>
    <t>ごみ燃料化
施設</t>
    <phoneticPr fontId="3"/>
  </si>
  <si>
    <t>その他の
施設</t>
    <phoneticPr fontId="3"/>
  </si>
  <si>
    <t>（人）</t>
    <phoneticPr fontId="3"/>
  </si>
  <si>
    <t>（ｔ）</t>
    <phoneticPr fontId="3"/>
  </si>
  <si>
    <t>（g/人日)</t>
    <phoneticPr fontId="3"/>
  </si>
  <si>
    <t>（％）</t>
    <phoneticPr fontId="3"/>
  </si>
  <si>
    <t>処理量（直接焼却量+焼却以外の中間処理量+直接最終処分量+直接資源化量)</t>
    <phoneticPr fontId="3"/>
  </si>
  <si>
    <t>焼却処理量 (直接焼却量+焼却施設以外の中間処理施設からの搬入量)</t>
    <phoneticPr fontId="3"/>
  </si>
  <si>
    <t>最終処分量 (直接最終処分量+焼却残渣量+焼却施設以外の中間処理施設からの残渣量)</t>
    <phoneticPr fontId="3"/>
  </si>
  <si>
    <t>処理残渣保管量</t>
    <phoneticPr fontId="3"/>
  </si>
  <si>
    <t>焼却以外の中間処理量 (粗大ごみ処理施設+ごみ堆肥化施設+ごみ飼料化施設+メタン化施設+ごみ燃料化施設+その他の資源化等を行う施設+その他の施設)</t>
    <phoneticPr fontId="3"/>
  </si>
  <si>
    <t>直接
最終処分量</t>
    <phoneticPr fontId="3"/>
  </si>
  <si>
    <t xml:space="preserve">直接
資源化量 </t>
    <phoneticPr fontId="3"/>
  </si>
  <si>
    <t>焼却施設以外の中間処理施設からの搬入量</t>
    <phoneticPr fontId="3"/>
  </si>
  <si>
    <t>焼却施設以外の中間処理施設からの残渣量</t>
    <phoneticPr fontId="3"/>
  </si>
  <si>
    <t>焼却処理残渣の保管量</t>
    <phoneticPr fontId="3"/>
  </si>
  <si>
    <t>資源化量 (直接資源化量+中間処理後再生利用量+集団回収量)</t>
    <phoneticPr fontId="3"/>
  </si>
  <si>
    <t>直接資源化量 (紙類+金属類+ガラス類+ペットボトル+容器包装プラスチック+プラスチック類+布類+廃食用油+その他)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</si>
  <si>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</si>
  <si>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集団回収量 (紙類+金属類+ガラス類+ペットボトル+容器包装プラスチック+プラスチック類+布類+廃食用油+その他)</t>
    <phoneticPr fontId="3"/>
  </si>
  <si>
    <t>最終処分場の有無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</si>
  <si>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</si>
  <si>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</si>
  <si>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</si>
  <si>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</si>
  <si>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</si>
  <si>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ペットボトル</t>
    <phoneticPr fontId="3"/>
  </si>
  <si>
    <t>白色トレイ</t>
    <phoneticPr fontId="3"/>
  </si>
  <si>
    <t>容器包装プラスチック(07を除く)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</si>
  <si>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</si>
  <si>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</si>
  <si>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</si>
  <si>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</si>
  <si>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</si>
  <si>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</si>
  <si>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</si>
  <si>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</si>
  <si>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</si>
  <si>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</si>
  <si>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その他</t>
    <phoneticPr fontId="3"/>
  </si>
  <si>
    <t>-</t>
    <phoneticPr fontId="3"/>
  </si>
  <si>
    <t>燃料
（14を除く）</t>
  </si>
  <si>
    <t>燃料
（14を除く）</t>
    <phoneticPr fontId="3"/>
  </si>
  <si>
    <t>（ｔ）</t>
  </si>
  <si>
    <t>その他の資源化等を行う施設（収集ごみ＋直接搬入ごみ）　＋　セメント等への直接投入（収集ごみ＋直接搬入ごみ）</t>
    <phoneticPr fontId="3"/>
  </si>
  <si>
    <t>合計 処理量（令和1年度実績）</t>
    <rPh sb="7" eb="9">
      <t>レイワ</t>
    </rPh>
    <phoneticPr fontId="3"/>
  </si>
  <si>
    <t>鳥取県</t>
  </si>
  <si>
    <t>31000</t>
  </si>
  <si>
    <t>ごみ処理の概要（令和1年度実績）</t>
    <phoneticPr fontId="3"/>
  </si>
  <si>
    <t>ごみ搬入量の状況（令和1年度実績）</t>
    <phoneticPr fontId="3"/>
  </si>
  <si>
    <t>処理施設別ごみ搬入量の状況（令和1年度実績）</t>
    <phoneticPr fontId="3"/>
  </si>
  <si>
    <t>ごみ処理の状況（令和1年度実績）</t>
    <phoneticPr fontId="3"/>
  </si>
  <si>
    <t>ごみ資源化の状況（令和1年度実績）</t>
    <phoneticPr fontId="3"/>
  </si>
  <si>
    <t>中間処理後の再生利用量の状況（令和1年度実績）</t>
    <phoneticPr fontId="3"/>
  </si>
  <si>
    <t>災害廃棄物の処理処分状況（令和1年度実績）</t>
    <phoneticPr fontId="3"/>
  </si>
  <si>
    <t>合計 処理量（令和1年度実績）ごみ処理フローシート</t>
    <phoneticPr fontId="3"/>
  </si>
  <si>
    <t>合計 処理量（令和1年度実績）　ごみ処理フローシート</t>
    <phoneticPr fontId="3"/>
  </si>
  <si>
    <t>合計
(ごみ総排出量)*10^6/総人口/366</t>
    <phoneticPr fontId="3"/>
  </si>
  <si>
    <t>生活系ごみ
(生活系ごみ搬入量+集団回収量)*10^6/総人口/366</t>
    <phoneticPr fontId="3"/>
  </si>
  <si>
    <t>事業系ごみ
(事業系ごみ搬入量)*10^6/総人口/366</t>
    <phoneticPr fontId="3"/>
  </si>
  <si>
    <t>31201</t>
  </si>
  <si>
    <t>鳥取市</t>
  </si>
  <si>
    <t/>
  </si>
  <si>
    <t>有る</t>
  </si>
  <si>
    <t>31202</t>
  </si>
  <si>
    <t>米子市</t>
  </si>
  <si>
    <t>無い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</si>
  <si>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</si>
  <si>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</si>
  <si>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</si>
  <si>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</si>
  <si>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</si>
  <si>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</si>
  <si>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</si>
  <si>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</si>
  <si>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</si>
  <si>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</si>
  <si>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</si>
  <si>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</si>
  <si>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</si>
  <si>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</si>
  <si>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</si>
  <si>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</si>
  <si>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</si>
  <si>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</si>
  <si>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</si>
  <si>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</si>
  <si>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</si>
  <si>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</si>
  <si>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</si>
  <si>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</si>
  <si>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</si>
  <si>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南部町</t>
  </si>
  <si>
    <t>31390</t>
  </si>
  <si>
    <t>伯耆町</t>
  </si>
  <si>
    <t>31401</t>
  </si>
  <si>
    <t>日南町</t>
  </si>
  <si>
    <t>31402</t>
  </si>
  <si>
    <t>日野町</t>
  </si>
  <si>
    <t>31403</t>
  </si>
  <si>
    <t>江府町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</si>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</sst>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[Red]\-#,##0.0"/>
    <numFmt numFmtId="177" formatCode="\(#,###\)"/>
    <numFmt numFmtId="178" formatCode="#,##0_);[Red]\(#,##0\)"/>
    <numFmt numFmtId="179" formatCode="#,##0.0"/>
    <numFmt numFmtId="180" formatCode="#,##0\)_ ;[Red]\-#,##0\ \)"/>
  </numFmts>
  <fonts count="2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</cellStyleXfs>
  <cellXfs count="414">
    <xf numFmtId="0" fontId="0" fillId="0" borderId="0" xfId="0">
      <alignment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7" xfId="6" applyFont="1" applyFill="1" applyBorder="1" applyAlignment="1">
      <alignment horizontal="center" vertical="center" textRotation="255"/>
    </xf>
    <xf numFmtId="0" fontId="7" fillId="0" borderId="8" xfId="6" applyFont="1" applyFill="1" applyBorder="1" applyAlignment="1">
      <alignment horizontal="left" vertical="center"/>
    </xf>
    <xf numFmtId="0" fontId="7" fillId="0" borderId="9" xfId="6" applyFont="1" applyFill="1" applyBorder="1" applyAlignment="1">
      <alignment horizontal="left" vertical="center"/>
    </xf>
    <xf numFmtId="0" fontId="7" fillId="0" borderId="10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left" vertical="center"/>
    </xf>
    <xf numFmtId="0" fontId="7" fillId="0" borderId="12" xfId="6" applyFont="1" applyFill="1" applyBorder="1" applyAlignment="1">
      <alignment horizontal="left" vertical="center"/>
    </xf>
    <xf numFmtId="0" fontId="7" fillId="0" borderId="13" xfId="6" applyFont="1" applyFill="1" applyBorder="1" applyAlignment="1">
      <alignment horizontal="left" vertical="center"/>
    </xf>
    <xf numFmtId="0" fontId="7" fillId="0" borderId="14" xfId="6" applyFont="1" applyFill="1" applyBorder="1" applyAlignment="1">
      <alignment horizontal="left" vertical="center"/>
    </xf>
    <xf numFmtId="0" fontId="7" fillId="0" borderId="15" xfId="6" applyFont="1" applyFill="1" applyBorder="1" applyAlignment="1">
      <alignment horizontal="left" vertical="center"/>
    </xf>
    <xf numFmtId="0" fontId="7" fillId="0" borderId="16" xfId="6" applyFont="1" applyFill="1" applyBorder="1" applyAlignment="1">
      <alignment horizontal="left" vertical="center"/>
    </xf>
    <xf numFmtId="0" fontId="7" fillId="0" borderId="17" xfId="6" applyFont="1" applyFill="1" applyBorder="1" applyAlignment="1">
      <alignment horizontal="left" vertical="center"/>
    </xf>
    <xf numFmtId="0" fontId="7" fillId="0" borderId="18" xfId="6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left" vertical="center"/>
    </xf>
    <xf numFmtId="0" fontId="7" fillId="0" borderId="7" xfId="6" quotePrefix="1" applyFont="1" applyFill="1" applyBorder="1" applyAlignment="1">
      <alignment horizontal="center" vertical="center" textRotation="255"/>
    </xf>
    <xf numFmtId="0" fontId="7" fillId="0" borderId="19" xfId="6" applyFont="1" applyFill="1" applyBorder="1" applyAlignment="1">
      <alignment horizontal="left" vertical="center"/>
    </xf>
    <xf numFmtId="0" fontId="7" fillId="0" borderId="20" xfId="6" applyFont="1" applyFill="1" applyBorder="1" applyAlignment="1">
      <alignment horizontal="left" vertical="center"/>
    </xf>
    <xf numFmtId="0" fontId="7" fillId="0" borderId="21" xfId="6" applyFont="1" applyFill="1" applyBorder="1" applyAlignment="1">
      <alignment horizontal="left" vertical="center"/>
    </xf>
    <xf numFmtId="0" fontId="7" fillId="0" borderId="22" xfId="6" applyFont="1" applyFill="1" applyBorder="1" applyAlignment="1">
      <alignment horizontal="left" vertical="center"/>
    </xf>
    <xf numFmtId="0" fontId="7" fillId="0" borderId="23" xfId="6" applyFont="1" applyFill="1" applyBorder="1" applyAlignment="1">
      <alignment horizontal="left" vertical="center"/>
    </xf>
    <xf numFmtId="0" fontId="7" fillId="0" borderId="24" xfId="6" applyFont="1" applyFill="1" applyBorder="1" applyAlignment="1">
      <alignment horizontal="left" vertical="center"/>
    </xf>
    <xf numFmtId="38" fontId="7" fillId="0" borderId="3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0" fontId="7" fillId="0" borderId="0" xfId="6" applyNumberFormat="1" applyFont="1" applyFill="1" applyAlignment="1">
      <alignment vertical="center"/>
    </xf>
    <xf numFmtId="0" fontId="15" fillId="0" borderId="0" xfId="6" applyFont="1" applyFill="1" applyAlignment="1">
      <alignment horizontal="right" vertical="center"/>
    </xf>
    <xf numFmtId="0" fontId="7" fillId="0" borderId="0" xfId="6" quotePrefix="1" applyFont="1" applyFill="1" applyAlignment="1">
      <alignment horizontal="left" vertical="center"/>
    </xf>
    <xf numFmtId="0" fontId="8" fillId="0" borderId="0" xfId="7" applyFont="1" applyFill="1" applyBorder="1" applyAlignment="1">
      <alignment vertical="center"/>
    </xf>
    <xf numFmtId="0" fontId="8" fillId="0" borderId="0" xfId="6" quotePrefix="1" applyFont="1" applyFill="1" applyAlignment="1">
      <alignment horizontal="left" vertical="center"/>
    </xf>
    <xf numFmtId="38" fontId="7" fillId="0" borderId="26" xfId="1" applyFont="1" applyFill="1" applyBorder="1" applyAlignment="1">
      <alignment vertical="center"/>
    </xf>
    <xf numFmtId="0" fontId="7" fillId="0" borderId="27" xfId="6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28" xfId="6" applyFont="1" applyFill="1" applyBorder="1" applyAlignment="1">
      <alignment vertical="center"/>
    </xf>
    <xf numFmtId="0" fontId="7" fillId="0" borderId="29" xfId="6" applyFont="1" applyFill="1" applyBorder="1" applyAlignment="1">
      <alignment vertical="center"/>
    </xf>
    <xf numFmtId="0" fontId="7" fillId="0" borderId="30" xfId="6" applyFont="1" applyFill="1" applyBorder="1" applyAlignment="1">
      <alignment vertical="center"/>
    </xf>
    <xf numFmtId="38" fontId="10" fillId="0" borderId="0" xfId="1" quotePrefix="1" applyFont="1" applyFill="1" applyAlignment="1">
      <alignment horizontal="left"/>
    </xf>
    <xf numFmtId="38" fontId="10" fillId="0" borderId="0" xfId="1" applyFont="1" applyFill="1" applyAlignment="1"/>
    <xf numFmtId="0" fontId="7" fillId="0" borderId="0" xfId="6" applyFont="1" applyFill="1" applyBorder="1" applyAlignment="1">
      <alignment horizontal="right" vertical="center"/>
    </xf>
    <xf numFmtId="38" fontId="7" fillId="0" borderId="0" xfId="6" applyNumberFormat="1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vertical="center"/>
    </xf>
    <xf numFmtId="0" fontId="7" fillId="0" borderId="14" xfId="6" applyFont="1" applyFill="1" applyBorder="1" applyAlignment="1">
      <alignment vertical="center"/>
    </xf>
    <xf numFmtId="0" fontId="7" fillId="0" borderId="31" xfId="6" applyFont="1" applyFill="1" applyBorder="1" applyAlignment="1">
      <alignment vertical="center"/>
    </xf>
    <xf numFmtId="0" fontId="7" fillId="0" borderId="32" xfId="6" applyFont="1" applyFill="1" applyBorder="1" applyAlignment="1">
      <alignment vertical="center"/>
    </xf>
    <xf numFmtId="0" fontId="7" fillId="0" borderId="33" xfId="6" applyFont="1" applyFill="1" applyBorder="1" applyAlignment="1">
      <alignment vertical="center"/>
    </xf>
    <xf numFmtId="0" fontId="7" fillId="0" borderId="34" xfId="6" applyFont="1" applyFill="1" applyBorder="1" applyAlignment="1">
      <alignment vertical="center"/>
    </xf>
    <xf numFmtId="178" fontId="7" fillId="0" borderId="35" xfId="1" applyNumberFormat="1" applyFont="1" applyFill="1" applyBorder="1" applyAlignment="1">
      <alignment vertical="center"/>
    </xf>
    <xf numFmtId="0" fontId="7" fillId="0" borderId="17" xfId="6" applyFont="1" applyFill="1" applyBorder="1" applyAlignment="1">
      <alignment horizontal="center" vertical="center"/>
    </xf>
    <xf numFmtId="0" fontId="7" fillId="0" borderId="36" xfId="6" applyFont="1" applyFill="1" applyBorder="1" applyAlignment="1">
      <alignment horizontal="center" vertical="center"/>
    </xf>
    <xf numFmtId="0" fontId="7" fillId="0" borderId="37" xfId="6" applyFont="1" applyFill="1" applyBorder="1" applyAlignment="1">
      <alignment vertical="center"/>
    </xf>
    <xf numFmtId="0" fontId="7" fillId="0" borderId="38" xfId="6" applyFont="1" applyFill="1" applyBorder="1" applyAlignment="1">
      <alignment vertical="center"/>
    </xf>
    <xf numFmtId="0" fontId="7" fillId="0" borderId="33" xfId="6" quotePrefix="1" applyFont="1" applyFill="1" applyBorder="1" applyAlignment="1">
      <alignment horizontal="left" vertical="center"/>
    </xf>
    <xf numFmtId="0" fontId="7" fillId="0" borderId="34" xfId="6" quotePrefix="1" applyFont="1" applyFill="1" applyBorder="1" applyAlignment="1">
      <alignment horizontal="center" vertical="center"/>
    </xf>
    <xf numFmtId="0" fontId="7" fillId="0" borderId="34" xfId="6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vertical="center"/>
    </xf>
    <xf numFmtId="0" fontId="7" fillId="0" borderId="39" xfId="6" applyFont="1" applyFill="1" applyBorder="1" applyAlignment="1">
      <alignment vertical="center"/>
    </xf>
    <xf numFmtId="0" fontId="7" fillId="0" borderId="40" xfId="6" applyFont="1" applyFill="1" applyBorder="1" applyAlignment="1">
      <alignment horizontal="left" vertical="center"/>
    </xf>
    <xf numFmtId="38" fontId="7" fillId="0" borderId="40" xfId="6" applyNumberFormat="1" applyFont="1" applyFill="1" applyBorder="1" applyAlignment="1">
      <alignment horizontal="left" vertical="center"/>
    </xf>
    <xf numFmtId="38" fontId="7" fillId="0" borderId="41" xfId="6" applyNumberFormat="1" applyFont="1" applyFill="1" applyBorder="1" applyAlignment="1">
      <alignment horizontal="left" vertical="center"/>
    </xf>
    <xf numFmtId="38" fontId="10" fillId="0" borderId="0" xfId="1" applyFont="1" applyFill="1" applyAlignment="1">
      <alignment horizontal="left"/>
    </xf>
    <xf numFmtId="38" fontId="10" fillId="0" borderId="0" xfId="1" applyFont="1" applyFill="1" applyAlignment="1">
      <alignment horizontal="center"/>
    </xf>
    <xf numFmtId="38" fontId="10" fillId="0" borderId="0" xfId="1" applyFont="1" applyFill="1" applyAlignment="1">
      <alignment vertical="center"/>
    </xf>
    <xf numFmtId="38" fontId="10" fillId="0" borderId="42" xfId="1" quotePrefix="1" applyFont="1" applyFill="1" applyBorder="1" applyAlignment="1">
      <alignment horizontal="left" vertical="center"/>
    </xf>
    <xf numFmtId="38" fontId="10" fillId="0" borderId="43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center" vertical="center"/>
    </xf>
    <xf numFmtId="38" fontId="10" fillId="0" borderId="42" xfId="1" applyFont="1" applyFill="1" applyBorder="1" applyAlignment="1">
      <alignment vertical="center"/>
    </xf>
    <xf numFmtId="38" fontId="10" fillId="0" borderId="43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7" xfId="1" quotePrefix="1" applyFont="1" applyFill="1" applyBorder="1" applyAlignment="1">
      <alignment horizontal="left" vertical="center"/>
    </xf>
    <xf numFmtId="38" fontId="12" fillId="0" borderId="44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 vertical="center"/>
    </xf>
    <xf numFmtId="38" fontId="10" fillId="0" borderId="42" xfId="1" applyFont="1" applyFill="1" applyBorder="1" applyAlignment="1">
      <alignment horizontal="left" vertical="center"/>
    </xf>
    <xf numFmtId="38" fontId="10" fillId="0" borderId="42" xfId="1" applyFont="1" applyFill="1" applyBorder="1" applyAlignment="1">
      <alignment horizontal="distributed" vertical="center"/>
    </xf>
    <xf numFmtId="38" fontId="10" fillId="0" borderId="24" xfId="1" quotePrefix="1" applyFont="1" applyFill="1" applyBorder="1" applyAlignment="1">
      <alignment horizontal="left" vertical="center"/>
    </xf>
    <xf numFmtId="38" fontId="12" fillId="0" borderId="43" xfId="1" applyFont="1" applyFill="1" applyBorder="1" applyAlignment="1">
      <alignment horizontal="right" vertical="center"/>
    </xf>
    <xf numFmtId="38" fontId="10" fillId="0" borderId="45" xfId="1" applyFont="1" applyFill="1" applyBorder="1" applyAlignment="1">
      <alignment horizontal="distributed" vertical="center"/>
    </xf>
    <xf numFmtId="38" fontId="10" fillId="0" borderId="46" xfId="1" quotePrefix="1" applyFont="1" applyFill="1" applyBorder="1" applyAlignment="1">
      <alignment horizontal="left" vertical="center"/>
    </xf>
    <xf numFmtId="38" fontId="12" fillId="0" borderId="47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vertical="center"/>
    </xf>
    <xf numFmtId="38" fontId="12" fillId="0" borderId="49" xfId="1" applyFont="1" applyFill="1" applyBorder="1" applyAlignment="1">
      <alignment horizontal="right" vertical="center"/>
    </xf>
    <xf numFmtId="38" fontId="10" fillId="0" borderId="48" xfId="1" applyFont="1" applyFill="1" applyBorder="1" applyAlignment="1">
      <alignment horizontal="distributed" vertical="center"/>
    </xf>
    <xf numFmtId="38" fontId="10" fillId="0" borderId="18" xfId="1" quotePrefix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right" vertical="center"/>
    </xf>
    <xf numFmtId="38" fontId="10" fillId="0" borderId="50" xfId="1" applyFont="1" applyFill="1" applyBorder="1" applyAlignment="1">
      <alignment horizontal="distributed" vertical="center"/>
    </xf>
    <xf numFmtId="38" fontId="10" fillId="0" borderId="51" xfId="1" quotePrefix="1" applyFont="1" applyFill="1" applyBorder="1" applyAlignment="1">
      <alignment horizontal="left" vertical="center"/>
    </xf>
    <xf numFmtId="38" fontId="12" fillId="0" borderId="52" xfId="1" quotePrefix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distributed" vertical="center"/>
    </xf>
    <xf numFmtId="38" fontId="10" fillId="0" borderId="53" xfId="1" quotePrefix="1" applyFont="1" applyFill="1" applyBorder="1" applyAlignment="1">
      <alignment horizontal="left" vertical="center"/>
    </xf>
    <xf numFmtId="38" fontId="10" fillId="0" borderId="0" xfId="1" quotePrefix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0" fillId="0" borderId="48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38" fontId="10" fillId="0" borderId="0" xfId="1" quotePrefix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53" xfId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horizontal="left" vertical="center"/>
    </xf>
    <xf numFmtId="38" fontId="10" fillId="0" borderId="0" xfId="1" quotePrefix="1" applyFont="1" applyFill="1" applyAlignment="1">
      <alignment horizontal="left" vertical="center"/>
    </xf>
    <xf numFmtId="38" fontId="10" fillId="0" borderId="0" xfId="1" quotePrefix="1" applyFont="1" applyFill="1" applyBorder="1" applyAlignment="1">
      <alignment horizontal="left" vertical="center"/>
    </xf>
    <xf numFmtId="38" fontId="10" fillId="0" borderId="54" xfId="1" applyFont="1" applyFill="1" applyBorder="1" applyAlignment="1">
      <alignment horizontal="distributed" vertical="center"/>
    </xf>
    <xf numFmtId="38" fontId="10" fillId="0" borderId="55" xfId="1" quotePrefix="1" applyFont="1" applyFill="1" applyBorder="1" applyAlignment="1">
      <alignment horizontal="left" vertical="center"/>
    </xf>
    <xf numFmtId="38" fontId="10" fillId="0" borderId="11" xfId="1" quotePrefix="1" applyFont="1" applyFill="1" applyBorder="1" applyAlignment="1">
      <alignment horizontal="left" vertical="center"/>
    </xf>
    <xf numFmtId="38" fontId="12" fillId="0" borderId="32" xfId="1" applyFont="1" applyFill="1" applyBorder="1" applyAlignment="1">
      <alignment horizontal="right" vertical="center"/>
    </xf>
    <xf numFmtId="38" fontId="10" fillId="0" borderId="13" xfId="1" quotePrefix="1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36" xfId="1" applyFont="1" applyFill="1" applyBorder="1" applyAlignment="1">
      <alignment horizontal="right" vertical="center"/>
    </xf>
    <xf numFmtId="0" fontId="17" fillId="0" borderId="0" xfId="7" applyFont="1" applyFill="1" applyBorder="1" applyAlignment="1">
      <alignment vertical="center"/>
    </xf>
    <xf numFmtId="49" fontId="16" fillId="0" borderId="25" xfId="6" applyNumberFormat="1" applyFont="1" applyFill="1" applyBorder="1" applyAlignment="1" applyProtection="1">
      <alignment horizontal="center" vertical="center"/>
      <protection locked="0"/>
    </xf>
    <xf numFmtId="38" fontId="7" fillId="0" borderId="56" xfId="1" applyFont="1" applyFill="1" applyBorder="1" applyAlignment="1">
      <alignment vertical="center"/>
    </xf>
    <xf numFmtId="38" fontId="7" fillId="0" borderId="57" xfId="1" applyFont="1" applyFill="1" applyBorder="1" applyAlignment="1">
      <alignment vertical="center"/>
    </xf>
    <xf numFmtId="38" fontId="7" fillId="0" borderId="58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59" xfId="1" applyFont="1" applyFill="1" applyBorder="1" applyAlignment="1">
      <alignment horizontal="center" vertical="center"/>
    </xf>
    <xf numFmtId="38" fontId="7" fillId="0" borderId="60" xfId="1" applyFont="1" applyFill="1" applyBorder="1" applyAlignment="1">
      <alignment horizontal="center" vertical="center"/>
    </xf>
    <xf numFmtId="38" fontId="7" fillId="0" borderId="61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38" xfId="1" applyFont="1" applyFill="1" applyBorder="1" applyAlignment="1">
      <alignment horizontal="center" vertical="center"/>
    </xf>
    <xf numFmtId="38" fontId="7" fillId="0" borderId="6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63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64" xfId="1" applyFont="1" applyFill="1" applyBorder="1" applyAlignment="1">
      <alignment vertical="center"/>
    </xf>
    <xf numFmtId="38" fontId="7" fillId="0" borderId="65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vertical="center"/>
    </xf>
    <xf numFmtId="38" fontId="7" fillId="0" borderId="67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62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69" xfId="1" applyFont="1" applyFill="1" applyBorder="1" applyAlignment="1">
      <alignment vertical="center"/>
    </xf>
    <xf numFmtId="38" fontId="7" fillId="0" borderId="70" xfId="1" applyFont="1" applyFill="1" applyBorder="1" applyAlignment="1">
      <alignment vertical="center"/>
    </xf>
    <xf numFmtId="38" fontId="7" fillId="0" borderId="71" xfId="1" applyFont="1" applyFill="1" applyBorder="1" applyAlignment="1">
      <alignment vertical="center"/>
    </xf>
    <xf numFmtId="38" fontId="7" fillId="0" borderId="72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59" xfId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73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74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vertical="center"/>
    </xf>
    <xf numFmtId="38" fontId="7" fillId="0" borderId="75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0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0" fillId="0" borderId="0" xfId="1" applyFont="1" applyFill="1" applyAlignment="1">
      <alignment vertical="center" wrapText="1"/>
    </xf>
    <xf numFmtId="0" fontId="7" fillId="0" borderId="0" xfId="6" applyFont="1" applyFill="1" applyAlignment="1">
      <alignment vertical="center" wrapText="1"/>
    </xf>
    <xf numFmtId="0" fontId="7" fillId="0" borderId="0" xfId="6" applyNumberFormat="1" applyFont="1" applyFill="1" applyAlignment="1">
      <alignment horizontal="center" vertical="center"/>
    </xf>
    <xf numFmtId="0" fontId="2" fillId="0" borderId="0" xfId="3" applyNumberFormat="1" applyFont="1" applyFill="1">
      <alignment vertical="center"/>
    </xf>
    <xf numFmtId="0" fontId="7" fillId="2" borderId="0" xfId="6" applyNumberFormat="1" applyFont="1" applyFill="1" applyAlignment="1">
      <alignment vertical="center"/>
    </xf>
    <xf numFmtId="49" fontId="7" fillId="0" borderId="0" xfId="6" applyNumberFormat="1" applyFont="1" applyFill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10" fillId="0" borderId="0" xfId="8" quotePrefix="1" applyFont="1" applyFill="1" applyAlignment="1">
      <alignment vertical="center"/>
    </xf>
    <xf numFmtId="0" fontId="7" fillId="0" borderId="0" xfId="6" applyFont="1" applyFill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7" fillId="0" borderId="53" xfId="6" applyFont="1" applyFill="1" applyBorder="1" applyAlignment="1">
      <alignment horizontal="left" vertical="center"/>
    </xf>
    <xf numFmtId="0" fontId="7" fillId="0" borderId="57" xfId="6" applyFont="1" applyFill="1" applyBorder="1" applyAlignment="1">
      <alignment horizontal="center" vertical="center"/>
    </xf>
    <xf numFmtId="0" fontId="7" fillId="0" borderId="63" xfId="6" applyFont="1" applyFill="1" applyBorder="1" applyAlignment="1">
      <alignment horizontal="center" vertical="center"/>
    </xf>
    <xf numFmtId="38" fontId="7" fillId="0" borderId="76" xfId="1" applyFont="1" applyFill="1" applyBorder="1" applyAlignment="1">
      <alignment vertical="center"/>
    </xf>
    <xf numFmtId="38" fontId="7" fillId="0" borderId="27" xfId="1" applyFont="1" applyFill="1" applyBorder="1" applyAlignment="1">
      <alignment horizontal="center" vertical="center"/>
    </xf>
    <xf numFmtId="0" fontId="7" fillId="0" borderId="56" xfId="6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0" fontId="7" fillId="0" borderId="26" xfId="6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38" fontId="7" fillId="0" borderId="77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56" xfId="1" applyFont="1" applyFill="1" applyBorder="1" applyAlignment="1">
      <alignment horizontal="center" vertical="center"/>
    </xf>
    <xf numFmtId="38" fontId="7" fillId="0" borderId="57" xfId="1" applyFont="1" applyFill="1" applyBorder="1" applyAlignment="1">
      <alignment horizontal="center" vertical="center"/>
    </xf>
    <xf numFmtId="0" fontId="7" fillId="0" borderId="61" xfId="6" applyFont="1" applyFill="1" applyBorder="1" applyAlignment="1">
      <alignment vertical="center"/>
    </xf>
    <xf numFmtId="0" fontId="20" fillId="0" borderId="0" xfId="3" applyNumberFormat="1" applyFont="1" applyFill="1">
      <alignment vertical="center"/>
    </xf>
    <xf numFmtId="0" fontId="2" fillId="0" borderId="0" xfId="3" applyFill="1" applyAlignment="1">
      <alignment vertical="center" wrapText="1"/>
    </xf>
    <xf numFmtId="0" fontId="2" fillId="0" borderId="0" xfId="3" applyFill="1">
      <alignment vertical="center"/>
    </xf>
    <xf numFmtId="38" fontId="18" fillId="0" borderId="0" xfId="1" applyFont="1" applyFill="1" applyAlignment="1">
      <alignment vertical="top"/>
    </xf>
    <xf numFmtId="38" fontId="18" fillId="0" borderId="0" xfId="1" applyFont="1" applyFill="1" applyAlignment="1">
      <alignment horizontal="right" vertical="top"/>
    </xf>
    <xf numFmtId="180" fontId="18" fillId="0" borderId="0" xfId="1" applyNumberFormat="1" applyFont="1" applyFill="1" applyAlignment="1">
      <alignment horizontal="right" vertical="top"/>
    </xf>
    <xf numFmtId="38" fontId="12" fillId="0" borderId="78" xfId="1" applyFont="1" applyFill="1" applyBorder="1" applyAlignment="1">
      <alignment horizontal="right" vertical="center"/>
    </xf>
    <xf numFmtId="38" fontId="12" fillId="0" borderId="52" xfId="1" applyFont="1" applyFill="1" applyBorder="1" applyAlignment="1">
      <alignment horizontal="right" vertical="center"/>
    </xf>
    <xf numFmtId="38" fontId="10" fillId="0" borderId="55" xfId="1" applyFont="1" applyFill="1" applyBorder="1" applyAlignment="1">
      <alignment vertical="center"/>
    </xf>
    <xf numFmtId="38" fontId="10" fillId="0" borderId="51" xfId="1" applyFont="1" applyFill="1" applyBorder="1" applyAlignment="1">
      <alignment vertical="center"/>
    </xf>
    <xf numFmtId="38" fontId="10" fillId="0" borderId="46" xfId="1" applyFont="1" applyFill="1" applyBorder="1" applyAlignment="1">
      <alignment vertical="center"/>
    </xf>
    <xf numFmtId="0" fontId="7" fillId="0" borderId="27" xfId="6" applyFont="1" applyFill="1" applyBorder="1" applyAlignment="1">
      <alignment horizontal="left" vertical="center"/>
    </xf>
    <xf numFmtId="0" fontId="7" fillId="3" borderId="0" xfId="6" applyNumberFormat="1" applyFont="1" applyFill="1" applyAlignment="1">
      <alignment vertical="center"/>
    </xf>
    <xf numFmtId="38" fontId="7" fillId="0" borderId="25" xfId="6" applyNumberFormat="1" applyFont="1" applyFill="1" applyBorder="1" applyAlignment="1">
      <alignment vertical="center"/>
    </xf>
    <xf numFmtId="0" fontId="7" fillId="0" borderId="0" xfId="6" applyNumberFormat="1" applyFont="1" applyFill="1" applyAlignment="1">
      <alignment vertical="center" wrapText="1"/>
    </xf>
    <xf numFmtId="0" fontId="5" fillId="4" borderId="79" xfId="3" applyNumberFormat="1" applyFont="1" applyFill="1" applyBorder="1" applyAlignment="1">
      <alignment vertical="center" wrapText="1"/>
    </xf>
    <xf numFmtId="0" fontId="6" fillId="4" borderId="22" xfId="3" applyNumberFormat="1" applyFont="1" applyFill="1" applyBorder="1" applyAlignment="1">
      <alignment vertical="center" wrapText="1"/>
    </xf>
    <xf numFmtId="0" fontId="6" fillId="4" borderId="29" xfId="3" quotePrefix="1" applyNumberFormat="1" applyFont="1" applyFill="1" applyBorder="1" applyAlignment="1">
      <alignment vertical="center"/>
    </xf>
    <xf numFmtId="0" fontId="5" fillId="4" borderId="14" xfId="3" applyNumberFormat="1" applyFont="1" applyFill="1" applyBorder="1" applyAlignment="1">
      <alignment vertical="center"/>
    </xf>
    <xf numFmtId="0" fontId="5" fillId="4" borderId="74" xfId="3" applyNumberFormat="1" applyFont="1" applyFill="1" applyBorder="1" applyAlignment="1">
      <alignment wrapText="1"/>
    </xf>
    <xf numFmtId="0" fontId="5" fillId="4" borderId="71" xfId="3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vertical="center" wrapText="1"/>
    </xf>
    <xf numFmtId="0" fontId="5" fillId="4" borderId="71" xfId="3" quotePrefix="1" applyNumberFormat="1" applyFont="1" applyFill="1" applyBorder="1" applyAlignment="1">
      <alignment vertical="center" wrapText="1"/>
    </xf>
    <xf numFmtId="0" fontId="6" fillId="4" borderId="71" xfId="3" applyNumberFormat="1" applyFont="1" applyFill="1" applyBorder="1" applyAlignment="1">
      <alignment vertical="center"/>
    </xf>
    <xf numFmtId="0" fontId="6" fillId="4" borderId="71" xfId="3" applyNumberFormat="1" applyFont="1" applyFill="1" applyBorder="1" applyAlignment="1">
      <alignment vertical="center" wrapText="1"/>
    </xf>
    <xf numFmtId="0" fontId="5" fillId="4" borderId="71" xfId="3" applyNumberFormat="1" applyFont="1" applyFill="1" applyBorder="1" applyAlignment="1">
      <alignment horizontal="center" vertical="center"/>
    </xf>
    <xf numFmtId="0" fontId="5" fillId="4" borderId="71" xfId="3" applyNumberFormat="1" applyFont="1" applyFill="1" applyBorder="1" applyAlignment="1">
      <alignment horizontal="center" vertical="center" wrapText="1"/>
    </xf>
    <xf numFmtId="0" fontId="5" fillId="4" borderId="71" xfId="3" quotePrefix="1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/>
    </xf>
    <xf numFmtId="0" fontId="9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5" fillId="0" borderId="0" xfId="3" applyNumberFormat="1" applyFont="1" applyAlignment="1">
      <alignment horizontal="center" vertical="center"/>
    </xf>
    <xf numFmtId="0" fontId="6" fillId="4" borderId="23" xfId="0" quotePrefix="1" applyNumberFormat="1" applyFont="1" applyFill="1" applyBorder="1" applyAlignment="1">
      <alignment vertical="center"/>
    </xf>
    <xf numFmtId="0" fontId="5" fillId="4" borderId="14" xfId="0" quotePrefix="1" applyNumberFormat="1" applyFont="1" applyFill="1" applyBorder="1" applyAlignment="1">
      <alignment vertical="center"/>
    </xf>
    <xf numFmtId="0" fontId="5" fillId="4" borderId="14" xfId="0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 wrapText="1"/>
    </xf>
    <xf numFmtId="0" fontId="6" fillId="4" borderId="14" xfId="0" quotePrefix="1" applyNumberFormat="1" applyFont="1" applyFill="1" applyBorder="1" applyAlignment="1">
      <alignment vertical="center" wrapText="1"/>
    </xf>
    <xf numFmtId="0" fontId="6" fillId="4" borderId="79" xfId="0" quotePrefix="1" applyNumberFormat="1" applyFont="1" applyFill="1" applyBorder="1" applyAlignment="1">
      <alignment vertical="center" wrapText="1"/>
    </xf>
    <xf numFmtId="0" fontId="6" fillId="4" borderId="23" xfId="0" applyNumberFormat="1" applyFont="1" applyFill="1" applyBorder="1" applyAlignment="1">
      <alignment vertical="center"/>
    </xf>
    <xf numFmtId="0" fontId="5" fillId="4" borderId="79" xfId="0" applyNumberFormat="1" applyFont="1" applyFill="1" applyBorder="1" applyAlignment="1">
      <alignment vertical="center"/>
    </xf>
    <xf numFmtId="0" fontId="6" fillId="4" borderId="22" xfId="0" quotePrefix="1" applyNumberFormat="1" applyFont="1" applyFill="1" applyBorder="1" applyAlignment="1">
      <alignment vertical="center"/>
    </xf>
    <xf numFmtId="0" fontId="6" fillId="4" borderId="14" xfId="0" applyNumberFormat="1" applyFont="1" applyFill="1" applyBorder="1" applyAlignment="1">
      <alignment vertical="center"/>
    </xf>
    <xf numFmtId="0" fontId="6" fillId="4" borderId="38" xfId="0" applyNumberFormat="1" applyFont="1" applyFill="1" applyBorder="1" applyAlignment="1">
      <alignment vertical="center"/>
    </xf>
    <xf numFmtId="0" fontId="5" fillId="4" borderId="71" xfId="0" applyNumberFormat="1" applyFont="1" applyFill="1" applyBorder="1" applyAlignment="1">
      <alignment vertical="center"/>
    </xf>
    <xf numFmtId="0" fontId="5" fillId="4" borderId="23" xfId="0" quotePrefix="1" applyNumberFormat="1" applyFont="1" applyFill="1" applyBorder="1" applyAlignment="1">
      <alignment vertical="center"/>
    </xf>
    <xf numFmtId="0" fontId="5" fillId="4" borderId="38" xfId="0" applyNumberFormat="1" applyFont="1" applyFill="1" applyBorder="1" applyAlignment="1">
      <alignment vertical="center"/>
    </xf>
    <xf numFmtId="0" fontId="5" fillId="4" borderId="80" xfId="0" applyNumberFormat="1" applyFont="1" applyFill="1" applyBorder="1" applyAlignment="1">
      <alignment vertical="center"/>
    </xf>
    <xf numFmtId="0" fontId="5" fillId="4" borderId="23" xfId="0" applyNumberFormat="1" applyFont="1" applyFill="1" applyBorder="1" applyAlignment="1">
      <alignment vertical="center"/>
    </xf>
    <xf numFmtId="0" fontId="5" fillId="4" borderId="79" xfId="0" applyNumberFormat="1" applyFont="1" applyFill="1" applyBorder="1" applyAlignment="1">
      <alignment vertical="center" wrapText="1"/>
    </xf>
    <xf numFmtId="0" fontId="6" fillId="4" borderId="71" xfId="0" quotePrefix="1" applyNumberFormat="1" applyFont="1" applyFill="1" applyBorder="1" applyAlignment="1">
      <alignment vertical="top"/>
    </xf>
    <xf numFmtId="0" fontId="5" fillId="4" borderId="71" xfId="0" applyNumberFormat="1" applyFont="1" applyFill="1" applyBorder="1" applyAlignment="1">
      <alignment vertical="center" wrapText="1"/>
    </xf>
    <xf numFmtId="0" fontId="5" fillId="4" borderId="80" xfId="0" applyNumberFormat="1" applyFont="1" applyFill="1" applyBorder="1" applyAlignment="1">
      <alignment vertical="center" wrapText="1"/>
    </xf>
    <xf numFmtId="0" fontId="5" fillId="4" borderId="38" xfId="0" quotePrefix="1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/>
    </xf>
    <xf numFmtId="0" fontId="5" fillId="4" borderId="77" xfId="0" applyNumberFormat="1" applyFont="1" applyFill="1" applyBorder="1" applyAlignment="1">
      <alignment vertical="center"/>
    </xf>
    <xf numFmtId="0" fontId="5" fillId="4" borderId="12" xfId="0" applyNumberFormat="1" applyFont="1" applyFill="1" applyBorder="1" applyAlignment="1">
      <alignment vertical="center" wrapText="1"/>
    </xf>
    <xf numFmtId="0" fontId="5" fillId="4" borderId="73" xfId="0" applyNumberFormat="1" applyFont="1" applyFill="1" applyBorder="1" applyAlignment="1">
      <alignment vertical="center" wrapText="1"/>
    </xf>
    <xf numFmtId="0" fontId="5" fillId="4" borderId="22" xfId="0" quotePrefix="1" applyNumberFormat="1" applyFont="1" applyFill="1" applyBorder="1" applyAlignment="1">
      <alignment vertical="center" wrapText="1"/>
    </xf>
    <xf numFmtId="0" fontId="5" fillId="4" borderId="22" xfId="0" applyNumberFormat="1" applyFont="1" applyFill="1" applyBorder="1" applyAlignment="1">
      <alignment vertical="center" wrapText="1"/>
    </xf>
    <xf numFmtId="0" fontId="5" fillId="4" borderId="71" xfId="0" applyNumberFormat="1" applyFont="1" applyFill="1" applyBorder="1" applyAlignment="1">
      <alignment horizontal="center" vertical="center" wrapText="1"/>
    </xf>
    <xf numFmtId="0" fontId="5" fillId="4" borderId="71" xfId="0" applyNumberFormat="1" applyFont="1" applyFill="1" applyBorder="1" applyAlignment="1">
      <alignment horizontal="center" vertical="center"/>
    </xf>
    <xf numFmtId="0" fontId="5" fillId="4" borderId="71" xfId="0" quotePrefix="1" applyNumberFormat="1" applyFont="1" applyFill="1" applyBorder="1" applyAlignment="1">
      <alignment horizontal="center" vertical="center" wrapText="1"/>
    </xf>
    <xf numFmtId="0" fontId="5" fillId="4" borderId="80" xfId="0" applyNumberFormat="1" applyFont="1" applyFill="1" applyBorder="1" applyAlignment="1">
      <alignment horizontal="center" vertical="center" wrapText="1"/>
    </xf>
    <xf numFmtId="0" fontId="5" fillId="4" borderId="74" xfId="0" applyNumberFormat="1" applyFont="1" applyFill="1" applyBorder="1" applyAlignment="1">
      <alignment vertical="center"/>
    </xf>
    <xf numFmtId="0" fontId="5" fillId="4" borderId="22" xfId="0" applyNumberFormat="1" applyFont="1" applyFill="1" applyBorder="1" applyAlignment="1">
      <alignment vertical="center"/>
    </xf>
    <xf numFmtId="0" fontId="6" fillId="4" borderId="23" xfId="9" quotePrefix="1" applyNumberFormat="1" applyFont="1" applyFill="1" applyBorder="1" applyAlignment="1">
      <alignment vertical="center"/>
    </xf>
    <xf numFmtId="0" fontId="5" fillId="4" borderId="79" xfId="3" applyNumberFormat="1" applyFont="1" applyFill="1" applyBorder="1" applyAlignment="1">
      <alignment vertical="center"/>
    </xf>
    <xf numFmtId="0" fontId="6" fillId="4" borderId="23" xfId="3" quotePrefix="1" applyNumberFormat="1" applyFont="1" applyFill="1" applyBorder="1" applyAlignment="1">
      <alignment vertical="center"/>
    </xf>
    <xf numFmtId="0" fontId="5" fillId="4" borderId="71" xfId="9" quotePrefix="1" applyNumberFormat="1" applyFont="1" applyFill="1" applyBorder="1" applyAlignment="1">
      <alignment horizontal="center" vertical="center" wrapText="1"/>
    </xf>
    <xf numFmtId="0" fontId="5" fillId="4" borderId="71" xfId="9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/>
    <xf numFmtId="0" fontId="5" fillId="4" borderId="79" xfId="4" applyNumberFormat="1" applyFont="1" applyFill="1" applyBorder="1" applyAlignment="1">
      <alignment vertical="center"/>
    </xf>
    <xf numFmtId="0" fontId="6" fillId="4" borderId="79" xfId="9" quotePrefix="1" applyNumberFormat="1" applyFont="1" applyFill="1" applyBorder="1" applyAlignment="1">
      <alignment vertical="center"/>
    </xf>
    <xf numFmtId="0" fontId="6" fillId="4" borderId="14" xfId="9" quotePrefix="1" applyNumberFormat="1" applyFont="1" applyFill="1" applyBorder="1" applyAlignment="1">
      <alignment vertical="center" wrapText="1"/>
    </xf>
    <xf numFmtId="0" fontId="5" fillId="4" borderId="74" xfId="4" applyNumberFormat="1" applyFont="1" applyFill="1" applyBorder="1" applyAlignment="1">
      <alignment vertical="center"/>
    </xf>
    <xf numFmtId="0" fontId="5" fillId="0" borderId="0" xfId="4" applyNumberFormat="1" applyFont="1" applyAlignment="1">
      <alignment vertical="center"/>
    </xf>
    <xf numFmtId="0" fontId="6" fillId="4" borderId="23" xfId="4" quotePrefix="1" applyNumberFormat="1" applyFont="1" applyFill="1" applyBorder="1" applyAlignment="1">
      <alignment vertical="center"/>
    </xf>
    <xf numFmtId="0" fontId="5" fillId="4" borderId="14" xfId="4" quotePrefix="1" applyNumberFormat="1" applyFont="1" applyFill="1" applyBorder="1" applyAlignment="1">
      <alignment vertical="center" wrapText="1"/>
    </xf>
    <xf numFmtId="0" fontId="5" fillId="4" borderId="14" xfId="4" applyNumberFormat="1" applyFont="1" applyFill="1" applyBorder="1" applyAlignment="1">
      <alignment vertical="center" wrapText="1"/>
    </xf>
    <xf numFmtId="0" fontId="5" fillId="4" borderId="38" xfId="4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horizontal="center" vertical="center"/>
    </xf>
    <xf numFmtId="0" fontId="5" fillId="0" borderId="0" xfId="4" applyNumberFormat="1" applyFont="1" applyAlignment="1">
      <alignment horizontal="center" vertical="center"/>
    </xf>
    <xf numFmtId="3" fontId="5" fillId="4" borderId="23" xfId="0" applyNumberFormat="1" applyFont="1" applyFill="1" applyBorder="1" applyAlignment="1">
      <alignment vertical="center"/>
    </xf>
    <xf numFmtId="3" fontId="5" fillId="4" borderId="14" xfId="0" applyNumberFormat="1" applyFont="1" applyFill="1" applyBorder="1" applyAlignment="1">
      <alignment vertical="center"/>
    </xf>
    <xf numFmtId="3" fontId="5" fillId="4" borderId="38" xfId="0" applyNumberFormat="1" applyFont="1" applyFill="1" applyBorder="1" applyAlignment="1">
      <alignment vertical="center"/>
    </xf>
    <xf numFmtId="3" fontId="5" fillId="4" borderId="79" xfId="0" applyNumberFormat="1" applyFont="1" applyFill="1" applyBorder="1" applyAlignment="1">
      <alignment vertical="center"/>
    </xf>
    <xf numFmtId="3" fontId="5" fillId="4" borderId="74" xfId="0" applyNumberFormat="1" applyFont="1" applyFill="1" applyBorder="1" applyAlignment="1">
      <alignment vertical="center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/>
    </xf>
    <xf numFmtId="3" fontId="5" fillId="4" borderId="71" xfId="0" applyNumberFormat="1" applyFont="1" applyFill="1" applyBorder="1" applyAlignment="1">
      <alignment horizontal="center" vertical="center"/>
    </xf>
    <xf numFmtId="0" fontId="9" fillId="0" borderId="62" xfId="0" applyNumberFormat="1" applyFont="1" applyBorder="1" applyAlignment="1">
      <alignment vertical="center"/>
    </xf>
    <xf numFmtId="49" fontId="9" fillId="0" borderId="62" xfId="0" applyNumberFormat="1" applyFont="1" applyBorder="1" applyAlignment="1">
      <alignment vertical="center"/>
    </xf>
    <xf numFmtId="3" fontId="9" fillId="0" borderId="62" xfId="0" applyNumberFormat="1" applyFont="1" applyBorder="1" applyAlignment="1">
      <alignment vertical="center"/>
    </xf>
    <xf numFmtId="0" fontId="9" fillId="0" borderId="62" xfId="0" applyNumberFormat="1" applyFont="1" applyBorder="1" applyAlignment="1"/>
    <xf numFmtId="0" fontId="9" fillId="0" borderId="0" xfId="0" applyNumberFormat="1" applyFont="1" applyAlignment="1">
      <alignment horizontal="right" vertical="center"/>
    </xf>
    <xf numFmtId="3" fontId="9" fillId="0" borderId="6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79" fontId="9" fillId="0" borderId="62" xfId="0" applyNumberFormat="1" applyFont="1" applyBorder="1" applyAlignment="1">
      <alignment horizontal="right" vertical="center"/>
    </xf>
    <xf numFmtId="179" fontId="9" fillId="0" borderId="0" xfId="0" applyNumberFormat="1" applyFont="1" applyAlignment="1">
      <alignment horizontal="right"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vertical="center"/>
    </xf>
    <xf numFmtId="0" fontId="9" fillId="5" borderId="62" xfId="0" applyNumberFormat="1" applyFont="1" applyFill="1" applyBorder="1" applyAlignment="1">
      <alignment vertical="center"/>
    </xf>
    <xf numFmtId="49" fontId="9" fillId="5" borderId="62" xfId="0" applyNumberFormat="1" applyFont="1" applyFill="1" applyBorder="1" applyAlignment="1">
      <alignment vertical="center"/>
    </xf>
    <xf numFmtId="0" fontId="9" fillId="5" borderId="62" xfId="0" applyNumberFormat="1" applyFont="1" applyFill="1" applyBorder="1" applyAlignment="1">
      <alignment vertical="center" wrapText="1"/>
    </xf>
    <xf numFmtId="3" fontId="9" fillId="5" borderId="62" xfId="1" applyNumberFormat="1" applyFont="1" applyFill="1" applyBorder="1" applyAlignment="1">
      <alignment vertical="center"/>
    </xf>
    <xf numFmtId="3" fontId="9" fillId="5" borderId="62" xfId="1" applyNumberFormat="1" applyFont="1" applyFill="1" applyBorder="1" applyAlignment="1">
      <alignment horizontal="right" vertical="center"/>
    </xf>
    <xf numFmtId="0" fontId="9" fillId="5" borderId="62" xfId="1" applyNumberFormat="1" applyFont="1" applyFill="1" applyBorder="1" applyAlignment="1">
      <alignment horizontal="right" vertical="center"/>
    </xf>
    <xf numFmtId="3" fontId="9" fillId="5" borderId="62" xfId="1" applyNumberFormat="1" applyFont="1" applyFill="1" applyBorder="1" applyAlignment="1">
      <alignment vertical="center" wrapText="1"/>
    </xf>
    <xf numFmtId="179" fontId="9" fillId="5" borderId="62" xfId="1" applyNumberFormat="1" applyFont="1" applyFill="1" applyBorder="1" applyAlignment="1">
      <alignment horizontal="right" vertical="center"/>
    </xf>
    <xf numFmtId="3" fontId="9" fillId="5" borderId="62" xfId="1" quotePrefix="1" applyNumberFormat="1" applyFont="1" applyFill="1" applyBorder="1" applyAlignment="1">
      <alignment horizontal="right" vertical="center"/>
    </xf>
    <xf numFmtId="0" fontId="5" fillId="4" borderId="79" xfId="3" applyNumberFormat="1" applyFont="1" applyFill="1" applyBorder="1" applyAlignment="1">
      <alignment horizontal="right" vertical="center"/>
    </xf>
    <xf numFmtId="0" fontId="5" fillId="4" borderId="79" xfId="4" applyNumberFormat="1" applyFont="1" applyFill="1" applyBorder="1" applyAlignment="1">
      <alignment horizontal="right" vertical="center"/>
    </xf>
    <xf numFmtId="0" fontId="5" fillId="4" borderId="14" xfId="4" quotePrefix="1" applyNumberFormat="1" applyFont="1" applyFill="1" applyBorder="1" applyAlignment="1">
      <alignment horizontal="right" vertical="center" wrapText="1"/>
    </xf>
    <xf numFmtId="0" fontId="5" fillId="4" borderId="14" xfId="4" applyNumberFormat="1" applyFont="1" applyFill="1" applyBorder="1" applyAlignment="1">
      <alignment horizontal="right" vertical="center" wrapText="1"/>
    </xf>
    <xf numFmtId="49" fontId="9" fillId="5" borderId="62" xfId="0" quotePrefix="1" applyNumberFormat="1" applyFont="1" applyFill="1" applyBorder="1" applyAlignment="1">
      <alignment vertical="center"/>
    </xf>
    <xf numFmtId="0" fontId="5" fillId="4" borderId="22" xfId="0" applyNumberFormat="1" applyFont="1" applyFill="1" applyBorder="1" applyAlignment="1">
      <alignment vertical="center" wrapText="1"/>
    </xf>
    <xf numFmtId="0" fontId="5" fillId="4" borderId="71" xfId="0" applyNumberFormat="1" applyFont="1" applyFill="1" applyBorder="1" applyAlignment="1">
      <alignment vertical="center" wrapText="1"/>
    </xf>
    <xf numFmtId="0" fontId="5" fillId="4" borderId="22" xfId="0" quotePrefix="1" applyNumberFormat="1" applyFont="1" applyFill="1" applyBorder="1" applyAlignment="1">
      <alignment vertical="center" wrapText="1"/>
    </xf>
    <xf numFmtId="0" fontId="5" fillId="4" borderId="71" xfId="0" quotePrefix="1" applyNumberFormat="1" applyFont="1" applyFill="1" applyBorder="1" applyAlignment="1">
      <alignment vertical="center" wrapText="1"/>
    </xf>
    <xf numFmtId="0" fontId="6" fillId="4" borderId="23" xfId="3" quotePrefix="1" applyNumberFormat="1" applyFont="1" applyFill="1" applyBorder="1" applyAlignment="1">
      <alignment vertical="center" wrapText="1"/>
    </xf>
    <xf numFmtId="0" fontId="5" fillId="4" borderId="79" xfId="3" applyNumberFormat="1" applyFont="1" applyFill="1" applyBorder="1" applyAlignment="1">
      <alignment vertical="center" wrapText="1"/>
    </xf>
    <xf numFmtId="0" fontId="5" fillId="4" borderId="22" xfId="3" quotePrefix="1" applyNumberFormat="1" applyFont="1" applyFill="1" applyBorder="1" applyAlignment="1">
      <alignment vertical="center" wrapText="1"/>
    </xf>
    <xf numFmtId="0" fontId="5" fillId="4" borderId="71" xfId="3" applyNumberFormat="1" applyFont="1" applyFill="1" applyBorder="1" applyAlignment="1">
      <alignment vertical="center" wrapText="1"/>
    </xf>
    <xf numFmtId="0" fontId="6" fillId="4" borderId="22" xfId="3" quotePrefix="1" applyNumberFormat="1" applyFont="1" applyFill="1" applyBorder="1" applyAlignment="1">
      <alignment vertical="top" wrapText="1"/>
    </xf>
    <xf numFmtId="0" fontId="6" fillId="4" borderId="71" xfId="3" quotePrefix="1" applyNumberFormat="1" applyFont="1" applyFill="1" applyBorder="1" applyAlignment="1">
      <alignment vertical="top" wrapText="1"/>
    </xf>
    <xf numFmtId="0" fontId="5" fillId="4" borderId="71" xfId="3" quotePrefix="1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vertical="center"/>
    </xf>
    <xf numFmtId="0" fontId="5" fillId="4" borderId="22" xfId="3" applyNumberFormat="1" applyFont="1" applyFill="1" applyBorder="1" applyAlignment="1">
      <alignment vertical="center" wrapText="1"/>
    </xf>
    <xf numFmtId="0" fontId="5" fillId="4" borderId="71" xfId="3" quotePrefix="1" applyNumberFormat="1" applyFont="1" applyFill="1" applyBorder="1" applyAlignment="1">
      <alignment vertical="center" wrapText="1"/>
    </xf>
    <xf numFmtId="0" fontId="5" fillId="4" borderId="74" xfId="3" applyNumberFormat="1" applyFont="1" applyFill="1" applyBorder="1" applyAlignment="1">
      <alignment vertical="center" wrapText="1"/>
    </xf>
    <xf numFmtId="0" fontId="5" fillId="4" borderId="23" xfId="3" quotePrefix="1" applyNumberFormat="1" applyFont="1" applyFill="1" applyBorder="1" applyAlignment="1">
      <alignment vertical="center" wrapText="1"/>
    </xf>
    <xf numFmtId="0" fontId="5" fillId="4" borderId="79" xfId="3" quotePrefix="1" applyNumberFormat="1" applyFont="1" applyFill="1" applyBorder="1" applyAlignment="1">
      <alignment vertical="center" wrapText="1"/>
    </xf>
    <xf numFmtId="0" fontId="5" fillId="4" borderId="74" xfId="3" quotePrefix="1" applyNumberFormat="1" applyFont="1" applyFill="1" applyBorder="1" applyAlignment="1">
      <alignment vertical="center" wrapText="1"/>
    </xf>
    <xf numFmtId="0" fontId="5" fillId="4" borderId="22" xfId="3" quotePrefix="1" applyNumberFormat="1" applyFont="1" applyFill="1" applyBorder="1" applyAlignment="1">
      <alignment vertical="top" wrapText="1"/>
    </xf>
    <xf numFmtId="0" fontId="6" fillId="4" borderId="29" xfId="3" quotePrefix="1" applyNumberFormat="1" applyFont="1" applyFill="1" applyBorder="1" applyAlignment="1">
      <alignment vertical="center" wrapText="1"/>
    </xf>
    <xf numFmtId="0" fontId="5" fillId="4" borderId="14" xfId="3" applyNumberFormat="1" applyFont="1" applyFill="1" applyBorder="1" applyAlignment="1">
      <alignment vertical="center" wrapText="1"/>
    </xf>
    <xf numFmtId="0" fontId="5" fillId="4" borderId="38" xfId="3" applyNumberFormat="1" applyFont="1" applyFill="1" applyBorder="1" applyAlignment="1">
      <alignment vertical="center" wrapText="1"/>
    </xf>
    <xf numFmtId="0" fontId="5" fillId="4" borderId="79" xfId="3" applyNumberFormat="1" applyFont="1" applyFill="1" applyBorder="1" applyAlignment="1">
      <alignment vertical="center"/>
    </xf>
    <xf numFmtId="0" fontId="5" fillId="4" borderId="74" xfId="3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wrapText="1"/>
    </xf>
    <xf numFmtId="0" fontId="5" fillId="4" borderId="74" xfId="3" applyNumberFormat="1" applyFont="1" applyFill="1" applyBorder="1" applyAlignment="1">
      <alignment wrapText="1"/>
    </xf>
    <xf numFmtId="0" fontId="5" fillId="4" borderId="22" xfId="0" applyNumberFormat="1" applyFont="1" applyFill="1" applyBorder="1" applyAlignment="1">
      <alignment vertical="center"/>
    </xf>
    <xf numFmtId="0" fontId="5" fillId="4" borderId="71" xfId="0" applyNumberFormat="1" applyFont="1" applyFill="1" applyBorder="1" applyAlignment="1">
      <alignment vertical="center"/>
    </xf>
    <xf numFmtId="0" fontId="5" fillId="4" borderId="23" xfId="0" quotePrefix="1" applyNumberFormat="1" applyFont="1" applyFill="1" applyBorder="1" applyAlignment="1">
      <alignment vertical="center" wrapText="1"/>
    </xf>
    <xf numFmtId="0" fontId="5" fillId="4" borderId="14" xfId="0" applyNumberFormat="1" applyFont="1" applyFill="1" applyBorder="1" applyAlignment="1">
      <alignment vertical="center" wrapText="1"/>
    </xf>
    <xf numFmtId="0" fontId="5" fillId="4" borderId="38" xfId="0" applyNumberFormat="1" applyFont="1" applyFill="1" applyBorder="1" applyAlignment="1">
      <alignment vertical="center" wrapText="1"/>
    </xf>
    <xf numFmtId="0" fontId="5" fillId="4" borderId="79" xfId="0" quotePrefix="1" applyNumberFormat="1" applyFont="1" applyFill="1" applyBorder="1" applyAlignment="1">
      <alignment vertical="center" wrapText="1"/>
    </xf>
    <xf numFmtId="0" fontId="5" fillId="4" borderId="74" xfId="0" quotePrefix="1" applyNumberFormat="1" applyFont="1" applyFill="1" applyBorder="1" applyAlignment="1">
      <alignment vertical="center" wrapText="1"/>
    </xf>
    <xf numFmtId="0" fontId="5" fillId="4" borderId="23" xfId="0" quotePrefix="1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/>
    </xf>
    <xf numFmtId="0" fontId="5" fillId="4" borderId="74" xfId="0" quotePrefix="1" applyNumberFormat="1" applyFont="1" applyFill="1" applyBorder="1" applyAlignment="1">
      <alignment vertical="center"/>
    </xf>
    <xf numFmtId="0" fontId="5" fillId="4" borderId="71" xfId="0" quotePrefix="1" applyNumberFormat="1" applyFont="1" applyFill="1" applyBorder="1" applyAlignment="1">
      <alignment vertical="center"/>
    </xf>
    <xf numFmtId="0" fontId="5" fillId="4" borderId="22" xfId="4" applyNumberFormat="1" applyFont="1" applyFill="1" applyBorder="1" applyAlignment="1">
      <alignment vertical="center" wrapText="1"/>
    </xf>
    <xf numFmtId="0" fontId="5" fillId="4" borderId="71" xfId="4" quotePrefix="1" applyNumberFormat="1" applyFont="1" applyFill="1" applyBorder="1" applyAlignment="1">
      <alignment vertical="center" wrapText="1"/>
    </xf>
    <xf numFmtId="0" fontId="5" fillId="4" borderId="22" xfId="4" quotePrefix="1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vertical="center"/>
    </xf>
    <xf numFmtId="3" fontId="5" fillId="4" borderId="22" xfId="0" applyNumberFormat="1" applyFont="1" applyFill="1" applyBorder="1" applyAlignment="1">
      <alignment vertical="center"/>
    </xf>
    <xf numFmtId="3" fontId="5" fillId="4" borderId="71" xfId="0" applyNumberFormat="1" applyFont="1" applyFill="1" applyBorder="1" applyAlignment="1">
      <alignment vertical="center"/>
    </xf>
    <xf numFmtId="3" fontId="5" fillId="4" borderId="22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 wrapText="1"/>
    </xf>
    <xf numFmtId="3" fontId="5" fillId="4" borderId="23" xfId="0" applyNumberFormat="1" applyFont="1" applyFill="1" applyBorder="1" applyAlignment="1">
      <alignment vertical="center" wrapText="1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49" fontId="5" fillId="4" borderId="22" xfId="0" applyNumberFormat="1" applyFont="1" applyFill="1" applyBorder="1" applyAlignment="1">
      <alignment vertical="center" wrapText="1"/>
    </xf>
    <xf numFmtId="49" fontId="5" fillId="4" borderId="71" xfId="0" applyNumberFormat="1" applyFont="1" applyFill="1" applyBorder="1" applyAlignment="1">
      <alignment vertical="center" wrapText="1"/>
    </xf>
    <xf numFmtId="0" fontId="7" fillId="0" borderId="42" xfId="6" applyFont="1" applyFill="1" applyBorder="1" applyAlignment="1">
      <alignment horizontal="center" vertical="center"/>
    </xf>
    <xf numFmtId="0" fontId="7" fillId="0" borderId="24" xfId="6" applyFont="1" applyFill="1" applyBorder="1"/>
    <xf numFmtId="0" fontId="7" fillId="0" borderId="7" xfId="6" applyFont="1" applyFill="1" applyBorder="1"/>
    <xf numFmtId="0" fontId="7" fillId="0" borderId="53" xfId="6" applyFont="1" applyFill="1" applyBorder="1"/>
    <xf numFmtId="0" fontId="7" fillId="0" borderId="76" xfId="6" applyFont="1" applyFill="1" applyBorder="1" applyAlignment="1">
      <alignment horizontal="center" vertical="center"/>
    </xf>
    <xf numFmtId="0" fontId="7" fillId="0" borderId="64" xfId="6" applyFont="1" applyFill="1" applyBorder="1" applyAlignment="1">
      <alignment horizontal="center" vertical="center"/>
    </xf>
    <xf numFmtId="0" fontId="7" fillId="0" borderId="31" xfId="6" applyFont="1" applyFill="1" applyBorder="1" applyAlignment="1">
      <alignment horizontal="center" vertical="center"/>
    </xf>
    <xf numFmtId="0" fontId="7" fillId="0" borderId="31" xfId="6" applyFont="1" applyFill="1" applyBorder="1"/>
    <xf numFmtId="0" fontId="7" fillId="0" borderId="32" xfId="6" applyFont="1" applyFill="1" applyBorder="1"/>
    <xf numFmtId="0" fontId="7" fillId="0" borderId="76" xfId="6" applyFont="1" applyFill="1" applyBorder="1" applyAlignment="1">
      <alignment horizontal="center" vertical="center" wrapText="1"/>
    </xf>
    <xf numFmtId="0" fontId="7" fillId="0" borderId="64" xfId="6" applyFont="1" applyFill="1" applyBorder="1" applyAlignment="1">
      <alignment horizontal="center" vertical="center" wrapText="1"/>
    </xf>
    <xf numFmtId="0" fontId="7" fillId="0" borderId="76" xfId="6" applyFont="1" applyFill="1" applyBorder="1" applyAlignment="1">
      <alignment horizontal="center" vertical="center" textRotation="255"/>
    </xf>
    <xf numFmtId="0" fontId="7" fillId="0" borderId="69" xfId="6" quotePrefix="1" applyFont="1" applyFill="1" applyBorder="1" applyAlignment="1">
      <alignment horizontal="center" vertical="center" textRotation="255"/>
    </xf>
    <xf numFmtId="0" fontId="7" fillId="0" borderId="69" xfId="6" applyFont="1" applyFill="1" applyBorder="1" applyAlignment="1">
      <alignment horizontal="center" vertical="center" textRotation="255"/>
    </xf>
    <xf numFmtId="0" fontId="7" fillId="0" borderId="48" xfId="6" applyFont="1" applyFill="1" applyBorder="1" applyAlignment="1">
      <alignment horizontal="center" vertical="center"/>
    </xf>
    <xf numFmtId="0" fontId="7" fillId="0" borderId="18" xfId="6" applyFont="1" applyFill="1" applyBorder="1" applyAlignment="1">
      <alignment horizontal="center" vertical="center"/>
    </xf>
    <xf numFmtId="0" fontId="7" fillId="0" borderId="49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left" vertical="center"/>
    </xf>
    <xf numFmtId="0" fontId="7" fillId="0" borderId="53" xfId="6" applyFont="1" applyFill="1" applyBorder="1" applyAlignment="1">
      <alignment horizontal="left" vertical="center"/>
    </xf>
    <xf numFmtId="0" fontId="7" fillId="0" borderId="44" xfId="6" applyFont="1" applyFill="1" applyBorder="1" applyAlignment="1">
      <alignment horizontal="left" vertical="center"/>
    </xf>
    <xf numFmtId="0" fontId="7" fillId="0" borderId="57" xfId="6" quotePrefix="1" applyFont="1" applyFill="1" applyBorder="1" applyAlignment="1">
      <alignment horizontal="center" vertical="center"/>
    </xf>
    <xf numFmtId="0" fontId="7" fillId="0" borderId="33" xfId="6" applyFont="1" applyFill="1" applyBorder="1" applyAlignment="1">
      <alignment horizontal="center" vertical="center" textRotation="255"/>
    </xf>
    <xf numFmtId="0" fontId="7" fillId="0" borderId="34" xfId="6" applyFont="1" applyFill="1" applyBorder="1" applyAlignment="1">
      <alignment horizontal="center" vertical="center" textRotation="255"/>
    </xf>
    <xf numFmtId="0" fontId="7" fillId="0" borderId="81" xfId="6" applyFont="1" applyFill="1" applyBorder="1" applyAlignment="1">
      <alignment horizontal="center" vertical="center" textRotation="255"/>
    </xf>
    <xf numFmtId="0" fontId="7" fillId="0" borderId="57" xfId="6" applyFont="1" applyFill="1" applyBorder="1" applyAlignment="1">
      <alignment horizontal="center" vertical="center"/>
    </xf>
    <xf numFmtId="0" fontId="7" fillId="0" borderId="25" xfId="6" applyFont="1" applyFill="1" applyBorder="1" applyAlignment="1">
      <alignment horizontal="center" vertical="center"/>
    </xf>
    <xf numFmtId="0" fontId="7" fillId="0" borderId="42" xfId="6" applyFont="1" applyFill="1" applyBorder="1" applyAlignment="1">
      <alignment horizontal="center" vertical="center" textRotation="255"/>
    </xf>
    <xf numFmtId="0" fontId="7" fillId="0" borderId="35" xfId="6" applyFont="1" applyFill="1" applyBorder="1" applyAlignment="1">
      <alignment horizontal="center" vertical="center" textRotation="255"/>
    </xf>
    <xf numFmtId="0" fontId="7" fillId="0" borderId="7" xfId="6" applyFont="1" applyFill="1" applyBorder="1" applyAlignment="1">
      <alignment horizontal="center" vertical="center" textRotation="255"/>
    </xf>
    <xf numFmtId="0" fontId="7" fillId="0" borderId="82" xfId="6" applyFont="1" applyFill="1" applyBorder="1" applyAlignment="1">
      <alignment horizontal="center" vertical="center" textRotation="255"/>
    </xf>
    <xf numFmtId="0" fontId="7" fillId="0" borderId="80" xfId="6" quotePrefix="1" applyFont="1" applyFill="1" applyBorder="1" applyAlignment="1">
      <alignment horizontal="center" vertical="center" textRotation="255"/>
    </xf>
    <xf numFmtId="0" fontId="7" fillId="0" borderId="77" xfId="6" quotePrefix="1" applyFont="1" applyFill="1" applyBorder="1" applyAlignment="1">
      <alignment horizontal="center" vertical="center" textRotation="255"/>
    </xf>
    <xf numFmtId="0" fontId="7" fillId="0" borderId="22" xfId="6" applyFont="1" applyFill="1" applyBorder="1" applyAlignment="1">
      <alignment horizontal="center" vertical="center" textRotation="255"/>
    </xf>
    <xf numFmtId="0" fontId="7" fillId="0" borderId="71" xfId="6" applyFont="1" applyFill="1" applyBorder="1" applyAlignment="1">
      <alignment horizontal="center" vertical="center" textRotation="255"/>
    </xf>
    <xf numFmtId="0" fontId="7" fillId="0" borderId="77" xfId="6" applyFont="1" applyFill="1" applyBorder="1" applyAlignment="1">
      <alignment horizontal="center" vertical="center" textRotation="255"/>
    </xf>
    <xf numFmtId="38" fontId="11" fillId="0" borderId="0" xfId="1" quotePrefix="1" applyFont="1" applyFill="1" applyAlignment="1">
      <alignment horizontal="center" vertical="center" wrapText="1"/>
    </xf>
    <xf numFmtId="38" fontId="11" fillId="0" borderId="0" xfId="1" quotePrefix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38" fontId="12" fillId="0" borderId="53" xfId="1" applyFont="1" applyFill="1" applyBorder="1" applyAlignment="1">
      <alignment horizontal="center" vertical="center"/>
    </xf>
    <xf numFmtId="0" fontId="21" fillId="0" borderId="0" xfId="0" applyNumberFormat="1" applyFont="1" applyAlignment="1">
      <alignment vertical="center"/>
    </xf>
    <xf numFmtId="0" fontId="22" fillId="0" borderId="0" xfId="3" applyNumberFormat="1" applyFont="1" applyAlignment="1">
      <alignment vertical="center"/>
    </xf>
    <xf numFmtId="0" fontId="23" fillId="0" borderId="0" xfId="3" applyNumberFormat="1" applyFont="1" applyAlignment="1">
      <alignment vertical="center"/>
    </xf>
    <xf numFmtId="0" fontId="22" fillId="0" borderId="0" xfId="3" applyNumberFormat="1" applyFont="1" applyAlignment="1">
      <alignment horizontal="center" vertical="center"/>
    </xf>
    <xf numFmtId="0" fontId="21" fillId="0" borderId="0" xfId="3" applyNumberFormat="1" applyFont="1" applyFill="1" applyBorder="1" applyAlignment="1">
      <alignment vertical="center"/>
    </xf>
    <xf numFmtId="0" fontId="21" fillId="0" borderId="0" xfId="0" quotePrefix="1" applyNumberFormat="1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</cellXfs>
  <cellStyles count="10">
    <cellStyle name="桁区切り" xfId="1" builtinId="6"/>
    <cellStyle name="桁区切り 2" xfId="2"/>
    <cellStyle name="標準" xfId="0" builtinId="0"/>
    <cellStyle name="標準 2" xfId="3"/>
    <cellStyle name="標準 2_H19集計結果（ごみ処理状況）" xfId="4"/>
    <cellStyle name="標準 3" xfId="5"/>
    <cellStyle name="標準_H12集計結果（ごみ処理状況）" xfId="6"/>
    <cellStyle name="標準_H12集計結果（経費）" xfId="7"/>
    <cellStyle name="標準_新ごみフローシート" xfId="8"/>
    <cellStyle name="標準_表ごみPrg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32373" name="Line 1"/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32374" name="Line 2"/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32375" name="Line 3"/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32376" name="Line 4"/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32377" name="Line 5"/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32378" name="Line 6"/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32379" name="Line 7"/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32380" name="Line 8"/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32381" name="Line 9"/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32382" name="Line 10"/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32383" name="Line 11"/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32384" name="Line 12"/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32385" name="Line 13"/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32386" name="Line 14"/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32387" name="Line 15"/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32388" name="Line 16"/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32389" name="Line 17"/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32390" name="Line 18"/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32391" name="Line 19"/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32392" name="Line 20"/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2393" name="Line 21"/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32394" name="Line 22"/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32395" name="Line 23"/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32396" name="Line 24"/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32397" name="Line 25"/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32398" name="Line 26"/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32399" name="Line 27"/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32400" name="Line 28"/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32401" name="Line 29"/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32402" name="Line 30"/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32403" name="Line 31"/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32404" name="Line 32"/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32405" name="Line 33"/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06" name="Line 34"/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32407" name="Line 35"/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32408" name="Line 36"/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32409" name="Line 37"/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32410" name="Line 38"/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32411" name="Line 39"/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32412" name="Line 40"/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32413" name="Line 41"/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32414" name="Line 42"/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32415" name="Line 43"/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2416" name="Line 44"/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32417" name="Line 45"/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32418" name="Line 46"/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32419" name="Line 47"/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32420" name="Line 48"/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32421" name="Line 49"/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32422" name="Line 50"/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32423" name="Line 51"/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32424" name="Line 52"/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32425" name="Line 53"/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32426" name="Line 54"/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2427" name="Line 55"/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32428" name="Line 56"/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32429" name="Line 57"/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32430" name="Line 58"/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32431" name="Line 59"/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32432" name="Line 60"/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32433" name="Line 61"/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32434" name="Line 62"/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32435" name="Line 63"/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32436" name="Line 64"/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32437" name="Line 65"/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32438" name="Line 66"/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32439" name="Line 67"/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32440" name="Line 68"/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32441" name="Line 69"/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42" name="Line 70"/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32443" name="Rectangle 71"/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32444" name="Line 72"/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32445" name="Line 73"/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32446" name="Line 74"/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32447" name="Line 75"/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2448" name="Line 76"/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32449" name="Line 77"/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32450" name="Line 78"/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32451" name="Line 79"/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32452" name="Line 80"/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32453" name="Line 81"/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32454" name="Line 82"/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32455" name="Line 83"/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32456" name="Line 84"/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32457" name="Line 85"/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32458" name="Line 86"/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32459" name="Line 87"/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60" name="Line 88"/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1" name="Line 89"/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2" name="Line 90"/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207"/>
  <sheetViews>
    <sheetView tabSelected="1" zoomScaleNormal="100" workbookViewId="0">
      <pane xSplit="3" ySplit="6" topLeftCell="D7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7" width="11.75" style="227" customWidth="1"/>
    <col min="8" max="11" width="10.625" style="227" customWidth="1"/>
    <col min="12" max="12" width="10.625" style="296" customWidth="1"/>
    <col min="13" max="27" width="10.625" style="227" customWidth="1"/>
    <col min="28" max="28" width="10.625" style="298" customWidth="1"/>
    <col min="29" max="36" width="10.625" style="227" customWidth="1"/>
    <col min="37" max="38" width="15.5" style="298" customWidth="1"/>
    <col min="39" max="42" width="10.625" style="227" customWidth="1"/>
    <col min="43" max="44" width="9" style="407"/>
    <col min="45" max="16384" width="9" style="222"/>
  </cols>
  <sheetData>
    <row r="1" spans="1:44" ht="17.25">
      <c r="A1" s="179" t="s">
        <v>747</v>
      </c>
      <c r="B1" s="223"/>
      <c r="C1" s="223"/>
      <c r="D1" s="222"/>
      <c r="E1" s="224"/>
      <c r="F1" s="224"/>
      <c r="G1" s="224"/>
      <c r="H1" s="222"/>
      <c r="I1" s="224"/>
      <c r="J1" s="222"/>
      <c r="K1" s="224"/>
      <c r="L1" s="294"/>
      <c r="M1" s="224"/>
      <c r="N1" s="222"/>
      <c r="O1" s="224"/>
      <c r="P1" s="222"/>
      <c r="Q1" s="224"/>
      <c r="R1" s="222"/>
      <c r="S1" s="224"/>
      <c r="T1" s="222"/>
      <c r="U1" s="224"/>
      <c r="V1" s="224"/>
      <c r="W1" s="224"/>
      <c r="X1" s="222"/>
      <c r="Y1" s="225"/>
      <c r="Z1" s="222"/>
      <c r="AA1" s="222"/>
      <c r="AB1" s="224"/>
      <c r="AC1" s="222"/>
      <c r="AD1" s="224"/>
      <c r="AE1" s="222"/>
      <c r="AF1" s="222"/>
      <c r="AG1" s="222"/>
      <c r="AH1" s="224"/>
      <c r="AI1" s="222"/>
      <c r="AJ1" s="222"/>
      <c r="AK1" s="224"/>
      <c r="AL1" s="224"/>
      <c r="AM1" s="222"/>
      <c r="AN1" s="224"/>
      <c r="AO1" s="222"/>
      <c r="AP1" s="224"/>
    </row>
    <row r="2" spans="1:44" s="228" customFormat="1" ht="25.5" customHeight="1">
      <c r="A2" s="316" t="s">
        <v>665</v>
      </c>
      <c r="B2" s="316" t="s">
        <v>666</v>
      </c>
      <c r="C2" s="318" t="s">
        <v>667</v>
      </c>
      <c r="D2" s="320" t="s">
        <v>668</v>
      </c>
      <c r="E2" s="321"/>
      <c r="F2" s="209"/>
      <c r="G2" s="210" t="s">
        <v>669</v>
      </c>
      <c r="H2" s="320" t="s">
        <v>670</v>
      </c>
      <c r="I2" s="321"/>
      <c r="J2" s="321"/>
      <c r="K2" s="330"/>
      <c r="L2" s="335" t="s">
        <v>671</v>
      </c>
      <c r="M2" s="336"/>
      <c r="N2" s="337"/>
      <c r="O2" s="328" t="s">
        <v>672</v>
      </c>
      <c r="P2" s="211" t="s">
        <v>673</v>
      </c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3"/>
      <c r="AB2" s="324" t="s">
        <v>674</v>
      </c>
      <c r="AC2" s="320" t="s">
        <v>675</v>
      </c>
      <c r="AD2" s="321"/>
      <c r="AE2" s="321"/>
      <c r="AF2" s="321"/>
      <c r="AG2" s="321"/>
      <c r="AH2" s="321"/>
      <c r="AI2" s="321"/>
      <c r="AJ2" s="341"/>
      <c r="AK2" s="324" t="s">
        <v>676</v>
      </c>
      <c r="AL2" s="324" t="s">
        <v>677</v>
      </c>
      <c r="AM2" s="320" t="s">
        <v>678</v>
      </c>
      <c r="AN2" s="338"/>
      <c r="AO2" s="338"/>
      <c r="AP2" s="339"/>
      <c r="AQ2" s="408"/>
      <c r="AR2" s="408"/>
    </row>
    <row r="3" spans="1:44" s="228" customFormat="1" ht="22.5" customHeight="1">
      <c r="A3" s="317"/>
      <c r="B3" s="317"/>
      <c r="C3" s="319"/>
      <c r="D3" s="214"/>
      <c r="E3" s="322" t="s">
        <v>679</v>
      </c>
      <c r="F3" s="328" t="s">
        <v>680</v>
      </c>
      <c r="G3" s="215"/>
      <c r="H3" s="322" t="s">
        <v>681</v>
      </c>
      <c r="I3" s="322" t="s">
        <v>682</v>
      </c>
      <c r="J3" s="328" t="s">
        <v>683</v>
      </c>
      <c r="K3" s="327" t="s">
        <v>684</v>
      </c>
      <c r="L3" s="334" t="s">
        <v>756</v>
      </c>
      <c r="M3" s="334" t="s">
        <v>757</v>
      </c>
      <c r="N3" s="334" t="s">
        <v>758</v>
      </c>
      <c r="O3" s="323"/>
      <c r="P3" s="322" t="s">
        <v>685</v>
      </c>
      <c r="Q3" s="322" t="s">
        <v>686</v>
      </c>
      <c r="R3" s="331" t="s">
        <v>687</v>
      </c>
      <c r="S3" s="332"/>
      <c r="T3" s="332"/>
      <c r="U3" s="332"/>
      <c r="V3" s="332"/>
      <c r="W3" s="332"/>
      <c r="X3" s="332"/>
      <c r="Y3" s="333"/>
      <c r="Z3" s="322" t="s">
        <v>688</v>
      </c>
      <c r="AA3" s="327" t="s">
        <v>684</v>
      </c>
      <c r="AB3" s="325"/>
      <c r="AC3" s="322" t="s">
        <v>689</v>
      </c>
      <c r="AD3" s="322" t="s">
        <v>690</v>
      </c>
      <c r="AE3" s="328" t="s">
        <v>691</v>
      </c>
      <c r="AF3" s="328" t="s">
        <v>692</v>
      </c>
      <c r="AG3" s="328" t="s">
        <v>693</v>
      </c>
      <c r="AH3" s="328" t="s">
        <v>694</v>
      </c>
      <c r="AI3" s="328" t="s">
        <v>695</v>
      </c>
      <c r="AJ3" s="327" t="s">
        <v>684</v>
      </c>
      <c r="AK3" s="325"/>
      <c r="AL3" s="325"/>
      <c r="AM3" s="322" t="s">
        <v>686</v>
      </c>
      <c r="AN3" s="322" t="s">
        <v>696</v>
      </c>
      <c r="AO3" s="322" t="s">
        <v>697</v>
      </c>
      <c r="AP3" s="327" t="s">
        <v>684</v>
      </c>
      <c r="AQ3" s="408"/>
      <c r="AR3" s="408"/>
    </row>
    <row r="4" spans="1:44" s="228" customFormat="1" ht="25.5" customHeight="1">
      <c r="A4" s="317"/>
      <c r="B4" s="317"/>
      <c r="C4" s="319"/>
      <c r="D4" s="214"/>
      <c r="E4" s="323"/>
      <c r="F4" s="329"/>
      <c r="G4" s="216"/>
      <c r="H4" s="323"/>
      <c r="I4" s="323"/>
      <c r="J4" s="323"/>
      <c r="K4" s="327"/>
      <c r="L4" s="327"/>
      <c r="M4" s="327"/>
      <c r="N4" s="327"/>
      <c r="O4" s="323"/>
      <c r="P4" s="340"/>
      <c r="Q4" s="340"/>
      <c r="R4" s="327" t="s">
        <v>684</v>
      </c>
      <c r="S4" s="322" t="s">
        <v>690</v>
      </c>
      <c r="T4" s="328" t="s">
        <v>698</v>
      </c>
      <c r="U4" s="328" t="s">
        <v>691</v>
      </c>
      <c r="V4" s="328" t="s">
        <v>692</v>
      </c>
      <c r="W4" s="328" t="s">
        <v>693</v>
      </c>
      <c r="X4" s="328" t="s">
        <v>699</v>
      </c>
      <c r="Y4" s="322" t="s">
        <v>700</v>
      </c>
      <c r="Z4" s="326"/>
      <c r="AA4" s="327"/>
      <c r="AB4" s="325"/>
      <c r="AC4" s="340"/>
      <c r="AD4" s="340"/>
      <c r="AE4" s="340"/>
      <c r="AF4" s="329"/>
      <c r="AG4" s="329"/>
      <c r="AH4" s="340"/>
      <c r="AI4" s="340"/>
      <c r="AJ4" s="327"/>
      <c r="AK4" s="325"/>
      <c r="AL4" s="325"/>
      <c r="AM4" s="340"/>
      <c r="AN4" s="340"/>
      <c r="AO4" s="340"/>
      <c r="AP4" s="327"/>
      <c r="AQ4" s="408"/>
      <c r="AR4" s="408"/>
    </row>
    <row r="5" spans="1:44" s="229" customFormat="1" ht="60" customHeight="1">
      <c r="A5" s="317"/>
      <c r="B5" s="317"/>
      <c r="C5" s="319"/>
      <c r="D5" s="217"/>
      <c r="E5" s="218"/>
      <c r="F5" s="218"/>
      <c r="G5" s="218"/>
      <c r="H5" s="218"/>
      <c r="I5" s="218"/>
      <c r="J5" s="218"/>
      <c r="K5" s="217"/>
      <c r="L5" s="327"/>
      <c r="M5" s="327"/>
      <c r="N5" s="327"/>
      <c r="O5" s="218"/>
      <c r="P5" s="218"/>
      <c r="Q5" s="218"/>
      <c r="R5" s="327"/>
      <c r="S5" s="329"/>
      <c r="T5" s="323"/>
      <c r="U5" s="323"/>
      <c r="V5" s="323"/>
      <c r="W5" s="323"/>
      <c r="X5" s="323"/>
      <c r="Y5" s="329"/>
      <c r="Z5" s="217"/>
      <c r="AA5" s="217"/>
      <c r="AB5" s="325"/>
      <c r="AC5" s="218"/>
      <c r="AD5" s="218"/>
      <c r="AE5" s="218"/>
      <c r="AF5" s="218"/>
      <c r="AG5" s="218"/>
      <c r="AH5" s="218"/>
      <c r="AI5" s="218"/>
      <c r="AJ5" s="217"/>
      <c r="AK5" s="325"/>
      <c r="AL5" s="325"/>
      <c r="AM5" s="218"/>
      <c r="AN5" s="218"/>
      <c r="AO5" s="218"/>
      <c r="AP5" s="217"/>
      <c r="AQ5" s="409"/>
      <c r="AR5" s="409"/>
    </row>
    <row r="6" spans="1:44" s="230" customFormat="1" ht="13.5" customHeight="1">
      <c r="A6" s="317"/>
      <c r="B6" s="317"/>
      <c r="C6" s="319"/>
      <c r="D6" s="219" t="s">
        <v>701</v>
      </c>
      <c r="E6" s="219" t="s">
        <v>701</v>
      </c>
      <c r="F6" s="219" t="s">
        <v>701</v>
      </c>
      <c r="G6" s="219" t="s">
        <v>701</v>
      </c>
      <c r="H6" s="220" t="s">
        <v>702</v>
      </c>
      <c r="I6" s="220" t="s">
        <v>702</v>
      </c>
      <c r="J6" s="220" t="s">
        <v>702</v>
      </c>
      <c r="K6" s="220" t="s">
        <v>702</v>
      </c>
      <c r="L6" s="221" t="s">
        <v>703</v>
      </c>
      <c r="M6" s="221" t="s">
        <v>703</v>
      </c>
      <c r="N6" s="221" t="s">
        <v>703</v>
      </c>
      <c r="O6" s="220" t="s">
        <v>702</v>
      </c>
      <c r="P6" s="220" t="s">
        <v>702</v>
      </c>
      <c r="Q6" s="220" t="s">
        <v>702</v>
      </c>
      <c r="R6" s="220" t="s">
        <v>702</v>
      </c>
      <c r="S6" s="220" t="s">
        <v>702</v>
      </c>
      <c r="T6" s="220" t="s">
        <v>702</v>
      </c>
      <c r="U6" s="220" t="s">
        <v>702</v>
      </c>
      <c r="V6" s="220" t="s">
        <v>702</v>
      </c>
      <c r="W6" s="220" t="s">
        <v>702</v>
      </c>
      <c r="X6" s="220" t="s">
        <v>702</v>
      </c>
      <c r="Y6" s="220" t="s">
        <v>702</v>
      </c>
      <c r="Z6" s="220" t="s">
        <v>702</v>
      </c>
      <c r="AA6" s="220" t="s">
        <v>702</v>
      </c>
      <c r="AB6" s="220" t="s">
        <v>704</v>
      </c>
      <c r="AC6" s="220" t="s">
        <v>702</v>
      </c>
      <c r="AD6" s="220" t="s">
        <v>702</v>
      </c>
      <c r="AE6" s="220" t="s">
        <v>702</v>
      </c>
      <c r="AF6" s="220" t="s">
        <v>702</v>
      </c>
      <c r="AG6" s="220" t="s">
        <v>702</v>
      </c>
      <c r="AH6" s="220" t="s">
        <v>702</v>
      </c>
      <c r="AI6" s="220" t="s">
        <v>702</v>
      </c>
      <c r="AJ6" s="220" t="s">
        <v>702</v>
      </c>
      <c r="AK6" s="220" t="s">
        <v>704</v>
      </c>
      <c r="AL6" s="220" t="s">
        <v>704</v>
      </c>
      <c r="AM6" s="220" t="s">
        <v>702</v>
      </c>
      <c r="AN6" s="220" t="s">
        <v>702</v>
      </c>
      <c r="AO6" s="220" t="s">
        <v>702</v>
      </c>
      <c r="AP6" s="220" t="s">
        <v>702</v>
      </c>
      <c r="AQ6" s="410"/>
      <c r="AR6" s="410"/>
    </row>
    <row r="7" spans="1:44" s="299" customFormat="1" ht="13.5" customHeight="1">
      <c r="A7" s="302" t="s">
        <v>745</v>
      </c>
      <c r="B7" s="315" t="s">
        <v>746</v>
      </c>
      <c r="C7" s="304" t="s">
        <v>684</v>
      </c>
      <c r="D7" s="306">
        <f>+E7+F7</f>
        <v>561451</v>
      </c>
      <c r="E7" s="306">
        <f>SUM(E$8:E$207)</f>
        <v>561446</v>
      </c>
      <c r="F7" s="306">
        <f>SUM(F$8:F$207)</f>
        <v>5</v>
      </c>
      <c r="G7" s="306">
        <f>SUM(G$8:G$207)</f>
        <v>4822</v>
      </c>
      <c r="H7" s="306">
        <f>SUM(ごみ搬入量内訳!E7,+ごみ搬入量内訳!AD7)</f>
        <v>193701</v>
      </c>
      <c r="I7" s="306">
        <f>ごみ搬入量内訳!BC7</f>
        <v>13428</v>
      </c>
      <c r="J7" s="306">
        <f>資源化量内訳!BO7</f>
        <v>4792</v>
      </c>
      <c r="K7" s="306">
        <f>SUM(H7:J7)</f>
        <v>211921</v>
      </c>
      <c r="L7" s="306">
        <f>IF(D7&lt;&gt;0,K7/D7/366*1000000,"-")</f>
        <v>1031.2905768857124</v>
      </c>
      <c r="M7" s="306">
        <f>IF(D7&lt;&gt;0,(ごみ搬入量内訳!BR7+ごみ処理概要!J7)/ごみ処理概要!D7/366*1000000,"-")</f>
        <v>569.39701699732279</v>
      </c>
      <c r="N7" s="306">
        <f>IF(D7&lt;&gt;0,ごみ搬入量内訳!CM7/ごみ処理概要!D7/366*1000000,"-")</f>
        <v>461.89355988838946</v>
      </c>
      <c r="O7" s="306">
        <f>ごみ搬入量内訳!DH7</f>
        <v>7</v>
      </c>
      <c r="P7" s="306">
        <f>ごみ処理量内訳!E7</f>
        <v>149628</v>
      </c>
      <c r="Q7" s="306">
        <f>ごみ処理量内訳!N7</f>
        <v>358</v>
      </c>
      <c r="R7" s="306">
        <f>SUM(S7:Y7)</f>
        <v>24807</v>
      </c>
      <c r="S7" s="306">
        <f>ごみ処理量内訳!G7</f>
        <v>1428</v>
      </c>
      <c r="T7" s="306">
        <f>ごみ処理量内訳!L7</f>
        <v>17547</v>
      </c>
      <c r="U7" s="306">
        <f>ごみ処理量内訳!H7</f>
        <v>4885</v>
      </c>
      <c r="V7" s="306">
        <f>ごみ処理量内訳!I7</f>
        <v>32</v>
      </c>
      <c r="W7" s="306">
        <f>ごみ処理量内訳!J7</f>
        <v>0</v>
      </c>
      <c r="X7" s="306">
        <f>ごみ処理量内訳!K7</f>
        <v>915</v>
      </c>
      <c r="Y7" s="306">
        <f>ごみ処理量内訳!M7</f>
        <v>0</v>
      </c>
      <c r="Z7" s="306">
        <f>資源化量内訳!Y7</f>
        <v>32235</v>
      </c>
      <c r="AA7" s="306">
        <f>SUM(P7,Q7,R7,Z7)</f>
        <v>207028</v>
      </c>
      <c r="AB7" s="309">
        <f>IF(AA7&lt;&gt;0,(Z7+P7+R7)/AA7*100,"-")</f>
        <v>99.827076530710826</v>
      </c>
      <c r="AC7" s="306">
        <f>施設資源化量内訳!Y7</f>
        <v>7983</v>
      </c>
      <c r="AD7" s="306">
        <f>施設資源化量内訳!AT7</f>
        <v>654</v>
      </c>
      <c r="AE7" s="306">
        <f>施設資源化量内訳!BO7</f>
        <v>3403</v>
      </c>
      <c r="AF7" s="306">
        <f>施設資源化量内訳!CJ7</f>
        <v>25</v>
      </c>
      <c r="AG7" s="306">
        <f>施設資源化量内訳!DE7</f>
        <v>0</v>
      </c>
      <c r="AH7" s="306">
        <f>施設資源化量内訳!DZ7</f>
        <v>768</v>
      </c>
      <c r="AI7" s="306">
        <f>施設資源化量内訳!EU7</f>
        <v>11926</v>
      </c>
      <c r="AJ7" s="306">
        <f>SUM(AC7:AI7)</f>
        <v>24759</v>
      </c>
      <c r="AK7" s="309">
        <f>IF((AA7+J7)&lt;&gt;0,(Z7+AJ7+J7)/(AA7+J7)*100,"-")</f>
        <v>29.169105844585026</v>
      </c>
      <c r="AL7" s="309">
        <f>IF((AA7+J7)&lt;&gt;0,(資源化量内訳!D7-資源化量内訳!R7-資源化量内訳!T7-資源化量内訳!V7-資源化量内訳!U7)/(AA7+J7)*100,"-")</f>
        <v>25.385704843735247</v>
      </c>
      <c r="AM7" s="306">
        <f>ごみ処理量内訳!AA7</f>
        <v>358</v>
      </c>
      <c r="AN7" s="306">
        <f>ごみ処理量内訳!AB7</f>
        <v>7706</v>
      </c>
      <c r="AO7" s="306">
        <f>ごみ処理量内訳!AC7</f>
        <v>4754</v>
      </c>
      <c r="AP7" s="306">
        <f>SUM(AM7:AO7)</f>
        <v>12818</v>
      </c>
      <c r="AQ7" s="411"/>
      <c r="AR7" s="411"/>
    </row>
    <row r="8" spans="1:44" s="224" customFormat="1" ht="13.5" customHeight="1">
      <c r="A8" s="290" t="s">
        <v>745</v>
      </c>
      <c r="B8" s="291" t="s">
        <v>759</v>
      </c>
      <c r="C8" s="290" t="s">
        <v>760</v>
      </c>
      <c r="D8" s="292">
        <f>+E8+F8</f>
        <v>187140</v>
      </c>
      <c r="E8" s="292">
        <v>187140</v>
      </c>
      <c r="F8" s="292">
        <v>0</v>
      </c>
      <c r="G8" s="292">
        <v>1497</v>
      </c>
      <c r="H8" s="292">
        <f>SUM(ごみ搬入量内訳!E8,+ごみ搬入量内訳!AD8)</f>
        <v>62404</v>
      </c>
      <c r="I8" s="292">
        <f>ごみ搬入量内訳!BC8</f>
        <v>4169</v>
      </c>
      <c r="J8" s="292">
        <f>資源化量内訳!BO8</f>
        <v>2312</v>
      </c>
      <c r="K8" s="292">
        <f>SUM(H8:J8)</f>
        <v>68885</v>
      </c>
      <c r="L8" s="295">
        <f>IF(D8&lt;&gt;0,K8/D8/366*1000000,"-")</f>
        <v>1005.719688541526</v>
      </c>
      <c r="M8" s="292">
        <f>IF(D8&lt;&gt;0,(ごみ搬入量内訳!BR8+ごみ処理概要!J8)/ごみ処理概要!D8/366*1000000,"-")</f>
        <v>518.35772406152785</v>
      </c>
      <c r="N8" s="292">
        <f>IF(D8&lt;&gt;0,ごみ搬入量内訳!CM8/ごみ処理概要!D8/366*1000000,"-")</f>
        <v>487.36196447999839</v>
      </c>
      <c r="O8" s="292">
        <f>ごみ搬入量内訳!DH8</f>
        <v>0</v>
      </c>
      <c r="P8" s="292">
        <f>ごみ処理量内訳!E8</f>
        <v>50518</v>
      </c>
      <c r="Q8" s="292">
        <f>ごみ処理量内訳!N8</f>
        <v>358</v>
      </c>
      <c r="R8" s="292">
        <f>SUM(S8:Y8)</f>
        <v>7489</v>
      </c>
      <c r="S8" s="292">
        <f>ごみ処理量内訳!G8</f>
        <v>0</v>
      </c>
      <c r="T8" s="292">
        <f>ごみ処理量内訳!L8</f>
        <v>6374</v>
      </c>
      <c r="U8" s="292">
        <f>ごみ処理量内訳!H8</f>
        <v>1115</v>
      </c>
      <c r="V8" s="292">
        <f>ごみ処理量内訳!I8</f>
        <v>0</v>
      </c>
      <c r="W8" s="292">
        <f>ごみ処理量内訳!J8</f>
        <v>0</v>
      </c>
      <c r="X8" s="292">
        <f>ごみ処理量内訳!K8</f>
        <v>0</v>
      </c>
      <c r="Y8" s="292">
        <f>ごみ処理量内訳!M8</f>
        <v>0</v>
      </c>
      <c r="Z8" s="292">
        <f>資源化量内訳!Y8</f>
        <v>8192</v>
      </c>
      <c r="AA8" s="292">
        <f>SUM(P8,Q8,R8,Z8)</f>
        <v>66557</v>
      </c>
      <c r="AB8" s="297">
        <f>IF(AA8&lt;&gt;0,(Z8+P8+R8)/AA8*100,"-")</f>
        <v>99.462115179470231</v>
      </c>
      <c r="AC8" s="292">
        <f>施設資源化量内訳!Y8</f>
        <v>0</v>
      </c>
      <c r="AD8" s="292">
        <f>施設資源化量内訳!AT8</f>
        <v>0</v>
      </c>
      <c r="AE8" s="292">
        <f>施設資源化量内訳!BO8</f>
        <v>1115</v>
      </c>
      <c r="AF8" s="292">
        <f>施設資源化量内訳!CJ8</f>
        <v>0</v>
      </c>
      <c r="AG8" s="292">
        <f>施設資源化量内訳!DE8</f>
        <v>0</v>
      </c>
      <c r="AH8" s="292">
        <f>施設資源化量内訳!DZ8</f>
        <v>0</v>
      </c>
      <c r="AI8" s="292">
        <f>施設資源化量内訳!EU8</f>
        <v>4665</v>
      </c>
      <c r="AJ8" s="292">
        <f>SUM(AC8:AI8)</f>
        <v>5780</v>
      </c>
      <c r="AK8" s="297">
        <f>IF((AA8+J8)&lt;&gt;0,(Z8+AJ8+J8)/(AA8+J8)*100,"-")</f>
        <v>23.644891024989473</v>
      </c>
      <c r="AL8" s="297">
        <f>IF((AA8+J8)&lt;&gt;0,(資源化量内訳!D8-資源化量内訳!R8-資源化量内訳!T8-資源化量内訳!V8-資源化量内訳!U8)/(AA8+J8)*100,"-")</f>
        <v>23.644891024989473</v>
      </c>
      <c r="AM8" s="292">
        <f>ごみ処理量内訳!AA8</f>
        <v>358</v>
      </c>
      <c r="AN8" s="292">
        <f>ごみ処理量内訳!AB8</f>
        <v>5077</v>
      </c>
      <c r="AO8" s="292">
        <f>ごみ処理量内訳!AC8</f>
        <v>1709</v>
      </c>
      <c r="AP8" s="292">
        <f>SUM(AM8:AO8)</f>
        <v>7144</v>
      </c>
      <c r="AQ8" s="412" t="s">
        <v>761</v>
      </c>
      <c r="AR8" s="413"/>
    </row>
    <row r="9" spans="1:44" s="224" customFormat="1" ht="13.5" customHeight="1">
      <c r="A9" s="290" t="s">
        <v>745</v>
      </c>
      <c r="B9" s="291" t="s">
        <v>763</v>
      </c>
      <c r="C9" s="290" t="s">
        <v>764</v>
      </c>
      <c r="D9" s="292">
        <f>+E9+F9</f>
        <v>147870</v>
      </c>
      <c r="E9" s="292">
        <v>147870</v>
      </c>
      <c r="F9" s="292">
        <v>0</v>
      </c>
      <c r="G9" s="292">
        <v>1360</v>
      </c>
      <c r="H9" s="292">
        <f>SUM(ごみ搬入量内訳!E9,+ごみ搬入量内訳!AD9)</f>
        <v>58824</v>
      </c>
      <c r="I9" s="292">
        <f>ごみ搬入量内訳!BC9</f>
        <v>3890</v>
      </c>
      <c r="J9" s="292">
        <f>資源化量内訳!BO9</f>
        <v>358</v>
      </c>
      <c r="K9" s="292">
        <f>SUM(H9:J9)</f>
        <v>63072</v>
      </c>
      <c r="L9" s="295">
        <f>IF(D9&lt;&gt;0,K9/D9/366*1000000,"-")</f>
        <v>1165.401155423406</v>
      </c>
      <c r="M9" s="292">
        <f>IF(D9&lt;&gt;0,(ごみ搬入量内訳!BR9+ごみ処理概要!J9)/ごみ処理概要!D9/366*1000000,"-")</f>
        <v>592.29030373378487</v>
      </c>
      <c r="N9" s="292">
        <f>IF(D9&lt;&gt;0,ごみ搬入量内訳!CM9/ごみ処理概要!D9/366*1000000,"-")</f>
        <v>573.11085168962097</v>
      </c>
      <c r="O9" s="292">
        <f>ごみ搬入量内訳!DH9</f>
        <v>0</v>
      </c>
      <c r="P9" s="292">
        <f>ごみ処理量内訳!E9</f>
        <v>44975</v>
      </c>
      <c r="Q9" s="292">
        <f>ごみ処理量内訳!N9</f>
        <v>0</v>
      </c>
      <c r="R9" s="292">
        <f>SUM(S9:Y9)</f>
        <v>7273</v>
      </c>
      <c r="S9" s="292">
        <f>ごみ処理量内訳!G9</f>
        <v>0</v>
      </c>
      <c r="T9" s="292">
        <f>ごみ処理量内訳!L9</f>
        <v>5436</v>
      </c>
      <c r="U9" s="292">
        <f>ごみ処理量内訳!H9</f>
        <v>1837</v>
      </c>
      <c r="V9" s="292">
        <f>ごみ処理量内訳!I9</f>
        <v>0</v>
      </c>
      <c r="W9" s="292">
        <f>ごみ処理量内訳!J9</f>
        <v>0</v>
      </c>
      <c r="X9" s="292">
        <f>ごみ処理量内訳!K9</f>
        <v>0</v>
      </c>
      <c r="Y9" s="292">
        <f>ごみ処理量内訳!M9</f>
        <v>0</v>
      </c>
      <c r="Z9" s="292">
        <f>資源化量内訳!Y9</f>
        <v>10465</v>
      </c>
      <c r="AA9" s="292">
        <f>SUM(P9,Q9,R9,Z9)</f>
        <v>62713</v>
      </c>
      <c r="AB9" s="297">
        <f>IF(AA9&lt;&gt;0,(Z9+P9+R9)/AA9*100,"-")</f>
        <v>100</v>
      </c>
      <c r="AC9" s="292">
        <f>施設資源化量内訳!Y9</f>
        <v>4367</v>
      </c>
      <c r="AD9" s="292">
        <f>施設資源化量内訳!AT9</f>
        <v>0</v>
      </c>
      <c r="AE9" s="292">
        <f>施設資源化量内訳!BO9</f>
        <v>910</v>
      </c>
      <c r="AF9" s="292">
        <f>施設資源化量内訳!CJ9</f>
        <v>0</v>
      </c>
      <c r="AG9" s="292">
        <f>施設資源化量内訳!DE9</f>
        <v>0</v>
      </c>
      <c r="AH9" s="292">
        <f>施設資源化量内訳!DZ9</f>
        <v>0</v>
      </c>
      <c r="AI9" s="292">
        <f>施設資源化量内訳!EU9</f>
        <v>3478</v>
      </c>
      <c r="AJ9" s="292">
        <f>SUM(AC9:AI9)</f>
        <v>8755</v>
      </c>
      <c r="AK9" s="297">
        <f>IF((AA9+J9)&lt;&gt;0,(Z9+AJ9+J9)/(AA9+J9)*100,"-")</f>
        <v>31.041207528023975</v>
      </c>
      <c r="AL9" s="297">
        <f>IF((AA9+J9)&lt;&gt;0,(資源化量内訳!D9-資源化量内訳!R9-資源化量内訳!T9-資源化量内訳!V9-資源化量内訳!U9)/(AA9+J9)*100,"-")</f>
        <v>24.117264669975107</v>
      </c>
      <c r="AM9" s="292">
        <f>ごみ処理量内訳!AA9</f>
        <v>0</v>
      </c>
      <c r="AN9" s="292">
        <f>ごみ処理量内訳!AB9</f>
        <v>425</v>
      </c>
      <c r="AO9" s="292">
        <f>ごみ処理量内訳!AC9</f>
        <v>1417</v>
      </c>
      <c r="AP9" s="292">
        <f>SUM(AM9:AO9)</f>
        <v>1842</v>
      </c>
      <c r="AQ9" s="412" t="s">
        <v>761</v>
      </c>
      <c r="AR9" s="413"/>
    </row>
    <row r="10" spans="1:44" s="224" customFormat="1" ht="13.5" customHeight="1">
      <c r="A10" s="290" t="s">
        <v>745</v>
      </c>
      <c r="B10" s="291" t="s">
        <v>766</v>
      </c>
      <c r="C10" s="290" t="s">
        <v>767</v>
      </c>
      <c r="D10" s="292">
        <f>+E10+F10</f>
        <v>46840</v>
      </c>
      <c r="E10" s="292">
        <v>46840</v>
      </c>
      <c r="F10" s="292">
        <v>0</v>
      </c>
      <c r="G10" s="292">
        <v>351</v>
      </c>
      <c r="H10" s="292">
        <f>SUM(ごみ搬入量内訳!E10,+ごみ搬入量内訳!AD10)</f>
        <v>17953</v>
      </c>
      <c r="I10" s="292">
        <f>ごみ搬入量内訳!BC10</f>
        <v>1060</v>
      </c>
      <c r="J10" s="292">
        <f>資源化量内訳!BO10</f>
        <v>500</v>
      </c>
      <c r="K10" s="292">
        <f>SUM(H10:J10)</f>
        <v>19513</v>
      </c>
      <c r="L10" s="295">
        <f>IF(D10&lt;&gt;0,K10/D10/366*1000000,"-")</f>
        <v>1138.2196338657818</v>
      </c>
      <c r="M10" s="292">
        <f>IF(D10&lt;&gt;0,(ごみ搬入量内訳!BR10+ごみ処理概要!J10)/ごみ処理概要!D10/366*1000000,"-")</f>
        <v>612.47917570802588</v>
      </c>
      <c r="N10" s="292">
        <f>IF(D10&lt;&gt;0,ごみ搬入量内訳!CM10/ごみ処理概要!D10/366*1000000,"-")</f>
        <v>525.74045815775605</v>
      </c>
      <c r="O10" s="292">
        <f>ごみ搬入量内訳!DH10</f>
        <v>0</v>
      </c>
      <c r="P10" s="292">
        <f>ごみ処理量内訳!E10</f>
        <v>14470</v>
      </c>
      <c r="Q10" s="292">
        <f>ごみ処理量内訳!N10</f>
        <v>0</v>
      </c>
      <c r="R10" s="292">
        <f>SUM(S10:Y10)</f>
        <v>1217</v>
      </c>
      <c r="S10" s="292">
        <f>ごみ処理量内訳!G10</f>
        <v>702</v>
      </c>
      <c r="T10" s="292">
        <f>ごみ処理量内訳!L10</f>
        <v>396</v>
      </c>
      <c r="U10" s="292">
        <f>ごみ処理量内訳!H10</f>
        <v>119</v>
      </c>
      <c r="V10" s="292">
        <f>ごみ処理量内訳!I10</f>
        <v>0</v>
      </c>
      <c r="W10" s="292">
        <f>ごみ処理量内訳!J10</f>
        <v>0</v>
      </c>
      <c r="X10" s="292">
        <f>ごみ処理量内訳!K10</f>
        <v>0</v>
      </c>
      <c r="Y10" s="292">
        <f>ごみ処理量内訳!M10</f>
        <v>0</v>
      </c>
      <c r="Z10" s="292">
        <f>資源化量内訳!Y10</f>
        <v>3326</v>
      </c>
      <c r="AA10" s="292">
        <f>SUM(P10,Q10,R10,Z10)</f>
        <v>19013</v>
      </c>
      <c r="AB10" s="297">
        <f>IF(AA10&lt;&gt;0,(Z10+P10+R10)/AA10*100,"-")</f>
        <v>100</v>
      </c>
      <c r="AC10" s="292">
        <f>施設資源化量内訳!Y10</f>
        <v>1086</v>
      </c>
      <c r="AD10" s="292">
        <f>施設資源化量内訳!AT10</f>
        <v>322</v>
      </c>
      <c r="AE10" s="292">
        <f>施設資源化量内訳!BO10</f>
        <v>58</v>
      </c>
      <c r="AF10" s="292">
        <f>施設資源化量内訳!CJ10</f>
        <v>0</v>
      </c>
      <c r="AG10" s="292">
        <f>施設資源化量内訳!DE10</f>
        <v>0</v>
      </c>
      <c r="AH10" s="292">
        <f>施設資源化量内訳!DZ10</f>
        <v>0</v>
      </c>
      <c r="AI10" s="292">
        <f>施設資源化量内訳!EU10</f>
        <v>396</v>
      </c>
      <c r="AJ10" s="292">
        <f>SUM(AC10:AI10)</f>
        <v>1862</v>
      </c>
      <c r="AK10" s="297">
        <f>IF((AA10+J10)&lt;&gt;0,(Z10+AJ10+J10)/(AA10+J10)*100,"-")</f>
        <v>29.1497975708502</v>
      </c>
      <c r="AL10" s="297">
        <f>IF((AA10+J10)&lt;&gt;0,(資源化量内訳!D10-資源化量内訳!R10-資源化量内訳!T10-資源化量内訳!V10-資源化量内訳!U10)/(AA10+J10)*100,"-")</f>
        <v>23.620150668784913</v>
      </c>
      <c r="AM10" s="292">
        <f>ごみ処理量内訳!AA10</f>
        <v>0</v>
      </c>
      <c r="AN10" s="292">
        <f>ごみ処理量内訳!AB10</f>
        <v>688</v>
      </c>
      <c r="AO10" s="292">
        <f>ごみ処理量内訳!AC10</f>
        <v>194</v>
      </c>
      <c r="AP10" s="292">
        <f>SUM(AM10:AO10)</f>
        <v>882</v>
      </c>
      <c r="AQ10" s="412" t="s">
        <v>761</v>
      </c>
      <c r="AR10" s="413"/>
    </row>
    <row r="11" spans="1:44" s="224" customFormat="1" ht="13.5" customHeight="1">
      <c r="A11" s="290" t="s">
        <v>745</v>
      </c>
      <c r="B11" s="291" t="s">
        <v>768</v>
      </c>
      <c r="C11" s="290" t="s">
        <v>769</v>
      </c>
      <c r="D11" s="292">
        <f>+E11+F11</f>
        <v>33937</v>
      </c>
      <c r="E11" s="292">
        <v>33937</v>
      </c>
      <c r="F11" s="292">
        <v>0</v>
      </c>
      <c r="G11" s="292">
        <v>488</v>
      </c>
      <c r="H11" s="292">
        <f>SUM(ごみ搬入量内訳!E11,+ごみ搬入量内訳!AD11)</f>
        <v>11868</v>
      </c>
      <c r="I11" s="292">
        <f>ごみ搬入量内訳!BC11</f>
        <v>1109</v>
      </c>
      <c r="J11" s="292">
        <f>資源化量内訳!BO11</f>
        <v>278</v>
      </c>
      <c r="K11" s="292">
        <f>SUM(H11:J11)</f>
        <v>13255</v>
      </c>
      <c r="L11" s="295">
        <f>IF(D11&lt;&gt;0,K11/D11/366*1000000,"-")</f>
        <v>1067.1493353724702</v>
      </c>
      <c r="M11" s="292">
        <f>IF(D11&lt;&gt;0,(ごみ搬入量内訳!BR11+ごみ処理概要!J11)/ごみ処理概要!D11/366*1000000,"-")</f>
        <v>657.03551308749365</v>
      </c>
      <c r="N11" s="292">
        <f>IF(D11&lt;&gt;0,ごみ搬入量内訳!CM11/ごみ処理概要!D11/366*1000000,"-")</f>
        <v>410.11382228497644</v>
      </c>
      <c r="O11" s="292">
        <f>ごみ搬入量内訳!DH11</f>
        <v>0</v>
      </c>
      <c r="P11" s="292">
        <f>ごみ処理量内訳!E11</f>
        <v>8091</v>
      </c>
      <c r="Q11" s="292">
        <f>ごみ処理量内訳!N11</f>
        <v>0</v>
      </c>
      <c r="R11" s="292">
        <f>SUM(S11:Y11)</f>
        <v>2745</v>
      </c>
      <c r="S11" s="292">
        <f>ごみ処理量内訳!G11</f>
        <v>0</v>
      </c>
      <c r="T11" s="292">
        <f>ごみ処理量内訳!L11</f>
        <v>1376</v>
      </c>
      <c r="U11" s="292">
        <f>ごみ処理量内訳!H11</f>
        <v>884</v>
      </c>
      <c r="V11" s="292">
        <f>ごみ処理量内訳!I11</f>
        <v>7</v>
      </c>
      <c r="W11" s="292">
        <f>ごみ処理量内訳!J11</f>
        <v>0</v>
      </c>
      <c r="X11" s="292">
        <f>ごみ処理量内訳!K11</f>
        <v>478</v>
      </c>
      <c r="Y11" s="292">
        <f>ごみ処理量内訳!M11</f>
        <v>0</v>
      </c>
      <c r="Z11" s="292">
        <f>資源化量内訳!Y11</f>
        <v>2141</v>
      </c>
      <c r="AA11" s="292">
        <f>SUM(P11,Q11,R11,Z11)</f>
        <v>12977</v>
      </c>
      <c r="AB11" s="297">
        <f>IF(AA11&lt;&gt;0,(Z11+P11+R11)/AA11*100,"-")</f>
        <v>100</v>
      </c>
      <c r="AC11" s="292">
        <f>施設資源化量内訳!Y11</f>
        <v>797</v>
      </c>
      <c r="AD11" s="292">
        <f>施設資源化量内訳!AT11</f>
        <v>0</v>
      </c>
      <c r="AE11" s="292">
        <f>施設資源化量内訳!BO11</f>
        <v>559</v>
      </c>
      <c r="AF11" s="292">
        <f>施設資源化量内訳!CJ11</f>
        <v>7</v>
      </c>
      <c r="AG11" s="292">
        <f>施設資源化量内訳!DE11</f>
        <v>0</v>
      </c>
      <c r="AH11" s="292">
        <f>施設資源化量内訳!DZ11</f>
        <v>478</v>
      </c>
      <c r="AI11" s="292">
        <f>施設資源化量内訳!EU11</f>
        <v>646</v>
      </c>
      <c r="AJ11" s="292">
        <f>SUM(AC11:AI11)</f>
        <v>2487</v>
      </c>
      <c r="AK11" s="297">
        <f>IF((AA11+J11)&lt;&gt;0,(Z11+AJ11+J11)/(AA11+J11)*100,"-")</f>
        <v>37.012448132780086</v>
      </c>
      <c r="AL11" s="297">
        <f>IF((AA11+J11)&lt;&gt;0,(資源化量内訳!D11-資源化量内訳!R11-資源化量内訳!T11-資源化量内訳!V11-資源化量内訳!U11)/(AA11+J11)*100,"-")</f>
        <v>30.999622783855145</v>
      </c>
      <c r="AM11" s="292">
        <f>ごみ処理量内訳!AA11</f>
        <v>0</v>
      </c>
      <c r="AN11" s="292">
        <f>ごみ処理量内訳!AB11</f>
        <v>78</v>
      </c>
      <c r="AO11" s="292">
        <f>ごみ処理量内訳!AC11</f>
        <v>272</v>
      </c>
      <c r="AP11" s="292">
        <f>SUM(AM11:AO11)</f>
        <v>350</v>
      </c>
      <c r="AQ11" s="412" t="s">
        <v>761</v>
      </c>
      <c r="AR11" s="413"/>
    </row>
    <row r="12" spans="1:44" s="224" customFormat="1" ht="13.5" customHeight="1">
      <c r="A12" s="290" t="s">
        <v>745</v>
      </c>
      <c r="B12" s="291" t="s">
        <v>770</v>
      </c>
      <c r="C12" s="290" t="s">
        <v>771</v>
      </c>
      <c r="D12" s="292">
        <f>+E12+F12</f>
        <v>11496</v>
      </c>
      <c r="E12" s="292">
        <v>11496</v>
      </c>
      <c r="F12" s="292">
        <v>0</v>
      </c>
      <c r="G12" s="292">
        <v>120</v>
      </c>
      <c r="H12" s="292">
        <f>SUM(ごみ搬入量内訳!E12,+ごみ搬入量内訳!AD12)</f>
        <v>2947</v>
      </c>
      <c r="I12" s="292">
        <f>ごみ搬入量内訳!BC12</f>
        <v>0</v>
      </c>
      <c r="J12" s="292">
        <f>資源化量内訳!BO12</f>
        <v>145</v>
      </c>
      <c r="K12" s="292">
        <f>SUM(H12:J12)</f>
        <v>3092</v>
      </c>
      <c r="L12" s="295">
        <f>IF(D12&lt;&gt;0,K12/D12/366*1000000,"-")</f>
        <v>734.87190602766077</v>
      </c>
      <c r="M12" s="292">
        <f>IF(D12&lt;&gt;0,(ごみ搬入量内訳!BR12+ごみ処理概要!J12)/ごみ処理概要!D12/366*1000000,"-")</f>
        <v>595.59799369512234</v>
      </c>
      <c r="N12" s="292">
        <f>IF(D12&lt;&gt;0,ごみ搬入量内訳!CM12/ごみ処理概要!D12/366*1000000,"-")</f>
        <v>139.27391233253857</v>
      </c>
      <c r="O12" s="292">
        <f>ごみ搬入量内訳!DH12</f>
        <v>0</v>
      </c>
      <c r="P12" s="292">
        <f>ごみ処理量内訳!E12</f>
        <v>2189</v>
      </c>
      <c r="Q12" s="292">
        <f>ごみ処理量内訳!N12</f>
        <v>0</v>
      </c>
      <c r="R12" s="292">
        <f>SUM(S12:Y12)</f>
        <v>531</v>
      </c>
      <c r="S12" s="292">
        <f>ごみ処理量内訳!G12</f>
        <v>0</v>
      </c>
      <c r="T12" s="292">
        <f>ごみ処理量内訳!L12</f>
        <v>525</v>
      </c>
      <c r="U12" s="292">
        <f>ごみ処理量内訳!H12</f>
        <v>6</v>
      </c>
      <c r="V12" s="292">
        <f>ごみ処理量内訳!I12</f>
        <v>0</v>
      </c>
      <c r="W12" s="292">
        <f>ごみ処理量内訳!J12</f>
        <v>0</v>
      </c>
      <c r="X12" s="292">
        <f>ごみ処理量内訳!K12</f>
        <v>0</v>
      </c>
      <c r="Y12" s="292">
        <f>ごみ処理量内訳!M12</f>
        <v>0</v>
      </c>
      <c r="Z12" s="292">
        <f>資源化量内訳!Y12</f>
        <v>227</v>
      </c>
      <c r="AA12" s="292">
        <f>SUM(P12,Q12,R12,Z12)</f>
        <v>2947</v>
      </c>
      <c r="AB12" s="297">
        <f>IF(AA12&lt;&gt;0,(Z12+P12+R12)/AA12*100,"-")</f>
        <v>100</v>
      </c>
      <c r="AC12" s="292">
        <f>施設資源化量内訳!Y12</f>
        <v>0</v>
      </c>
      <c r="AD12" s="292">
        <f>施設資源化量内訳!AT12</f>
        <v>0</v>
      </c>
      <c r="AE12" s="292">
        <f>施設資源化量内訳!BO12</f>
        <v>1</v>
      </c>
      <c r="AF12" s="292">
        <f>施設資源化量内訳!CJ12</f>
        <v>0</v>
      </c>
      <c r="AG12" s="292">
        <f>施設資源化量内訳!DE12</f>
        <v>0</v>
      </c>
      <c r="AH12" s="292">
        <f>施設資源化量内訳!DZ12</f>
        <v>0</v>
      </c>
      <c r="AI12" s="292">
        <f>施設資源化量内訳!EU12</f>
        <v>388</v>
      </c>
      <c r="AJ12" s="292">
        <f>SUM(AC12:AI12)</f>
        <v>389</v>
      </c>
      <c r="AK12" s="297">
        <f>IF((AA12+J12)&lt;&gt;0,(Z12+AJ12+J12)/(AA12+J12)*100,"-")</f>
        <v>24.611901681759381</v>
      </c>
      <c r="AL12" s="297">
        <f>IF((AA12+J12)&lt;&gt;0,(資源化量内訳!D12-資源化量内訳!R12-資源化量内訳!T12-資源化量内訳!V12-資源化量内訳!U12)/(AA12+J12)*100,"-")</f>
        <v>24.611901681759381</v>
      </c>
      <c r="AM12" s="292">
        <f>ごみ処理量内訳!AA12</f>
        <v>0</v>
      </c>
      <c r="AN12" s="292">
        <f>ごみ処理量内訳!AB12</f>
        <v>220</v>
      </c>
      <c r="AO12" s="292">
        <f>ごみ処理量内訳!AC12</f>
        <v>129</v>
      </c>
      <c r="AP12" s="292">
        <f>SUM(AM12:AO12)</f>
        <v>349</v>
      </c>
      <c r="AQ12" s="412" t="s">
        <v>761</v>
      </c>
      <c r="AR12" s="413"/>
    </row>
    <row r="13" spans="1:44" s="224" customFormat="1" ht="13.5" customHeight="1">
      <c r="A13" s="290" t="s">
        <v>745</v>
      </c>
      <c r="B13" s="291" t="s">
        <v>772</v>
      </c>
      <c r="C13" s="290" t="s">
        <v>773</v>
      </c>
      <c r="D13" s="292">
        <f>+E13+F13</f>
        <v>3149</v>
      </c>
      <c r="E13" s="292">
        <v>3149</v>
      </c>
      <c r="F13" s="292">
        <v>0</v>
      </c>
      <c r="G13" s="292">
        <v>20</v>
      </c>
      <c r="H13" s="292">
        <f>SUM(ごみ搬入量内訳!E13,+ごみ搬入量内訳!AD13)</f>
        <v>747</v>
      </c>
      <c r="I13" s="292">
        <f>ごみ搬入量内訳!BC13</f>
        <v>0</v>
      </c>
      <c r="J13" s="292">
        <f>資源化量内訳!BO13</f>
        <v>54</v>
      </c>
      <c r="K13" s="292">
        <f>SUM(H13:J13)</f>
        <v>801</v>
      </c>
      <c r="L13" s="295">
        <f>IF(D13&lt;&gt;0,K13/D13/366*1000000,"-")</f>
        <v>694.99034301808013</v>
      </c>
      <c r="M13" s="292">
        <f>IF(D13&lt;&gt;0,(ごみ搬入量内訳!BR13+ごみ処理概要!J13)/ごみ処理概要!D13/366*1000000,"-")</f>
        <v>659.41655517320964</v>
      </c>
      <c r="N13" s="292">
        <f>IF(D13&lt;&gt;0,ごみ搬入量内訳!CM13/ごみ処理概要!D13/366*1000000,"-")</f>
        <v>35.573787844870516</v>
      </c>
      <c r="O13" s="292">
        <f>ごみ搬入量内訳!DH13</f>
        <v>0</v>
      </c>
      <c r="P13" s="292">
        <f>ごみ処理量内訳!E13</f>
        <v>582</v>
      </c>
      <c r="Q13" s="292">
        <f>ごみ処理量内訳!N13</f>
        <v>0</v>
      </c>
      <c r="R13" s="292">
        <f>SUM(S13:Y13)</f>
        <v>124</v>
      </c>
      <c r="S13" s="292">
        <f>ごみ処理量内訳!G13</f>
        <v>0</v>
      </c>
      <c r="T13" s="292">
        <f>ごみ処理量内訳!L13</f>
        <v>124</v>
      </c>
      <c r="U13" s="292">
        <f>ごみ処理量内訳!H13</f>
        <v>0</v>
      </c>
      <c r="V13" s="292">
        <f>ごみ処理量内訳!I13</f>
        <v>0</v>
      </c>
      <c r="W13" s="292">
        <f>ごみ処理量内訳!J13</f>
        <v>0</v>
      </c>
      <c r="X13" s="292">
        <f>ごみ処理量内訳!K13</f>
        <v>0</v>
      </c>
      <c r="Y13" s="292">
        <f>ごみ処理量内訳!M13</f>
        <v>0</v>
      </c>
      <c r="Z13" s="292">
        <f>資源化量内訳!Y13</f>
        <v>41</v>
      </c>
      <c r="AA13" s="292">
        <f>SUM(P13,Q13,R13,Z13)</f>
        <v>747</v>
      </c>
      <c r="AB13" s="297">
        <f>IF(AA13&lt;&gt;0,(Z13+P13+R13)/AA13*100,"-")</f>
        <v>100</v>
      </c>
      <c r="AC13" s="292">
        <f>施設資源化量内訳!Y13</f>
        <v>0</v>
      </c>
      <c r="AD13" s="292">
        <f>施設資源化量内訳!AT13</f>
        <v>0</v>
      </c>
      <c r="AE13" s="292">
        <f>施設資源化量内訳!BO13</f>
        <v>0</v>
      </c>
      <c r="AF13" s="292">
        <f>施設資源化量内訳!CJ13</f>
        <v>0</v>
      </c>
      <c r="AG13" s="292">
        <f>施設資源化量内訳!DE13</f>
        <v>0</v>
      </c>
      <c r="AH13" s="292">
        <f>施設資源化量内訳!DZ13</f>
        <v>0</v>
      </c>
      <c r="AI13" s="292">
        <f>施設資源化量内訳!EU13</f>
        <v>93</v>
      </c>
      <c r="AJ13" s="292">
        <f>SUM(AC13:AI13)</f>
        <v>93</v>
      </c>
      <c r="AK13" s="297">
        <f>IF((AA13+J13)&lt;&gt;0,(Z13+AJ13+J13)/(AA13+J13)*100,"-")</f>
        <v>23.470661672908864</v>
      </c>
      <c r="AL13" s="297">
        <f>IF((AA13+J13)&lt;&gt;0,(資源化量内訳!D13-資源化量内訳!R13-資源化量内訳!T13-資源化量内訳!V13-資源化量内訳!U13)/(AA13+J13)*100,"-")</f>
        <v>23.470661672908864</v>
      </c>
      <c r="AM13" s="292">
        <f>ごみ処理量内訳!AA13</f>
        <v>0</v>
      </c>
      <c r="AN13" s="292">
        <f>ごみ処理量内訳!AB13</f>
        <v>59</v>
      </c>
      <c r="AO13" s="292">
        <f>ごみ処理量内訳!AC13</f>
        <v>31</v>
      </c>
      <c r="AP13" s="292">
        <f>SUM(AM13:AO13)</f>
        <v>90</v>
      </c>
      <c r="AQ13" s="412" t="s">
        <v>761</v>
      </c>
      <c r="AR13" s="413"/>
    </row>
    <row r="14" spans="1:44" s="224" customFormat="1" ht="13.5" customHeight="1">
      <c r="A14" s="290" t="s">
        <v>745</v>
      </c>
      <c r="B14" s="291" t="s">
        <v>774</v>
      </c>
      <c r="C14" s="290" t="s">
        <v>775</v>
      </c>
      <c r="D14" s="292">
        <f>+E14+F14</f>
        <v>6778</v>
      </c>
      <c r="E14" s="292">
        <v>6778</v>
      </c>
      <c r="F14" s="292">
        <v>0</v>
      </c>
      <c r="G14" s="292">
        <v>80</v>
      </c>
      <c r="H14" s="292">
        <f>SUM(ごみ搬入量内訳!E14,+ごみ搬入量内訳!AD14)</f>
        <v>1567</v>
      </c>
      <c r="I14" s="292">
        <f>ごみ搬入量内訳!BC14</f>
        <v>23</v>
      </c>
      <c r="J14" s="292">
        <f>資源化量内訳!BO14</f>
        <v>105</v>
      </c>
      <c r="K14" s="292">
        <f>SUM(H14:J14)</f>
        <v>1695</v>
      </c>
      <c r="L14" s="295">
        <f>IF(D14&lt;&gt;0,K14/D14/366*1000000,"-")</f>
        <v>683.26166140212558</v>
      </c>
      <c r="M14" s="292">
        <f>IF(D14&lt;&gt;0,(ごみ搬入量内訳!BR14+ごみ処理概要!J14)/ごみ処理概要!D14/366*1000000,"-")</f>
        <v>668.74990930154934</v>
      </c>
      <c r="N14" s="292">
        <f>IF(D14&lt;&gt;0,ごみ搬入量内訳!CM14/ごみ処理概要!D14/366*1000000,"-")</f>
        <v>14.511752100576118</v>
      </c>
      <c r="O14" s="292">
        <f>ごみ搬入量内訳!DH14</f>
        <v>0</v>
      </c>
      <c r="P14" s="292">
        <f>ごみ処理量内訳!E14</f>
        <v>1138</v>
      </c>
      <c r="Q14" s="292">
        <f>ごみ処理量内訳!N14</f>
        <v>0</v>
      </c>
      <c r="R14" s="292">
        <f>SUM(S14:Y14)</f>
        <v>360</v>
      </c>
      <c r="S14" s="292">
        <f>ごみ処理量内訳!G14</f>
        <v>0</v>
      </c>
      <c r="T14" s="292">
        <f>ごみ処理量内訳!L14</f>
        <v>294</v>
      </c>
      <c r="U14" s="292">
        <f>ごみ処理量内訳!H14</f>
        <v>66</v>
      </c>
      <c r="V14" s="292">
        <f>ごみ処理量内訳!I14</f>
        <v>0</v>
      </c>
      <c r="W14" s="292">
        <f>ごみ処理量内訳!J14</f>
        <v>0</v>
      </c>
      <c r="X14" s="292">
        <f>ごみ処理量内訳!K14</f>
        <v>0</v>
      </c>
      <c r="Y14" s="292">
        <f>ごみ処理量内訳!M14</f>
        <v>0</v>
      </c>
      <c r="Z14" s="292">
        <f>資源化量内訳!Y14</f>
        <v>92</v>
      </c>
      <c r="AA14" s="292">
        <f>SUM(P14,Q14,R14,Z14)</f>
        <v>1590</v>
      </c>
      <c r="AB14" s="297">
        <f>IF(AA14&lt;&gt;0,(Z14+P14+R14)/AA14*100,"-")</f>
        <v>100</v>
      </c>
      <c r="AC14" s="292">
        <f>施設資源化量内訳!Y14</f>
        <v>0</v>
      </c>
      <c r="AD14" s="292">
        <f>施設資源化量内訳!AT14</f>
        <v>0</v>
      </c>
      <c r="AE14" s="292">
        <f>施設資源化量内訳!BO14</f>
        <v>66</v>
      </c>
      <c r="AF14" s="292">
        <f>施設資源化量内訳!CJ14</f>
        <v>0</v>
      </c>
      <c r="AG14" s="292">
        <f>施設資源化量内訳!DE14</f>
        <v>0</v>
      </c>
      <c r="AH14" s="292">
        <f>施設資源化量内訳!DZ14</f>
        <v>0</v>
      </c>
      <c r="AI14" s="292">
        <f>施設資源化量内訳!EU14</f>
        <v>217</v>
      </c>
      <c r="AJ14" s="292">
        <f>SUM(AC14:AI14)</f>
        <v>283</v>
      </c>
      <c r="AK14" s="297">
        <f>IF((AA14+J14)&lt;&gt;0,(Z14+AJ14+J14)/(AA14+J14)*100,"-")</f>
        <v>28.318584070796462</v>
      </c>
      <c r="AL14" s="297">
        <f>IF((AA14+J14)&lt;&gt;0,(資源化量内訳!D14-資源化量内訳!R14-資源化量内訳!T14-資源化量内訳!V14-資源化量内訳!U14)/(AA14+J14)*100,"-")</f>
        <v>28.318584070796462</v>
      </c>
      <c r="AM14" s="292">
        <f>ごみ処理量内訳!AA14</f>
        <v>0</v>
      </c>
      <c r="AN14" s="292">
        <f>ごみ処理量内訳!AB14</f>
        <v>116</v>
      </c>
      <c r="AO14" s="292">
        <f>ごみ処理量内訳!AC14</f>
        <v>77</v>
      </c>
      <c r="AP14" s="292">
        <f>SUM(AM14:AO14)</f>
        <v>193</v>
      </c>
      <c r="AQ14" s="412" t="s">
        <v>761</v>
      </c>
      <c r="AR14" s="413"/>
    </row>
    <row r="15" spans="1:44" s="224" customFormat="1" ht="13.5" customHeight="1">
      <c r="A15" s="290" t="s">
        <v>745</v>
      </c>
      <c r="B15" s="291" t="s">
        <v>776</v>
      </c>
      <c r="C15" s="290" t="s">
        <v>777</v>
      </c>
      <c r="D15" s="292">
        <f>+E15+F15</f>
        <v>16984</v>
      </c>
      <c r="E15" s="292">
        <v>16984</v>
      </c>
      <c r="F15" s="292">
        <v>0</v>
      </c>
      <c r="G15" s="292">
        <v>76</v>
      </c>
      <c r="H15" s="292">
        <f>SUM(ごみ搬入量内訳!E15,+ごみ搬入量内訳!AD15)</f>
        <v>3976</v>
      </c>
      <c r="I15" s="292">
        <f>ごみ搬入量内訳!BC15</f>
        <v>2</v>
      </c>
      <c r="J15" s="292">
        <f>資源化量内訳!BO15</f>
        <v>235</v>
      </c>
      <c r="K15" s="292">
        <f>SUM(H15:J15)</f>
        <v>4213</v>
      </c>
      <c r="L15" s="295">
        <f>IF(D15&lt;&gt;0,K15/D15/366*1000000,"-")</f>
        <v>677.75135196353233</v>
      </c>
      <c r="M15" s="292">
        <f>IF(D15&lt;&gt;0,(ごみ搬入量内訳!BR15+ごみ処理概要!J15)/ごみ処理概要!D15/366*1000000,"-")</f>
        <v>544.22806164078565</v>
      </c>
      <c r="N15" s="292">
        <f>IF(D15&lt;&gt;0,ごみ搬入量内訳!CM15/ごみ処理概要!D15/366*1000000,"-")</f>
        <v>133.52329032274673</v>
      </c>
      <c r="O15" s="292">
        <f>ごみ搬入量内訳!DH15</f>
        <v>0</v>
      </c>
      <c r="P15" s="292">
        <f>ごみ処理量内訳!E15</f>
        <v>3017</v>
      </c>
      <c r="Q15" s="292">
        <f>ごみ処理量内訳!N15</f>
        <v>0</v>
      </c>
      <c r="R15" s="292">
        <f>SUM(S15:Y15)</f>
        <v>914</v>
      </c>
      <c r="S15" s="292">
        <f>ごみ処理量内訳!G15</f>
        <v>0</v>
      </c>
      <c r="T15" s="292">
        <f>ごみ処理量内訳!L15</f>
        <v>625</v>
      </c>
      <c r="U15" s="292">
        <f>ごみ処理量内訳!H15</f>
        <v>289</v>
      </c>
      <c r="V15" s="292">
        <f>ごみ処理量内訳!I15</f>
        <v>0</v>
      </c>
      <c r="W15" s="292">
        <f>ごみ処理量内訳!J15</f>
        <v>0</v>
      </c>
      <c r="X15" s="292">
        <f>ごみ処理量内訳!K15</f>
        <v>0</v>
      </c>
      <c r="Y15" s="292">
        <f>ごみ処理量内訳!M15</f>
        <v>0</v>
      </c>
      <c r="Z15" s="292">
        <f>資源化量内訳!Y15</f>
        <v>47</v>
      </c>
      <c r="AA15" s="292">
        <f>SUM(P15,Q15,R15,Z15)</f>
        <v>3978</v>
      </c>
      <c r="AB15" s="297">
        <f>IF(AA15&lt;&gt;0,(Z15+P15+R15)/AA15*100,"-")</f>
        <v>100</v>
      </c>
      <c r="AC15" s="292">
        <f>施設資源化量内訳!Y15</f>
        <v>0</v>
      </c>
      <c r="AD15" s="292">
        <f>施設資源化量内訳!AT15</f>
        <v>0</v>
      </c>
      <c r="AE15" s="292">
        <f>施設資源化量内訳!BO15</f>
        <v>289</v>
      </c>
      <c r="AF15" s="292">
        <f>施設資源化量内訳!CJ15</f>
        <v>0</v>
      </c>
      <c r="AG15" s="292">
        <f>施設資源化量内訳!DE15</f>
        <v>0</v>
      </c>
      <c r="AH15" s="292">
        <f>施設資源化量内訳!DZ15</f>
        <v>0</v>
      </c>
      <c r="AI15" s="292">
        <f>施設資源化量内訳!EU15</f>
        <v>458</v>
      </c>
      <c r="AJ15" s="292">
        <f>SUM(AC15:AI15)</f>
        <v>747</v>
      </c>
      <c r="AK15" s="297">
        <f>IF((AA15+J15)&lt;&gt;0,(Z15+AJ15+J15)/(AA15+J15)*100,"-")</f>
        <v>24.424400664609543</v>
      </c>
      <c r="AL15" s="297">
        <f>IF((AA15+J15)&lt;&gt;0,(資源化量内訳!D15-資源化量内訳!R15-資源化量内訳!T15-資源化量内訳!V15-資源化量内訳!U15)/(AA15+J15)*100,"-")</f>
        <v>24.424400664609543</v>
      </c>
      <c r="AM15" s="292">
        <f>ごみ処理量内訳!AA15</f>
        <v>0</v>
      </c>
      <c r="AN15" s="292">
        <f>ごみ処理量内訳!AB15</f>
        <v>305</v>
      </c>
      <c r="AO15" s="292">
        <f>ごみ処理量内訳!AC15</f>
        <v>167</v>
      </c>
      <c r="AP15" s="292">
        <f>SUM(AM15:AO15)</f>
        <v>472</v>
      </c>
      <c r="AQ15" s="412" t="s">
        <v>761</v>
      </c>
      <c r="AR15" s="413"/>
    </row>
    <row r="16" spans="1:44" s="224" customFormat="1" ht="13.5" customHeight="1">
      <c r="A16" s="290" t="s">
        <v>745</v>
      </c>
      <c r="B16" s="291" t="s">
        <v>778</v>
      </c>
      <c r="C16" s="290" t="s">
        <v>779</v>
      </c>
      <c r="D16" s="292">
        <f>+E16+F16</f>
        <v>6465</v>
      </c>
      <c r="E16" s="292">
        <v>6465</v>
      </c>
      <c r="F16" s="292">
        <v>0</v>
      </c>
      <c r="G16" s="292">
        <v>70</v>
      </c>
      <c r="H16" s="292">
        <f>SUM(ごみ搬入量内訳!E16,+ごみ搬入量内訳!AD16)</f>
        <v>1912</v>
      </c>
      <c r="I16" s="292">
        <f>ごみ搬入量内訳!BC16</f>
        <v>375</v>
      </c>
      <c r="J16" s="292">
        <f>資源化量内訳!BO16</f>
        <v>26</v>
      </c>
      <c r="K16" s="292">
        <f>SUM(H16:J16)</f>
        <v>2313</v>
      </c>
      <c r="L16" s="295">
        <f>IF(D16&lt;&gt;0,K16/D16/366*1000000,"-")</f>
        <v>977.52082461678913</v>
      </c>
      <c r="M16" s="292">
        <f>IF(D16&lt;&gt;0,(ごみ搬入量内訳!BR16+ごみ処理概要!J16)/ごみ処理概要!D16/366*1000000,"-")</f>
        <v>513.06108131637779</v>
      </c>
      <c r="N16" s="292">
        <f>IF(D16&lt;&gt;0,ごみ搬入量内訳!CM16/ごみ処理概要!D16/366*1000000,"-")</f>
        <v>464.45974330041122</v>
      </c>
      <c r="O16" s="292">
        <f>ごみ搬入量内訳!DH16</f>
        <v>0</v>
      </c>
      <c r="P16" s="292">
        <f>ごみ処理量内訳!E16</f>
        <v>1668</v>
      </c>
      <c r="Q16" s="292">
        <f>ごみ処理量内訳!N16</f>
        <v>0</v>
      </c>
      <c r="R16" s="292">
        <f>SUM(S16:Y16)</f>
        <v>127</v>
      </c>
      <c r="S16" s="292">
        <f>ごみ処理量内訳!G16</f>
        <v>89</v>
      </c>
      <c r="T16" s="292">
        <f>ごみ処理量内訳!L16</f>
        <v>12</v>
      </c>
      <c r="U16" s="292">
        <f>ごみ処理量内訳!H16</f>
        <v>26</v>
      </c>
      <c r="V16" s="292">
        <f>ごみ処理量内訳!I16</f>
        <v>0</v>
      </c>
      <c r="W16" s="292">
        <f>ごみ処理量内訳!J16</f>
        <v>0</v>
      </c>
      <c r="X16" s="292">
        <f>ごみ処理量内訳!K16</f>
        <v>0</v>
      </c>
      <c r="Y16" s="292">
        <f>ごみ処理量内訳!M16</f>
        <v>0</v>
      </c>
      <c r="Z16" s="292">
        <f>資源化量内訳!Y16</f>
        <v>492</v>
      </c>
      <c r="AA16" s="292">
        <f>SUM(P16,Q16,R16,Z16)</f>
        <v>2287</v>
      </c>
      <c r="AB16" s="297">
        <f>IF(AA16&lt;&gt;0,(Z16+P16+R16)/AA16*100,"-")</f>
        <v>100</v>
      </c>
      <c r="AC16" s="292">
        <f>施設資源化量内訳!Y16</f>
        <v>124</v>
      </c>
      <c r="AD16" s="292">
        <f>施設資源化量内訳!AT16</f>
        <v>39</v>
      </c>
      <c r="AE16" s="292">
        <f>施設資源化量内訳!BO16</f>
        <v>5</v>
      </c>
      <c r="AF16" s="292">
        <f>施設資源化量内訳!CJ16</f>
        <v>0</v>
      </c>
      <c r="AG16" s="292">
        <f>施設資源化量内訳!DE16</f>
        <v>0</v>
      </c>
      <c r="AH16" s="292">
        <f>施設資源化量内訳!DZ16</f>
        <v>0</v>
      </c>
      <c r="AI16" s="292">
        <f>施設資源化量内訳!EU16</f>
        <v>12</v>
      </c>
      <c r="AJ16" s="292">
        <f>SUM(AC16:AI16)</f>
        <v>180</v>
      </c>
      <c r="AK16" s="297">
        <f>IF((AA16+J16)&lt;&gt;0,(Z16+AJ16+J16)/(AA16+J16)*100,"-")</f>
        <v>30.177258971033289</v>
      </c>
      <c r="AL16" s="297">
        <f>IF((AA16+J16)&lt;&gt;0,(資源化量内訳!D16-資源化量内訳!R16-資源化量内訳!T16-資源化量内訳!V16-資源化量内訳!U16)/(AA16+J16)*100,"-")</f>
        <v>24.816255944660615</v>
      </c>
      <c r="AM16" s="292">
        <f>ごみ処理量内訳!AA16</f>
        <v>0</v>
      </c>
      <c r="AN16" s="292">
        <f>ごみ処理量内訳!AB16</f>
        <v>79</v>
      </c>
      <c r="AO16" s="292">
        <f>ごみ処理量内訳!AC16</f>
        <v>28</v>
      </c>
      <c r="AP16" s="292">
        <f>SUM(AM16:AO16)</f>
        <v>107</v>
      </c>
      <c r="AQ16" s="412" t="s">
        <v>761</v>
      </c>
      <c r="AR16" s="413"/>
    </row>
    <row r="17" spans="1:44" s="224" customFormat="1" ht="13.5" customHeight="1">
      <c r="A17" s="290" t="s">
        <v>745</v>
      </c>
      <c r="B17" s="291" t="s">
        <v>780</v>
      </c>
      <c r="C17" s="290" t="s">
        <v>781</v>
      </c>
      <c r="D17" s="292">
        <f>+E17+F17</f>
        <v>16849</v>
      </c>
      <c r="E17" s="292">
        <v>16849</v>
      </c>
      <c r="F17" s="292">
        <v>0</v>
      </c>
      <c r="G17" s="292">
        <v>96</v>
      </c>
      <c r="H17" s="292">
        <f>SUM(ごみ搬入量内訳!E17,+ごみ搬入量内訳!AD17)</f>
        <v>5506</v>
      </c>
      <c r="I17" s="292">
        <f>ごみ搬入量内訳!BC17</f>
        <v>242</v>
      </c>
      <c r="J17" s="292">
        <f>資源化量内訳!BO17</f>
        <v>198</v>
      </c>
      <c r="K17" s="292">
        <f>SUM(H17:J17)</f>
        <v>5946</v>
      </c>
      <c r="L17" s="295">
        <f>IF(D17&lt;&gt;0,K17/D17/366*1000000,"-")</f>
        <v>964.20568813248633</v>
      </c>
      <c r="M17" s="292">
        <f>IF(D17&lt;&gt;0,(ごみ搬入量内訳!BR17+ごみ処理概要!J17)/ごみ処理概要!D17/366*1000000,"-")</f>
        <v>538.04817914961143</v>
      </c>
      <c r="N17" s="292">
        <f>IF(D17&lt;&gt;0,ごみ搬入量内訳!CM17/ごみ処理概要!D17/366*1000000,"-")</f>
        <v>426.1575089828749</v>
      </c>
      <c r="O17" s="292">
        <f>ごみ搬入量内訳!DH17</f>
        <v>0</v>
      </c>
      <c r="P17" s="292">
        <f>ごみ処理量内訳!E17</f>
        <v>4046</v>
      </c>
      <c r="Q17" s="292">
        <f>ごみ処理量内訳!N17</f>
        <v>0</v>
      </c>
      <c r="R17" s="292">
        <f>SUM(S17:Y17)</f>
        <v>502</v>
      </c>
      <c r="S17" s="292">
        <f>ごみ処理量内訳!G17</f>
        <v>212</v>
      </c>
      <c r="T17" s="292">
        <f>ごみ処理量内訳!L17</f>
        <v>23</v>
      </c>
      <c r="U17" s="292">
        <f>ごみ処理量内訳!H17</f>
        <v>250</v>
      </c>
      <c r="V17" s="292">
        <f>ごみ処理量内訳!I17</f>
        <v>17</v>
      </c>
      <c r="W17" s="292">
        <f>ごみ処理量内訳!J17</f>
        <v>0</v>
      </c>
      <c r="X17" s="292">
        <f>ごみ処理量内訳!K17</f>
        <v>0</v>
      </c>
      <c r="Y17" s="292">
        <f>ごみ処理量内訳!M17</f>
        <v>0</v>
      </c>
      <c r="Z17" s="292">
        <f>資源化量内訳!Y17</f>
        <v>1200</v>
      </c>
      <c r="AA17" s="292">
        <f>SUM(P17,Q17,R17,Z17)</f>
        <v>5748</v>
      </c>
      <c r="AB17" s="297">
        <f>IF(AA17&lt;&gt;0,(Z17+P17+R17)/AA17*100,"-")</f>
        <v>100</v>
      </c>
      <c r="AC17" s="292">
        <f>施設資源化量内訳!Y17</f>
        <v>302</v>
      </c>
      <c r="AD17" s="292">
        <f>施設資源化量内訳!AT17</f>
        <v>96</v>
      </c>
      <c r="AE17" s="292">
        <f>施設資源化量内訳!BO17</f>
        <v>250</v>
      </c>
      <c r="AF17" s="292">
        <f>施設資源化量内訳!CJ17</f>
        <v>17</v>
      </c>
      <c r="AG17" s="292">
        <f>施設資源化量内訳!DE17</f>
        <v>0</v>
      </c>
      <c r="AH17" s="292">
        <f>施設資源化量内訳!DZ17</f>
        <v>0</v>
      </c>
      <c r="AI17" s="292">
        <f>施設資源化量内訳!EU17</f>
        <v>23</v>
      </c>
      <c r="AJ17" s="292">
        <f>SUM(AC17:AI17)</f>
        <v>688</v>
      </c>
      <c r="AK17" s="297">
        <f>IF((AA17+J17)&lt;&gt;0,(Z17+AJ17+J17)/(AA17+J17)*100,"-")</f>
        <v>35.082408341742351</v>
      </c>
      <c r="AL17" s="297">
        <f>IF((AA17+J17)&lt;&gt;0,(資源化量内訳!D17-資源化量内訳!R17-資源化量内訳!T17-資源化量内訳!V17-資源化量内訳!U17)/(AA17+J17)*100,"-")</f>
        <v>30.003363605785399</v>
      </c>
      <c r="AM17" s="292">
        <f>ごみ処理量内訳!AA17</f>
        <v>0</v>
      </c>
      <c r="AN17" s="292">
        <f>ごみ処理量内訳!AB17</f>
        <v>193</v>
      </c>
      <c r="AO17" s="292">
        <f>ごみ処理量内訳!AC17</f>
        <v>67</v>
      </c>
      <c r="AP17" s="292">
        <f>SUM(AM17:AO17)</f>
        <v>260</v>
      </c>
      <c r="AQ17" s="412" t="s">
        <v>761</v>
      </c>
      <c r="AR17" s="413"/>
    </row>
    <row r="18" spans="1:44" s="224" customFormat="1" ht="13.5" customHeight="1">
      <c r="A18" s="290" t="s">
        <v>745</v>
      </c>
      <c r="B18" s="291" t="s">
        <v>782</v>
      </c>
      <c r="C18" s="290" t="s">
        <v>783</v>
      </c>
      <c r="D18" s="292">
        <f>+E18+F18</f>
        <v>17337</v>
      </c>
      <c r="E18" s="292">
        <v>17337</v>
      </c>
      <c r="F18" s="292">
        <v>0</v>
      </c>
      <c r="G18" s="292">
        <v>199</v>
      </c>
      <c r="H18" s="292">
        <f>SUM(ごみ搬入量内訳!E18,+ごみ搬入量内訳!AD18)</f>
        <v>6319</v>
      </c>
      <c r="I18" s="292">
        <f>ごみ搬入量内訳!BC18</f>
        <v>140</v>
      </c>
      <c r="J18" s="292">
        <f>資源化量内訳!BO18</f>
        <v>516</v>
      </c>
      <c r="K18" s="292">
        <f>SUM(H18:J18)</f>
        <v>6975</v>
      </c>
      <c r="L18" s="295">
        <f>IF(D18&lt;&gt;0,K18/D18/366*1000000,"-")</f>
        <v>1099.2315307827378</v>
      </c>
      <c r="M18" s="292">
        <f>IF(D18&lt;&gt;0,(ごみ搬入量内訳!BR18+ごみ処理概要!J18)/ごみ処理概要!D18/366*1000000,"-")</f>
        <v>643.93692254885559</v>
      </c>
      <c r="N18" s="292">
        <f>IF(D18&lt;&gt;0,ごみ搬入量内訳!CM18/ごみ処理概要!D18/366*1000000,"-")</f>
        <v>455.2946082338824</v>
      </c>
      <c r="O18" s="292">
        <f>ごみ搬入量内訳!DH18</f>
        <v>0</v>
      </c>
      <c r="P18" s="292">
        <f>ごみ処理量内訳!E18</f>
        <v>4386</v>
      </c>
      <c r="Q18" s="292">
        <f>ごみ処理量内訳!N18</f>
        <v>0</v>
      </c>
      <c r="R18" s="292">
        <f>SUM(S18:Y18)</f>
        <v>225</v>
      </c>
      <c r="S18" s="292">
        <f>ごみ処理量内訳!G18</f>
        <v>202</v>
      </c>
      <c r="T18" s="292">
        <f>ごみ処理量内訳!L18</f>
        <v>23</v>
      </c>
      <c r="U18" s="292">
        <f>ごみ処理量内訳!H18</f>
        <v>0</v>
      </c>
      <c r="V18" s="292">
        <f>ごみ処理量内訳!I18</f>
        <v>0</v>
      </c>
      <c r="W18" s="292">
        <f>ごみ処理量内訳!J18</f>
        <v>0</v>
      </c>
      <c r="X18" s="292">
        <f>ごみ処理量内訳!K18</f>
        <v>0</v>
      </c>
      <c r="Y18" s="292">
        <f>ごみ処理量内訳!M18</f>
        <v>0</v>
      </c>
      <c r="Z18" s="292">
        <f>資源化量内訳!Y18</f>
        <v>1848</v>
      </c>
      <c r="AA18" s="292">
        <f>SUM(P18,Q18,R18,Z18)</f>
        <v>6459</v>
      </c>
      <c r="AB18" s="297">
        <f>IF(AA18&lt;&gt;0,(Z18+P18+R18)/AA18*100,"-")</f>
        <v>100</v>
      </c>
      <c r="AC18" s="292">
        <f>施設資源化量内訳!Y18</f>
        <v>327</v>
      </c>
      <c r="AD18" s="292">
        <f>施設資源化量内訳!AT18</f>
        <v>91</v>
      </c>
      <c r="AE18" s="292">
        <f>施設資源化量内訳!BO18</f>
        <v>0</v>
      </c>
      <c r="AF18" s="292">
        <f>施設資源化量内訳!CJ18</f>
        <v>0</v>
      </c>
      <c r="AG18" s="292">
        <f>施設資源化量内訳!DE18</f>
        <v>0</v>
      </c>
      <c r="AH18" s="292">
        <f>施設資源化量内訳!DZ18</f>
        <v>0</v>
      </c>
      <c r="AI18" s="292">
        <f>施設資源化量内訳!EU18</f>
        <v>23</v>
      </c>
      <c r="AJ18" s="292">
        <f>SUM(AC18:AI18)</f>
        <v>441</v>
      </c>
      <c r="AK18" s="297">
        <f>IF((AA18+J18)&lt;&gt;0,(Z18+AJ18+J18)/(AA18+J18)*100,"-")</f>
        <v>40.215053763440864</v>
      </c>
      <c r="AL18" s="297">
        <f>IF((AA18+J18)&lt;&gt;0,(資源化量内訳!D18-資源化量内訳!R18-資源化量内訳!T18-資源化量内訳!V18-資源化量内訳!U18)/(AA18+J18)*100,"-")</f>
        <v>35.526881720430111</v>
      </c>
      <c r="AM18" s="292">
        <f>ごみ処理量内訳!AA18</f>
        <v>0</v>
      </c>
      <c r="AN18" s="292">
        <f>ごみ処理量内訳!AB18</f>
        <v>209</v>
      </c>
      <c r="AO18" s="292">
        <f>ごみ処理量内訳!AC18</f>
        <v>64</v>
      </c>
      <c r="AP18" s="292">
        <f>SUM(AM18:AO18)</f>
        <v>273</v>
      </c>
      <c r="AQ18" s="412" t="s">
        <v>761</v>
      </c>
      <c r="AR18" s="413"/>
    </row>
    <row r="19" spans="1:44" s="224" customFormat="1" ht="13.5" customHeight="1">
      <c r="A19" s="290" t="s">
        <v>745</v>
      </c>
      <c r="B19" s="291" t="s">
        <v>784</v>
      </c>
      <c r="C19" s="290" t="s">
        <v>785</v>
      </c>
      <c r="D19" s="292">
        <f>+E19+F19</f>
        <v>14979</v>
      </c>
      <c r="E19" s="292">
        <v>14979</v>
      </c>
      <c r="F19" s="292">
        <v>0</v>
      </c>
      <c r="G19" s="292">
        <v>101</v>
      </c>
      <c r="H19" s="292">
        <f>SUM(ごみ搬入量内訳!E19,+ごみ搬入量内訳!AD19)</f>
        <v>4908</v>
      </c>
      <c r="I19" s="292">
        <f>ごみ搬入量内訳!BC19</f>
        <v>237</v>
      </c>
      <c r="J19" s="292">
        <f>資源化量内訳!BO19</f>
        <v>0</v>
      </c>
      <c r="K19" s="292">
        <f>SUM(H19:J19)</f>
        <v>5145</v>
      </c>
      <c r="L19" s="295">
        <f>IF(D19&lt;&gt;0,K19/D19/366*1000000,"-")</f>
        <v>938.47233120904787</v>
      </c>
      <c r="M19" s="292">
        <f>IF(D19&lt;&gt;0,(ごみ搬入量内訳!BR19+ごみ処理概要!J19)/ごみ処理概要!D19/366*1000000,"-")</f>
        <v>517.66462118003449</v>
      </c>
      <c r="N19" s="292">
        <f>IF(D19&lt;&gt;0,ごみ搬入量内訳!CM19/ごみ処理概要!D19/366*1000000,"-")</f>
        <v>420.80771002901332</v>
      </c>
      <c r="O19" s="292">
        <f>ごみ搬入量内訳!DH19</f>
        <v>0</v>
      </c>
      <c r="P19" s="292">
        <f>ごみ処理量内訳!E19</f>
        <v>3524</v>
      </c>
      <c r="Q19" s="292">
        <f>ごみ処理量内訳!N19</f>
        <v>0</v>
      </c>
      <c r="R19" s="292">
        <f>SUM(S19:Y19)</f>
        <v>238</v>
      </c>
      <c r="S19" s="292">
        <f>ごみ処理量内訳!G19</f>
        <v>209</v>
      </c>
      <c r="T19" s="292">
        <f>ごみ処理量内訳!L19</f>
        <v>29</v>
      </c>
      <c r="U19" s="292">
        <f>ごみ処理量内訳!H19</f>
        <v>0</v>
      </c>
      <c r="V19" s="292">
        <f>ごみ処理量内訳!I19</f>
        <v>0</v>
      </c>
      <c r="W19" s="292">
        <f>ごみ処理量内訳!J19</f>
        <v>0</v>
      </c>
      <c r="X19" s="292">
        <f>ごみ処理量内訳!K19</f>
        <v>0</v>
      </c>
      <c r="Y19" s="292">
        <f>ごみ処理量内訳!M19</f>
        <v>0</v>
      </c>
      <c r="Z19" s="292">
        <f>資源化量内訳!Y19</f>
        <v>1383</v>
      </c>
      <c r="AA19" s="292">
        <f>SUM(P19,Q19,R19,Z19)</f>
        <v>5145</v>
      </c>
      <c r="AB19" s="297">
        <f>IF(AA19&lt;&gt;0,(Z19+P19+R19)/AA19*100,"-")</f>
        <v>100</v>
      </c>
      <c r="AC19" s="292">
        <f>施設資源化量内訳!Y19</f>
        <v>263</v>
      </c>
      <c r="AD19" s="292">
        <f>施設資源化量内訳!AT19</f>
        <v>92</v>
      </c>
      <c r="AE19" s="292">
        <f>施設資源化量内訳!BO19</f>
        <v>0</v>
      </c>
      <c r="AF19" s="292">
        <f>施設資源化量内訳!CJ19</f>
        <v>0</v>
      </c>
      <c r="AG19" s="292">
        <f>施設資源化量内訳!DE19</f>
        <v>0</v>
      </c>
      <c r="AH19" s="292">
        <f>施設資源化量内訳!DZ19</f>
        <v>0</v>
      </c>
      <c r="AI19" s="292">
        <f>施設資源化量内訳!EU19</f>
        <v>29</v>
      </c>
      <c r="AJ19" s="292">
        <f>SUM(AC19:AI19)</f>
        <v>384</v>
      </c>
      <c r="AK19" s="297">
        <f>IF((AA19+J19)&lt;&gt;0,(Z19+AJ19+J19)/(AA19+J19)*100,"-")</f>
        <v>34.344023323615161</v>
      </c>
      <c r="AL19" s="297">
        <f>IF((AA19+J19)&lt;&gt;0,(資源化量内訳!D19-資源化量内訳!R19-資源化量内訳!T19-資源化量内訳!V19-資源化量内訳!U19)/(AA19+J19)*100,"-")</f>
        <v>29.232264334305153</v>
      </c>
      <c r="AM19" s="292">
        <f>ごみ処理量内訳!AA19</f>
        <v>0</v>
      </c>
      <c r="AN19" s="292">
        <f>ごみ処理量内訳!AB19</f>
        <v>168</v>
      </c>
      <c r="AO19" s="292">
        <f>ごみ処理量内訳!AC19</f>
        <v>60</v>
      </c>
      <c r="AP19" s="292">
        <f>SUM(AM19:AO19)</f>
        <v>228</v>
      </c>
      <c r="AQ19" s="412" t="s">
        <v>761</v>
      </c>
      <c r="AR19" s="413"/>
    </row>
    <row r="20" spans="1:44" s="224" customFormat="1" ht="13.5" customHeight="1">
      <c r="A20" s="290" t="s">
        <v>745</v>
      </c>
      <c r="B20" s="291" t="s">
        <v>786</v>
      </c>
      <c r="C20" s="290" t="s">
        <v>787</v>
      </c>
      <c r="D20" s="292">
        <f>+E20+F20</f>
        <v>3533</v>
      </c>
      <c r="E20" s="292">
        <v>3533</v>
      </c>
      <c r="F20" s="292">
        <v>0</v>
      </c>
      <c r="G20" s="292">
        <v>31</v>
      </c>
      <c r="H20" s="292">
        <f>SUM(ごみ搬入量内訳!E20,+ごみ搬入量内訳!AD20)</f>
        <v>3045</v>
      </c>
      <c r="I20" s="292">
        <f>ごみ搬入量内訳!BC20</f>
        <v>23</v>
      </c>
      <c r="J20" s="292">
        <f>資源化量内訳!BO20</f>
        <v>0</v>
      </c>
      <c r="K20" s="292">
        <f>SUM(H20:J20)</f>
        <v>3068</v>
      </c>
      <c r="L20" s="295">
        <f>IF(D20&lt;&gt;0,K20/D20/366*1000000,"-")</f>
        <v>2372.6333600911935</v>
      </c>
      <c r="M20" s="292">
        <f>IF(D20&lt;&gt;0,(ごみ搬入量内訳!BR20+ごみ処理概要!J20)/ごみ処理概要!D20/366*1000000,"-")</f>
        <v>579.23806607180688</v>
      </c>
      <c r="N20" s="292">
        <f>IF(D20&lt;&gt;0,ごみ搬入量内訳!CM20/ごみ処理概要!D20/366*1000000,"-")</f>
        <v>1793.3952940193863</v>
      </c>
      <c r="O20" s="292">
        <f>ごみ搬入量内訳!DH20</f>
        <v>0</v>
      </c>
      <c r="P20" s="292">
        <f>ごみ処理量内訳!E20</f>
        <v>1219</v>
      </c>
      <c r="Q20" s="292">
        <f>ごみ処理量内訳!N20</f>
        <v>0</v>
      </c>
      <c r="R20" s="292">
        <f>SUM(S20:Y20)</f>
        <v>397</v>
      </c>
      <c r="S20" s="292">
        <f>ごみ処理量内訳!G20</f>
        <v>0</v>
      </c>
      <c r="T20" s="292">
        <f>ごみ処理量内訳!L20</f>
        <v>178</v>
      </c>
      <c r="U20" s="292">
        <f>ごみ処理量内訳!H20</f>
        <v>191</v>
      </c>
      <c r="V20" s="292">
        <f>ごみ処理量内訳!I20</f>
        <v>0</v>
      </c>
      <c r="W20" s="292">
        <f>ごみ処理量内訳!J20</f>
        <v>0</v>
      </c>
      <c r="X20" s="292">
        <f>ごみ処理量内訳!K20</f>
        <v>28</v>
      </c>
      <c r="Y20" s="292">
        <f>ごみ処理量内訳!M20</f>
        <v>0</v>
      </c>
      <c r="Z20" s="292">
        <f>資源化量内訳!Y20</f>
        <v>1450</v>
      </c>
      <c r="AA20" s="292">
        <f>SUM(P20,Q20,R20,Z20)</f>
        <v>3066</v>
      </c>
      <c r="AB20" s="297">
        <f>IF(AA20&lt;&gt;0,(Z20+P20+R20)/AA20*100,"-")</f>
        <v>100</v>
      </c>
      <c r="AC20" s="292">
        <f>施設資源化量内訳!Y20</f>
        <v>0</v>
      </c>
      <c r="AD20" s="292">
        <f>施設資源化量内訳!AT20</f>
        <v>0</v>
      </c>
      <c r="AE20" s="292">
        <f>施設資源化量内訳!BO20</f>
        <v>105</v>
      </c>
      <c r="AF20" s="292">
        <f>施設資源化量内訳!CJ20</f>
        <v>0</v>
      </c>
      <c r="AG20" s="292">
        <f>施設資源化量内訳!DE20</f>
        <v>0</v>
      </c>
      <c r="AH20" s="292">
        <f>施設資源化量内訳!DZ20</f>
        <v>28</v>
      </c>
      <c r="AI20" s="292">
        <f>施設資源化量内訳!EU20</f>
        <v>126</v>
      </c>
      <c r="AJ20" s="292">
        <f>SUM(AC20:AI20)</f>
        <v>259</v>
      </c>
      <c r="AK20" s="297">
        <f>IF((AA20+J20)&lt;&gt;0,(Z20+AJ20+J20)/(AA20+J20)*100,"-")</f>
        <v>55.740378343118067</v>
      </c>
      <c r="AL20" s="297">
        <f>IF((AA20+J20)&lt;&gt;0,(資源化量内訳!D20-資源化量内訳!R20-資源化量内訳!T20-資源化量内訳!V20-資源化量内訳!U20)/(AA20+J20)*100,"-")</f>
        <v>54.827136333985649</v>
      </c>
      <c r="AM20" s="292">
        <f>ごみ処理量内訳!AA20</f>
        <v>0</v>
      </c>
      <c r="AN20" s="292">
        <f>ごみ処理量内訳!AB20</f>
        <v>11</v>
      </c>
      <c r="AO20" s="292">
        <f>ごみ処理量内訳!AC20</f>
        <v>37</v>
      </c>
      <c r="AP20" s="292">
        <f>SUM(AM20:AO20)</f>
        <v>48</v>
      </c>
      <c r="AQ20" s="412" t="s">
        <v>761</v>
      </c>
      <c r="AR20" s="413"/>
    </row>
    <row r="21" spans="1:44" s="224" customFormat="1" ht="13.5" customHeight="1">
      <c r="A21" s="290" t="s">
        <v>745</v>
      </c>
      <c r="B21" s="291" t="s">
        <v>788</v>
      </c>
      <c r="C21" s="290" t="s">
        <v>789</v>
      </c>
      <c r="D21" s="292">
        <f>+E21+F21</f>
        <v>15953</v>
      </c>
      <c r="E21" s="292">
        <v>15953</v>
      </c>
      <c r="F21" s="292">
        <v>0</v>
      </c>
      <c r="G21" s="292">
        <v>124</v>
      </c>
      <c r="H21" s="292">
        <f>SUM(ごみ搬入量内訳!E21,+ごみ搬入量内訳!AD21)</f>
        <v>4004</v>
      </c>
      <c r="I21" s="292">
        <f>ごみ搬入量内訳!BC21</f>
        <v>148</v>
      </c>
      <c r="J21" s="292">
        <f>資源化量内訳!BO21</f>
        <v>0</v>
      </c>
      <c r="K21" s="292">
        <f>SUM(H21:J21)</f>
        <v>4152</v>
      </c>
      <c r="L21" s="295">
        <f>IF(D21&lt;&gt;0,K21/D21/366*1000000,"-")</f>
        <v>711.10526515902745</v>
      </c>
      <c r="M21" s="292">
        <f>IF(D21&lt;&gt;0,(ごみ搬入量内訳!BR21+ごみ処理概要!J21)/ごみ処理概要!D21/366*1000000,"-")</f>
        <v>578.20119826032681</v>
      </c>
      <c r="N21" s="292">
        <f>IF(D21&lt;&gt;0,ごみ搬入量内訳!CM21/ごみ処理概要!D21/366*1000000,"-")</f>
        <v>132.90406689870073</v>
      </c>
      <c r="O21" s="292">
        <f>ごみ搬入量内訳!DH21</f>
        <v>0</v>
      </c>
      <c r="P21" s="292">
        <f>ごみ処理量内訳!E21</f>
        <v>3153</v>
      </c>
      <c r="Q21" s="292">
        <f>ごみ処理量内訳!N21</f>
        <v>0</v>
      </c>
      <c r="R21" s="292">
        <f>SUM(S21:Y21)</f>
        <v>723</v>
      </c>
      <c r="S21" s="292">
        <f>ごみ処理量内訳!G21</f>
        <v>14</v>
      </c>
      <c r="T21" s="292">
        <f>ごみ処理量内訳!L21</f>
        <v>675</v>
      </c>
      <c r="U21" s="292">
        <f>ごみ処理量内訳!H21</f>
        <v>4</v>
      </c>
      <c r="V21" s="292">
        <f>ごみ処理量内訳!I21</f>
        <v>0</v>
      </c>
      <c r="W21" s="292">
        <f>ごみ処理量内訳!J21</f>
        <v>0</v>
      </c>
      <c r="X21" s="292">
        <f>ごみ処理量内訳!K21</f>
        <v>30</v>
      </c>
      <c r="Y21" s="292">
        <f>ごみ処理量内訳!M21</f>
        <v>0</v>
      </c>
      <c r="Z21" s="292">
        <f>資源化量内訳!Y21</f>
        <v>276</v>
      </c>
      <c r="AA21" s="292">
        <f>SUM(P21,Q21,R21,Z21)</f>
        <v>4152</v>
      </c>
      <c r="AB21" s="297">
        <f>IF(AA21&lt;&gt;0,(Z21+P21+R21)/AA21*100,"-")</f>
        <v>100</v>
      </c>
      <c r="AC21" s="292">
        <f>施設資源化量内訳!Y21</f>
        <v>222</v>
      </c>
      <c r="AD21" s="292">
        <f>施設資源化量内訳!AT21</f>
        <v>14</v>
      </c>
      <c r="AE21" s="292">
        <f>施設資源化量内訳!BO21</f>
        <v>1</v>
      </c>
      <c r="AF21" s="292">
        <f>施設資源化量内訳!CJ21</f>
        <v>0</v>
      </c>
      <c r="AG21" s="292">
        <f>施設資源化量内訳!DE21</f>
        <v>0</v>
      </c>
      <c r="AH21" s="292">
        <f>施設資源化量内訳!DZ21</f>
        <v>30</v>
      </c>
      <c r="AI21" s="292">
        <f>施設資源化量内訳!EU21</f>
        <v>458</v>
      </c>
      <c r="AJ21" s="292">
        <f>SUM(AC21:AI21)</f>
        <v>725</v>
      </c>
      <c r="AK21" s="297">
        <f>IF((AA21+J21)&lt;&gt;0,(Z21+AJ21+J21)/(AA21+J21)*100,"-")</f>
        <v>24.108863198458575</v>
      </c>
      <c r="AL21" s="297">
        <f>IF((AA21+J21)&lt;&gt;0,(資源化量内訳!D21-資源化量内訳!R21-資源化量内訳!T21-資源化量内訳!V21-資源化量内訳!U21)/(AA21+J21)*100,"-")</f>
        <v>24.108863198458575</v>
      </c>
      <c r="AM21" s="292">
        <f>ごみ処理量内訳!AA21</f>
        <v>0</v>
      </c>
      <c r="AN21" s="292">
        <f>ごみ処理量内訳!AB21</f>
        <v>12</v>
      </c>
      <c r="AO21" s="292">
        <f>ごみ処理量内訳!AC21</f>
        <v>155</v>
      </c>
      <c r="AP21" s="292">
        <f>SUM(AM21:AO21)</f>
        <v>167</v>
      </c>
      <c r="AQ21" s="412" t="s">
        <v>761</v>
      </c>
      <c r="AR21" s="413"/>
    </row>
    <row r="22" spans="1:44" s="224" customFormat="1" ht="13.5" customHeight="1">
      <c r="A22" s="290" t="s">
        <v>745</v>
      </c>
      <c r="B22" s="291" t="s">
        <v>790</v>
      </c>
      <c r="C22" s="290" t="s">
        <v>791</v>
      </c>
      <c r="D22" s="292">
        <f>+E22+F22</f>
        <v>10802</v>
      </c>
      <c r="E22" s="292">
        <v>10802</v>
      </c>
      <c r="F22" s="292">
        <v>0</v>
      </c>
      <c r="G22" s="292">
        <v>91</v>
      </c>
      <c r="H22" s="292">
        <f>SUM(ごみ搬入量内訳!E22,+ごみ搬入量内訳!AD22)</f>
        <v>2329</v>
      </c>
      <c r="I22" s="292">
        <f>ごみ搬入量内訳!BC22</f>
        <v>554</v>
      </c>
      <c r="J22" s="292">
        <f>資源化量内訳!BO22</f>
        <v>45</v>
      </c>
      <c r="K22" s="292">
        <f>SUM(H22:J22)</f>
        <v>2928</v>
      </c>
      <c r="L22" s="295">
        <f>IF(D22&lt;&gt;0,K22/D22/366*1000000,"-")</f>
        <v>740.60359192742089</v>
      </c>
      <c r="M22" s="292">
        <f>IF(D22&lt;&gt;0,(ごみ搬入量内訳!BR22+ごみ処理概要!J22)/ごみ処理概要!D22/366*1000000,"-")</f>
        <v>576.44657991891813</v>
      </c>
      <c r="N22" s="292">
        <f>IF(D22&lt;&gt;0,ごみ搬入量内訳!CM22/ごみ処理概要!D22/366*1000000,"-")</f>
        <v>164.15701200850279</v>
      </c>
      <c r="O22" s="292">
        <f>ごみ搬入量内訳!DH22</f>
        <v>0</v>
      </c>
      <c r="P22" s="292">
        <f>ごみ処理量内訳!E22</f>
        <v>2145</v>
      </c>
      <c r="Q22" s="292">
        <f>ごみ処理量内訳!N22</f>
        <v>0</v>
      </c>
      <c r="R22" s="292">
        <f>SUM(S22:Y22)</f>
        <v>482</v>
      </c>
      <c r="S22" s="292">
        <f>ごみ処理量内訳!G22</f>
        <v>0</v>
      </c>
      <c r="T22" s="292">
        <f>ごみ処理量内訳!L22</f>
        <v>420</v>
      </c>
      <c r="U22" s="292">
        <f>ごみ処理量内訳!H22</f>
        <v>0</v>
      </c>
      <c r="V22" s="292">
        <f>ごみ処理量内訳!I22</f>
        <v>8</v>
      </c>
      <c r="W22" s="292">
        <f>ごみ処理量内訳!J22</f>
        <v>0</v>
      </c>
      <c r="X22" s="292">
        <f>ごみ処理量内訳!K22</f>
        <v>54</v>
      </c>
      <c r="Y22" s="292">
        <f>ごみ処理量内訳!M22</f>
        <v>0</v>
      </c>
      <c r="Z22" s="292">
        <f>資源化量内訳!Y22</f>
        <v>255</v>
      </c>
      <c r="AA22" s="292">
        <f>SUM(P22,Q22,R22,Z22)</f>
        <v>2882</v>
      </c>
      <c r="AB22" s="297">
        <f>IF(AA22&lt;&gt;0,(Z22+P22+R22)/AA22*100,"-")</f>
        <v>100</v>
      </c>
      <c r="AC22" s="292">
        <f>施設資源化量内訳!Y22</f>
        <v>291</v>
      </c>
      <c r="AD22" s="292">
        <f>施設資源化量内訳!AT22</f>
        <v>0</v>
      </c>
      <c r="AE22" s="292">
        <f>施設資源化量内訳!BO22</f>
        <v>0</v>
      </c>
      <c r="AF22" s="292">
        <f>施設資源化量内訳!CJ22</f>
        <v>1</v>
      </c>
      <c r="AG22" s="292">
        <f>施設資源化量内訳!DE22</f>
        <v>0</v>
      </c>
      <c r="AH22" s="292">
        <f>施設資源化量内訳!DZ22</f>
        <v>54</v>
      </c>
      <c r="AI22" s="292">
        <f>施設資源化量内訳!EU22</f>
        <v>273</v>
      </c>
      <c r="AJ22" s="292">
        <f>SUM(AC22:AI22)</f>
        <v>619</v>
      </c>
      <c r="AK22" s="297">
        <f>IF((AA22+J22)&lt;&gt;0,(Z22+AJ22+J22)/(AA22+J22)*100,"-")</f>
        <v>31.397335155449262</v>
      </c>
      <c r="AL22" s="297">
        <f>IF((AA22+J22)&lt;&gt;0,(資源化量内訳!D22-資源化量内訳!R22-資源化量内訳!T22-資源化量内訳!V22-資源化量内訳!U22)/(AA22+J22)*100,"-")</f>
        <v>19.610522719508026</v>
      </c>
      <c r="AM22" s="292">
        <f>ごみ処理量内訳!AA22</f>
        <v>0</v>
      </c>
      <c r="AN22" s="292">
        <f>ごみ処理量内訳!AB22</f>
        <v>0</v>
      </c>
      <c r="AO22" s="292">
        <f>ごみ処理量内訳!AC22</f>
        <v>108</v>
      </c>
      <c r="AP22" s="292">
        <f>SUM(AM22:AO22)</f>
        <v>108</v>
      </c>
      <c r="AQ22" s="412" t="s">
        <v>761</v>
      </c>
      <c r="AR22" s="413"/>
    </row>
    <row r="23" spans="1:44" s="224" customFormat="1" ht="13.5" customHeight="1">
      <c r="A23" s="290" t="s">
        <v>745</v>
      </c>
      <c r="B23" s="291" t="s">
        <v>792</v>
      </c>
      <c r="C23" s="290" t="s">
        <v>793</v>
      </c>
      <c r="D23" s="292">
        <f>+E23+F23</f>
        <v>10915</v>
      </c>
      <c r="E23" s="292">
        <v>10915</v>
      </c>
      <c r="F23" s="292">
        <v>0</v>
      </c>
      <c r="G23" s="292">
        <v>54</v>
      </c>
      <c r="H23" s="292">
        <f>SUM(ごみ搬入量内訳!E23,+ごみ搬入量内訳!AD23)</f>
        <v>3013</v>
      </c>
      <c r="I23" s="292">
        <f>ごみ搬入量内訳!BC23</f>
        <v>645</v>
      </c>
      <c r="J23" s="292">
        <f>資源化量内訳!BO23</f>
        <v>19</v>
      </c>
      <c r="K23" s="292">
        <f>SUM(H23:J23)</f>
        <v>3677</v>
      </c>
      <c r="L23" s="295">
        <f>IF(D23&lt;&gt;0,K23/D23/366*1000000,"-")</f>
        <v>920.42584401573015</v>
      </c>
      <c r="M23" s="292">
        <f>IF(D23&lt;&gt;0,(ごみ搬入量内訳!BR23+ごみ処理概要!J23)/ごみ処理概要!D23/366*1000000,"-")</f>
        <v>596.26172435286082</v>
      </c>
      <c r="N23" s="292">
        <f>IF(D23&lt;&gt;0,ごみ搬入量内訳!CM23/ごみ処理概要!D23/366*1000000,"-")</f>
        <v>324.16411966286933</v>
      </c>
      <c r="O23" s="292">
        <f>ごみ搬入量内訳!DH23</f>
        <v>5</v>
      </c>
      <c r="P23" s="292">
        <f>ごみ処理量内訳!E23</f>
        <v>2276</v>
      </c>
      <c r="Q23" s="292">
        <f>ごみ処理量内訳!N23</f>
        <v>0</v>
      </c>
      <c r="R23" s="292">
        <f>SUM(S23:Y23)</f>
        <v>919</v>
      </c>
      <c r="S23" s="292">
        <f>ごみ処理量内訳!G23</f>
        <v>0</v>
      </c>
      <c r="T23" s="292">
        <f>ごみ処理量内訳!L23</f>
        <v>515</v>
      </c>
      <c r="U23" s="292">
        <f>ごみ処理量内訳!H23</f>
        <v>79</v>
      </c>
      <c r="V23" s="292">
        <f>ごみ処理量内訳!I23</f>
        <v>0</v>
      </c>
      <c r="W23" s="292">
        <f>ごみ処理量内訳!J23</f>
        <v>0</v>
      </c>
      <c r="X23" s="292">
        <f>ごみ処理量内訳!K23</f>
        <v>325</v>
      </c>
      <c r="Y23" s="292">
        <f>ごみ処理量内訳!M23</f>
        <v>0</v>
      </c>
      <c r="Z23" s="292">
        <f>資源化量内訳!Y23</f>
        <v>464</v>
      </c>
      <c r="AA23" s="292">
        <f>SUM(P23,Q23,R23,Z23)</f>
        <v>3659</v>
      </c>
      <c r="AB23" s="297">
        <f>IF(AA23&lt;&gt;0,(Z23+P23+R23)/AA23*100,"-")</f>
        <v>100</v>
      </c>
      <c r="AC23" s="292">
        <f>施設資源化量内訳!Y23</f>
        <v>9</v>
      </c>
      <c r="AD23" s="292">
        <f>施設資源化量内訳!AT23</f>
        <v>0</v>
      </c>
      <c r="AE23" s="292">
        <f>施設資源化量内訳!BO23</f>
        <v>29</v>
      </c>
      <c r="AF23" s="292">
        <f>施設資源化量内訳!CJ23</f>
        <v>0</v>
      </c>
      <c r="AG23" s="292">
        <f>施設資源化量内訳!DE23</f>
        <v>0</v>
      </c>
      <c r="AH23" s="292">
        <f>施設資源化量内訳!DZ23</f>
        <v>178</v>
      </c>
      <c r="AI23" s="292">
        <f>施設資源化量内訳!EU23</f>
        <v>346</v>
      </c>
      <c r="AJ23" s="292">
        <f>SUM(AC23:AI23)</f>
        <v>562</v>
      </c>
      <c r="AK23" s="297">
        <f>IF((AA23+J23)&lt;&gt;0,(Z23+AJ23+J23)/(AA23+J23)*100,"-")</f>
        <v>28.412180532898311</v>
      </c>
      <c r="AL23" s="297">
        <f>IF((AA23+J23)&lt;&gt;0,(資源化量内訳!D23-資源化量内訳!R23-資源化量内訳!T23-資源化量内訳!V23-資源化量内訳!U23)/(AA23+J23)*100,"-")</f>
        <v>23.327895595432299</v>
      </c>
      <c r="AM23" s="292">
        <f>ごみ処理量内訳!AA23</f>
        <v>0</v>
      </c>
      <c r="AN23" s="292">
        <f>ごみ処理量内訳!AB23</f>
        <v>0</v>
      </c>
      <c r="AO23" s="292">
        <f>ごみ処理量内訳!AC23</f>
        <v>118</v>
      </c>
      <c r="AP23" s="292">
        <f>SUM(AM23:AO23)</f>
        <v>118</v>
      </c>
      <c r="AQ23" s="412" t="s">
        <v>761</v>
      </c>
      <c r="AR23" s="413"/>
    </row>
    <row r="24" spans="1:44" s="224" customFormat="1" ht="13.5" customHeight="1">
      <c r="A24" s="290" t="s">
        <v>745</v>
      </c>
      <c r="B24" s="291" t="s">
        <v>794</v>
      </c>
      <c r="C24" s="290" t="s">
        <v>795</v>
      </c>
      <c r="D24" s="292">
        <f>+E24+F24</f>
        <v>4524</v>
      </c>
      <c r="E24" s="292">
        <v>4524</v>
      </c>
      <c r="F24" s="292">
        <v>0</v>
      </c>
      <c r="G24" s="292">
        <v>26</v>
      </c>
      <c r="H24" s="292">
        <f>SUM(ごみ搬入量内訳!E24,+ごみ搬入量内訳!AD24)</f>
        <v>1090</v>
      </c>
      <c r="I24" s="292">
        <f>ごみ搬入量内訳!BC24</f>
        <v>447</v>
      </c>
      <c r="J24" s="292">
        <f>資源化量内訳!BO24</f>
        <v>0</v>
      </c>
      <c r="K24" s="292">
        <f>SUM(H24:J24)</f>
        <v>1537</v>
      </c>
      <c r="L24" s="295">
        <f>IF(D24&lt;&gt;0,K24/D24/366*1000000,"-")</f>
        <v>928.26117416281352</v>
      </c>
      <c r="M24" s="292">
        <f>IF(D24&lt;&gt;0,(ごみ搬入量内訳!BR24+ごみ処理概要!J24)/ごみ処理概要!D24/366*1000000,"-")</f>
        <v>631.72491097872671</v>
      </c>
      <c r="N24" s="292">
        <f>IF(D24&lt;&gt;0,ごみ搬入量内訳!CM24/ごみ処理概要!D24/366*1000000,"-")</f>
        <v>296.53626318408681</v>
      </c>
      <c r="O24" s="292">
        <f>ごみ搬入量内訳!DH24</f>
        <v>0</v>
      </c>
      <c r="P24" s="292">
        <f>ごみ処理量内訳!E24</f>
        <v>993</v>
      </c>
      <c r="Q24" s="292">
        <f>ごみ処理量内訳!N24</f>
        <v>0</v>
      </c>
      <c r="R24" s="292">
        <f>SUM(S24:Y24)</f>
        <v>278</v>
      </c>
      <c r="S24" s="292">
        <f>ごみ処理量内訳!G24</f>
        <v>0</v>
      </c>
      <c r="T24" s="292">
        <f>ごみ処理量内訳!L24</f>
        <v>264</v>
      </c>
      <c r="U24" s="292">
        <f>ごみ処理量内訳!H24</f>
        <v>14</v>
      </c>
      <c r="V24" s="292">
        <f>ごみ処理量内訳!I24</f>
        <v>0</v>
      </c>
      <c r="W24" s="292">
        <f>ごみ処理量内訳!J24</f>
        <v>0</v>
      </c>
      <c r="X24" s="292">
        <f>ごみ処理量内訳!K24</f>
        <v>0</v>
      </c>
      <c r="Y24" s="292">
        <f>ごみ処理量内訳!M24</f>
        <v>0</v>
      </c>
      <c r="Z24" s="292">
        <f>資源化量内訳!Y24</f>
        <v>193</v>
      </c>
      <c r="AA24" s="292">
        <f>SUM(P24,Q24,R24,Z24)</f>
        <v>1464</v>
      </c>
      <c r="AB24" s="297">
        <f>IF(AA24&lt;&gt;0,(Z24+P24+R24)/AA24*100,"-")</f>
        <v>100</v>
      </c>
      <c r="AC24" s="292">
        <f>施設資源化量内訳!Y24</f>
        <v>119</v>
      </c>
      <c r="AD24" s="292">
        <f>施設資源化量内訳!AT24</f>
        <v>0</v>
      </c>
      <c r="AE24" s="292">
        <f>施設資源化量内訳!BO24</f>
        <v>14</v>
      </c>
      <c r="AF24" s="292">
        <f>施設資源化量内訳!CJ24</f>
        <v>0</v>
      </c>
      <c r="AG24" s="292">
        <f>施設資源化量内訳!DE24</f>
        <v>0</v>
      </c>
      <c r="AH24" s="292">
        <f>施設資源化量内訳!DZ24</f>
        <v>0</v>
      </c>
      <c r="AI24" s="292">
        <f>施設資源化量内訳!EU24</f>
        <v>120</v>
      </c>
      <c r="AJ24" s="292">
        <f>SUM(AC24:AI24)</f>
        <v>253</v>
      </c>
      <c r="AK24" s="297">
        <f>IF((AA24+J24)&lt;&gt;0,(Z24+AJ24+J24)/(AA24+J24)*100,"-")</f>
        <v>30.464480874316941</v>
      </c>
      <c r="AL24" s="297">
        <f>IF((AA24+J24)&lt;&gt;0,(資源化量内訳!D24-資源化量内訳!R24-資源化量内訳!T24-資源化量内訳!V24-資源化量内訳!U24)/(AA24+J24)*100,"-")</f>
        <v>22.33606557377049</v>
      </c>
      <c r="AM24" s="292">
        <f>ごみ処理量内訳!AA24</f>
        <v>0</v>
      </c>
      <c r="AN24" s="292">
        <f>ごみ処理量内訳!AB24</f>
        <v>0</v>
      </c>
      <c r="AO24" s="292">
        <f>ごみ処理量内訳!AC24</f>
        <v>60</v>
      </c>
      <c r="AP24" s="292">
        <f>SUM(AM24:AO24)</f>
        <v>60</v>
      </c>
      <c r="AQ24" s="412" t="s">
        <v>761</v>
      </c>
      <c r="AR24" s="413"/>
    </row>
    <row r="25" spans="1:44" s="224" customFormat="1" ht="13.5" customHeight="1">
      <c r="A25" s="290" t="s">
        <v>745</v>
      </c>
      <c r="B25" s="291" t="s">
        <v>796</v>
      </c>
      <c r="C25" s="290" t="s">
        <v>797</v>
      </c>
      <c r="D25" s="292">
        <f>+E25+F25</f>
        <v>3029</v>
      </c>
      <c r="E25" s="292">
        <v>3029</v>
      </c>
      <c r="F25" s="292">
        <v>0</v>
      </c>
      <c r="G25" s="292">
        <v>27</v>
      </c>
      <c r="H25" s="292">
        <f>SUM(ごみ搬入量内訳!E25,+ごみ搬入量内訳!AD25)</f>
        <v>651</v>
      </c>
      <c r="I25" s="292">
        <f>ごみ搬入量内訳!BC25</f>
        <v>204</v>
      </c>
      <c r="J25" s="292">
        <f>資源化量内訳!BO25</f>
        <v>1</v>
      </c>
      <c r="K25" s="292">
        <f>SUM(H25:J25)</f>
        <v>856</v>
      </c>
      <c r="L25" s="295">
        <f>IF(D25&lt;&gt;0,K25/D25/366*1000000,"-")</f>
        <v>772.13529686617699</v>
      </c>
      <c r="M25" s="292">
        <f>IF(D25&lt;&gt;0,(ごみ搬入量内訳!BR25+ごみ処理概要!J25)/ごみ処理概要!D25/366*1000000,"-")</f>
        <v>488.89875105311683</v>
      </c>
      <c r="N25" s="292">
        <f>IF(D25&lt;&gt;0,ごみ搬入量内訳!CM25/ごみ処理概要!D25/366*1000000,"-")</f>
        <v>283.23654581306027</v>
      </c>
      <c r="O25" s="292">
        <f>ごみ搬入量内訳!DH25</f>
        <v>0</v>
      </c>
      <c r="P25" s="292">
        <f>ごみ処理量内訳!E25</f>
        <v>658</v>
      </c>
      <c r="Q25" s="292">
        <f>ごみ処理量内訳!N25</f>
        <v>0</v>
      </c>
      <c r="R25" s="292">
        <f>SUM(S25:Y25)</f>
        <v>99</v>
      </c>
      <c r="S25" s="292">
        <f>ごみ処理量内訳!G25</f>
        <v>0</v>
      </c>
      <c r="T25" s="292">
        <f>ごみ処理量内訳!L25</f>
        <v>94</v>
      </c>
      <c r="U25" s="292">
        <f>ごみ処理量内訳!H25</f>
        <v>5</v>
      </c>
      <c r="V25" s="292">
        <f>ごみ処理量内訳!I25</f>
        <v>0</v>
      </c>
      <c r="W25" s="292">
        <f>ごみ処理量内訳!J25</f>
        <v>0</v>
      </c>
      <c r="X25" s="292">
        <f>ごみ処理量内訳!K25</f>
        <v>0</v>
      </c>
      <c r="Y25" s="292">
        <f>ごみ処理量内訳!M25</f>
        <v>0</v>
      </c>
      <c r="Z25" s="292">
        <f>資源化量内訳!Y25</f>
        <v>97</v>
      </c>
      <c r="AA25" s="292">
        <f>SUM(P25,Q25,R25,Z25)</f>
        <v>854</v>
      </c>
      <c r="AB25" s="297">
        <f>IF(AA25&lt;&gt;0,(Z25+P25+R25)/AA25*100,"-")</f>
        <v>100</v>
      </c>
      <c r="AC25" s="292">
        <f>施設資源化量内訳!Y25</f>
        <v>76</v>
      </c>
      <c r="AD25" s="292">
        <f>施設資源化量内訳!AT25</f>
        <v>0</v>
      </c>
      <c r="AE25" s="292">
        <f>施設資源化量内訳!BO25</f>
        <v>1</v>
      </c>
      <c r="AF25" s="292">
        <f>施設資源化量内訳!CJ25</f>
        <v>0</v>
      </c>
      <c r="AG25" s="292">
        <f>施設資源化量内訳!DE25</f>
        <v>0</v>
      </c>
      <c r="AH25" s="292">
        <f>施設資源化量内訳!DZ25</f>
        <v>0</v>
      </c>
      <c r="AI25" s="292">
        <f>施設資源化量内訳!EU25</f>
        <v>55</v>
      </c>
      <c r="AJ25" s="292">
        <f>SUM(AC25:AI25)</f>
        <v>132</v>
      </c>
      <c r="AK25" s="297">
        <f>IF((AA25+J25)&lt;&gt;0,(Z25+AJ25+J25)/(AA25+J25)*100,"-")</f>
        <v>26.900584795321635</v>
      </c>
      <c r="AL25" s="297">
        <f>IF((AA25+J25)&lt;&gt;0,(資源化量内訳!D25-資源化量内訳!R25-資源化量内訳!T25-資源化量内訳!V25-資源化量内訳!U25)/(AA25+J25)*100,"-")</f>
        <v>18.011695906432749</v>
      </c>
      <c r="AM25" s="292">
        <f>ごみ処理量内訳!AA25</f>
        <v>0</v>
      </c>
      <c r="AN25" s="292">
        <f>ごみ処理量内訳!AB25</f>
        <v>0</v>
      </c>
      <c r="AO25" s="292">
        <f>ごみ処理量内訳!AC25</f>
        <v>29</v>
      </c>
      <c r="AP25" s="292">
        <f>SUM(AM25:AO25)</f>
        <v>29</v>
      </c>
      <c r="AQ25" s="412" t="s">
        <v>761</v>
      </c>
      <c r="AR25" s="413"/>
    </row>
    <row r="26" spans="1:44" s="224" customFormat="1" ht="13.5" customHeight="1">
      <c r="A26" s="290" t="s">
        <v>745</v>
      </c>
      <c r="B26" s="291" t="s">
        <v>798</v>
      </c>
      <c r="C26" s="290" t="s">
        <v>799</v>
      </c>
      <c r="D26" s="292">
        <f>+E26+F26</f>
        <v>2871</v>
      </c>
      <c r="E26" s="292">
        <v>2866</v>
      </c>
      <c r="F26" s="292">
        <v>5</v>
      </c>
      <c r="G26" s="292">
        <v>11</v>
      </c>
      <c r="H26" s="292">
        <f>SUM(ごみ搬入量内訳!E26,+ごみ搬入量内訳!AD26)</f>
        <v>638</v>
      </c>
      <c r="I26" s="292">
        <f>ごみ搬入量内訳!BC26</f>
        <v>160</v>
      </c>
      <c r="J26" s="292">
        <f>資源化量内訳!BO26</f>
        <v>0</v>
      </c>
      <c r="K26" s="292">
        <f>SUM(H26:J26)</f>
        <v>798</v>
      </c>
      <c r="L26" s="295">
        <f>IF(D26&lt;&gt;0,K26/D26/366*1000000,"-")</f>
        <v>759.43151126870737</v>
      </c>
      <c r="M26" s="292">
        <f>IF(D26&lt;&gt;0,(ごみ搬入量内訳!BR26+ごみ処理概要!J26)/ごみ処理概要!D26/366*1000000,"-")</f>
        <v>616.68122719564224</v>
      </c>
      <c r="N26" s="292">
        <f>IF(D26&lt;&gt;0,ごみ搬入量内訳!CM26/ごみ処理概要!D26/366*1000000,"-")</f>
        <v>142.7502840730653</v>
      </c>
      <c r="O26" s="292">
        <f>ごみ搬入量内訳!DH26</f>
        <v>2</v>
      </c>
      <c r="P26" s="292">
        <f>ごみ処理量内訳!E26</f>
        <v>580</v>
      </c>
      <c r="Q26" s="292">
        <f>ごみ処理量内訳!N26</f>
        <v>0</v>
      </c>
      <c r="R26" s="292">
        <f>SUM(S26:Y26)</f>
        <v>164</v>
      </c>
      <c r="S26" s="292">
        <f>ごみ処理量内訳!G26</f>
        <v>0</v>
      </c>
      <c r="T26" s="292">
        <f>ごみ処理量内訳!L26</f>
        <v>164</v>
      </c>
      <c r="U26" s="292">
        <f>ごみ処理量内訳!H26</f>
        <v>0</v>
      </c>
      <c r="V26" s="292">
        <f>ごみ処理量内訳!I26</f>
        <v>0</v>
      </c>
      <c r="W26" s="292">
        <f>ごみ処理量内訳!J26</f>
        <v>0</v>
      </c>
      <c r="X26" s="292">
        <f>ごみ処理量内訳!K26</f>
        <v>0</v>
      </c>
      <c r="Y26" s="292">
        <f>ごみ処理量内訳!M26</f>
        <v>0</v>
      </c>
      <c r="Z26" s="292">
        <f>資源化量内訳!Y26</f>
        <v>46</v>
      </c>
      <c r="AA26" s="292">
        <f>SUM(P26,Q26,R26,Z26)</f>
        <v>790</v>
      </c>
      <c r="AB26" s="297">
        <f>IF(AA26&lt;&gt;0,(Z26+P26+R26)/AA26*100,"-")</f>
        <v>100</v>
      </c>
      <c r="AC26" s="292">
        <f>施設資源化量内訳!Y26</f>
        <v>0</v>
      </c>
      <c r="AD26" s="292">
        <f>施設資源化量内訳!AT26</f>
        <v>0</v>
      </c>
      <c r="AE26" s="292">
        <f>施設資源化量内訳!BO26</f>
        <v>0</v>
      </c>
      <c r="AF26" s="292">
        <f>施設資源化量内訳!CJ26</f>
        <v>0</v>
      </c>
      <c r="AG26" s="292">
        <f>施設資源化量内訳!DE26</f>
        <v>0</v>
      </c>
      <c r="AH26" s="292">
        <f>施設資源化量内訳!DZ26</f>
        <v>0</v>
      </c>
      <c r="AI26" s="292">
        <f>施設資源化量内訳!EU26</f>
        <v>120</v>
      </c>
      <c r="AJ26" s="292">
        <f>SUM(AC26:AI26)</f>
        <v>120</v>
      </c>
      <c r="AK26" s="297">
        <f>IF((AA26+J26)&lt;&gt;0,(Z26+AJ26+J26)/(AA26+J26)*100,"-")</f>
        <v>21.012658227848103</v>
      </c>
      <c r="AL26" s="297">
        <f>IF((AA26+J26)&lt;&gt;0,(資源化量内訳!D26-資源化量内訳!R26-資源化量内訳!T26-資源化量内訳!V26-資源化量内訳!U26)/(AA26+J26)*100,"-")</f>
        <v>21.012658227848103</v>
      </c>
      <c r="AM26" s="292">
        <f>ごみ処理量内訳!AA26</f>
        <v>0</v>
      </c>
      <c r="AN26" s="292">
        <f>ごみ処理量内訳!AB26</f>
        <v>66</v>
      </c>
      <c r="AO26" s="292">
        <f>ごみ処理量内訳!AC26</f>
        <v>32</v>
      </c>
      <c r="AP26" s="292">
        <f>SUM(AM26:AO26)</f>
        <v>98</v>
      </c>
      <c r="AQ26" s="412" t="s">
        <v>761</v>
      </c>
      <c r="AR26" s="413"/>
    </row>
    <row r="27" spans="1:44" s="224" customFormat="1" ht="13.5" customHeight="1">
      <c r="A27" s="290"/>
      <c r="B27" s="291"/>
      <c r="C27" s="290"/>
      <c r="D27" s="292"/>
      <c r="E27" s="292"/>
      <c r="F27" s="292"/>
      <c r="G27" s="292"/>
      <c r="H27" s="292"/>
      <c r="I27" s="292"/>
      <c r="J27" s="292"/>
      <c r="K27" s="292"/>
      <c r="L27" s="295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7"/>
      <c r="AC27" s="292"/>
      <c r="AD27" s="292"/>
      <c r="AE27" s="292"/>
      <c r="AF27" s="292"/>
      <c r="AG27" s="292"/>
      <c r="AH27" s="292"/>
      <c r="AI27" s="292"/>
      <c r="AJ27" s="292"/>
      <c r="AK27" s="297"/>
      <c r="AL27" s="297"/>
      <c r="AM27" s="292"/>
      <c r="AN27" s="292"/>
      <c r="AO27" s="292"/>
      <c r="AP27" s="292"/>
      <c r="AQ27" s="413"/>
      <c r="AR27" s="413"/>
    </row>
    <row r="28" spans="1:44" s="224" customFormat="1" ht="13.5" customHeight="1">
      <c r="A28" s="290"/>
      <c r="B28" s="291"/>
      <c r="C28" s="290"/>
      <c r="D28" s="292"/>
      <c r="E28" s="292"/>
      <c r="F28" s="292"/>
      <c r="G28" s="292"/>
      <c r="H28" s="292"/>
      <c r="I28" s="292"/>
      <c r="J28" s="292"/>
      <c r="K28" s="292"/>
      <c r="L28" s="295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7"/>
      <c r="AC28" s="292"/>
      <c r="AD28" s="292"/>
      <c r="AE28" s="292"/>
      <c r="AF28" s="292"/>
      <c r="AG28" s="292"/>
      <c r="AH28" s="292"/>
      <c r="AI28" s="292"/>
      <c r="AJ28" s="292"/>
      <c r="AK28" s="297"/>
      <c r="AL28" s="297"/>
      <c r="AM28" s="292"/>
      <c r="AN28" s="292"/>
      <c r="AO28" s="292"/>
      <c r="AP28" s="292"/>
      <c r="AQ28" s="413"/>
      <c r="AR28" s="413"/>
    </row>
    <row r="29" spans="1:44" s="224" customFormat="1" ht="13.5" customHeight="1">
      <c r="A29" s="290"/>
      <c r="B29" s="291"/>
      <c r="C29" s="290"/>
      <c r="D29" s="292"/>
      <c r="E29" s="292"/>
      <c r="F29" s="292"/>
      <c r="G29" s="292"/>
      <c r="H29" s="292"/>
      <c r="I29" s="292"/>
      <c r="J29" s="292"/>
      <c r="K29" s="292"/>
      <c r="L29" s="295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7"/>
      <c r="AC29" s="292"/>
      <c r="AD29" s="292"/>
      <c r="AE29" s="292"/>
      <c r="AF29" s="292"/>
      <c r="AG29" s="292"/>
      <c r="AH29" s="292"/>
      <c r="AI29" s="292"/>
      <c r="AJ29" s="292"/>
      <c r="AK29" s="297"/>
      <c r="AL29" s="297"/>
      <c r="AM29" s="292"/>
      <c r="AN29" s="292"/>
      <c r="AO29" s="292"/>
      <c r="AP29" s="292"/>
      <c r="AQ29" s="413"/>
      <c r="AR29" s="413"/>
    </row>
    <row r="30" spans="1:44" s="224" customFormat="1" ht="13.5" customHeight="1">
      <c r="A30" s="290"/>
      <c r="B30" s="291"/>
      <c r="C30" s="290"/>
      <c r="D30" s="292"/>
      <c r="E30" s="292"/>
      <c r="F30" s="292"/>
      <c r="G30" s="292"/>
      <c r="H30" s="292"/>
      <c r="I30" s="292"/>
      <c r="J30" s="292"/>
      <c r="K30" s="292"/>
      <c r="L30" s="295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7"/>
      <c r="AC30" s="292"/>
      <c r="AD30" s="292"/>
      <c r="AE30" s="292"/>
      <c r="AF30" s="292"/>
      <c r="AG30" s="292"/>
      <c r="AH30" s="292"/>
      <c r="AI30" s="292"/>
      <c r="AJ30" s="292"/>
      <c r="AK30" s="297"/>
      <c r="AL30" s="297"/>
      <c r="AM30" s="292"/>
      <c r="AN30" s="292"/>
      <c r="AO30" s="292"/>
      <c r="AP30" s="292"/>
      <c r="AQ30" s="413"/>
      <c r="AR30" s="413"/>
    </row>
    <row r="31" spans="1:44" s="224" customFormat="1" ht="13.5" customHeight="1">
      <c r="A31" s="290"/>
      <c r="B31" s="291"/>
      <c r="C31" s="290"/>
      <c r="D31" s="292"/>
      <c r="E31" s="292"/>
      <c r="F31" s="292"/>
      <c r="G31" s="292"/>
      <c r="H31" s="292"/>
      <c r="I31" s="292"/>
      <c r="J31" s="292"/>
      <c r="K31" s="292"/>
      <c r="L31" s="295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7"/>
      <c r="AC31" s="292"/>
      <c r="AD31" s="292"/>
      <c r="AE31" s="292"/>
      <c r="AF31" s="292"/>
      <c r="AG31" s="292"/>
      <c r="AH31" s="292"/>
      <c r="AI31" s="292"/>
      <c r="AJ31" s="292"/>
      <c r="AK31" s="297"/>
      <c r="AL31" s="297"/>
      <c r="AM31" s="292"/>
      <c r="AN31" s="292"/>
      <c r="AO31" s="292"/>
      <c r="AP31" s="292"/>
      <c r="AQ31" s="413"/>
      <c r="AR31" s="413"/>
    </row>
    <row r="32" spans="1:44" s="224" customFormat="1" ht="13.5" customHeight="1">
      <c r="A32" s="290"/>
      <c r="B32" s="291"/>
      <c r="C32" s="290"/>
      <c r="D32" s="292"/>
      <c r="E32" s="292"/>
      <c r="F32" s="292"/>
      <c r="G32" s="292"/>
      <c r="H32" s="292"/>
      <c r="I32" s="292"/>
      <c r="J32" s="292"/>
      <c r="K32" s="292"/>
      <c r="L32" s="295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7"/>
      <c r="AC32" s="292"/>
      <c r="AD32" s="292"/>
      <c r="AE32" s="292"/>
      <c r="AF32" s="292"/>
      <c r="AG32" s="292"/>
      <c r="AH32" s="292"/>
      <c r="AI32" s="292"/>
      <c r="AJ32" s="292"/>
      <c r="AK32" s="297"/>
      <c r="AL32" s="297"/>
      <c r="AM32" s="292"/>
      <c r="AN32" s="292"/>
      <c r="AO32" s="292"/>
      <c r="AP32" s="292"/>
      <c r="AQ32" s="413"/>
      <c r="AR32" s="413"/>
    </row>
    <row r="33" spans="1:44" s="224" customFormat="1" ht="13.5" customHeight="1">
      <c r="A33" s="290"/>
      <c r="B33" s="291"/>
      <c r="C33" s="290"/>
      <c r="D33" s="292"/>
      <c r="E33" s="292"/>
      <c r="F33" s="292"/>
      <c r="G33" s="292"/>
      <c r="H33" s="292"/>
      <c r="I33" s="292"/>
      <c r="J33" s="292"/>
      <c r="K33" s="292"/>
      <c r="L33" s="295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7"/>
      <c r="AC33" s="292"/>
      <c r="AD33" s="292"/>
      <c r="AE33" s="292"/>
      <c r="AF33" s="292"/>
      <c r="AG33" s="292"/>
      <c r="AH33" s="292"/>
      <c r="AI33" s="292"/>
      <c r="AJ33" s="292"/>
      <c r="AK33" s="297"/>
      <c r="AL33" s="297"/>
      <c r="AM33" s="292"/>
      <c r="AN33" s="292"/>
      <c r="AO33" s="292"/>
      <c r="AP33" s="292"/>
      <c r="AQ33" s="413"/>
      <c r="AR33" s="413"/>
    </row>
    <row r="34" spans="1:44" s="224" customFormat="1" ht="13.5" customHeight="1">
      <c r="A34" s="290"/>
      <c r="B34" s="291"/>
      <c r="C34" s="290"/>
      <c r="D34" s="292"/>
      <c r="E34" s="292"/>
      <c r="F34" s="292"/>
      <c r="G34" s="292"/>
      <c r="H34" s="292"/>
      <c r="I34" s="292"/>
      <c r="J34" s="292"/>
      <c r="K34" s="292"/>
      <c r="L34" s="295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7"/>
      <c r="AC34" s="292"/>
      <c r="AD34" s="292"/>
      <c r="AE34" s="292"/>
      <c r="AF34" s="292"/>
      <c r="AG34" s="292"/>
      <c r="AH34" s="292"/>
      <c r="AI34" s="292"/>
      <c r="AJ34" s="292"/>
      <c r="AK34" s="297"/>
      <c r="AL34" s="297"/>
      <c r="AM34" s="292"/>
      <c r="AN34" s="292"/>
      <c r="AO34" s="292"/>
      <c r="AP34" s="292"/>
      <c r="AQ34" s="413"/>
      <c r="AR34" s="413"/>
    </row>
    <row r="35" spans="1:44" s="224" customFormat="1" ht="13.5" customHeight="1">
      <c r="A35" s="290"/>
      <c r="B35" s="291"/>
      <c r="C35" s="290"/>
      <c r="D35" s="292"/>
      <c r="E35" s="292"/>
      <c r="F35" s="292"/>
      <c r="G35" s="292"/>
      <c r="H35" s="292"/>
      <c r="I35" s="292"/>
      <c r="J35" s="292"/>
      <c r="K35" s="292"/>
      <c r="L35" s="295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7"/>
      <c r="AC35" s="292"/>
      <c r="AD35" s="292"/>
      <c r="AE35" s="292"/>
      <c r="AF35" s="292"/>
      <c r="AG35" s="292"/>
      <c r="AH35" s="292"/>
      <c r="AI35" s="292"/>
      <c r="AJ35" s="292"/>
      <c r="AK35" s="297"/>
      <c r="AL35" s="297"/>
      <c r="AM35" s="292"/>
      <c r="AN35" s="292"/>
      <c r="AO35" s="292"/>
      <c r="AP35" s="292"/>
      <c r="AQ35" s="413"/>
      <c r="AR35" s="413"/>
    </row>
    <row r="36" spans="1:44" s="224" customFormat="1" ht="13.5" customHeight="1">
      <c r="A36" s="290"/>
      <c r="B36" s="291"/>
      <c r="C36" s="290"/>
      <c r="D36" s="292"/>
      <c r="E36" s="292"/>
      <c r="F36" s="292"/>
      <c r="G36" s="292"/>
      <c r="H36" s="292"/>
      <c r="I36" s="292"/>
      <c r="J36" s="292"/>
      <c r="K36" s="292"/>
      <c r="L36" s="295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7"/>
      <c r="AC36" s="292"/>
      <c r="AD36" s="292"/>
      <c r="AE36" s="292"/>
      <c r="AF36" s="292"/>
      <c r="AG36" s="292"/>
      <c r="AH36" s="292"/>
      <c r="AI36" s="292"/>
      <c r="AJ36" s="292"/>
      <c r="AK36" s="297"/>
      <c r="AL36" s="297"/>
      <c r="AM36" s="292"/>
      <c r="AN36" s="292"/>
      <c r="AO36" s="292"/>
      <c r="AP36" s="292"/>
      <c r="AQ36" s="413"/>
      <c r="AR36" s="413"/>
    </row>
    <row r="37" spans="1:44" s="224" customFormat="1" ht="13.5" customHeight="1">
      <c r="A37" s="290"/>
      <c r="B37" s="291"/>
      <c r="C37" s="290"/>
      <c r="D37" s="292"/>
      <c r="E37" s="292"/>
      <c r="F37" s="292"/>
      <c r="G37" s="292"/>
      <c r="H37" s="292"/>
      <c r="I37" s="292"/>
      <c r="J37" s="292"/>
      <c r="K37" s="292"/>
      <c r="L37" s="295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7"/>
      <c r="AC37" s="292"/>
      <c r="AD37" s="292"/>
      <c r="AE37" s="292"/>
      <c r="AF37" s="292"/>
      <c r="AG37" s="292"/>
      <c r="AH37" s="292"/>
      <c r="AI37" s="292"/>
      <c r="AJ37" s="292"/>
      <c r="AK37" s="297"/>
      <c r="AL37" s="297"/>
      <c r="AM37" s="292"/>
      <c r="AN37" s="292"/>
      <c r="AO37" s="292"/>
      <c r="AP37" s="292"/>
      <c r="AQ37" s="413"/>
      <c r="AR37" s="413"/>
    </row>
    <row r="38" spans="1:44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5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7"/>
      <c r="AC38" s="292"/>
      <c r="AD38" s="292"/>
      <c r="AE38" s="292"/>
      <c r="AF38" s="292"/>
      <c r="AG38" s="292"/>
      <c r="AH38" s="292"/>
      <c r="AI38" s="292"/>
      <c r="AJ38" s="292"/>
      <c r="AK38" s="297"/>
      <c r="AL38" s="297"/>
      <c r="AM38" s="292"/>
      <c r="AN38" s="292"/>
      <c r="AO38" s="292"/>
      <c r="AP38" s="292"/>
      <c r="AQ38" s="413"/>
      <c r="AR38" s="413"/>
    </row>
    <row r="39" spans="1:44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5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7"/>
      <c r="AC39" s="292"/>
      <c r="AD39" s="292"/>
      <c r="AE39" s="292"/>
      <c r="AF39" s="292"/>
      <c r="AG39" s="292"/>
      <c r="AH39" s="292"/>
      <c r="AI39" s="292"/>
      <c r="AJ39" s="292"/>
      <c r="AK39" s="297"/>
      <c r="AL39" s="297"/>
      <c r="AM39" s="292"/>
      <c r="AN39" s="292"/>
      <c r="AO39" s="292"/>
      <c r="AP39" s="292"/>
      <c r="AQ39" s="413"/>
      <c r="AR39" s="413"/>
    </row>
    <row r="40" spans="1:44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5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7"/>
      <c r="AC40" s="292"/>
      <c r="AD40" s="292"/>
      <c r="AE40" s="292"/>
      <c r="AF40" s="292"/>
      <c r="AG40" s="292"/>
      <c r="AH40" s="292"/>
      <c r="AI40" s="292"/>
      <c r="AJ40" s="292"/>
      <c r="AK40" s="297"/>
      <c r="AL40" s="297"/>
      <c r="AM40" s="292"/>
      <c r="AN40" s="292"/>
      <c r="AO40" s="292"/>
      <c r="AP40" s="292"/>
      <c r="AQ40" s="413"/>
      <c r="AR40" s="413"/>
    </row>
    <row r="41" spans="1:44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5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7"/>
      <c r="AC41" s="292"/>
      <c r="AD41" s="292"/>
      <c r="AE41" s="292"/>
      <c r="AF41" s="292"/>
      <c r="AG41" s="292"/>
      <c r="AH41" s="292"/>
      <c r="AI41" s="292"/>
      <c r="AJ41" s="292"/>
      <c r="AK41" s="297"/>
      <c r="AL41" s="297"/>
      <c r="AM41" s="292"/>
      <c r="AN41" s="292"/>
      <c r="AO41" s="292"/>
      <c r="AP41" s="292"/>
      <c r="AQ41" s="413"/>
      <c r="AR41" s="413"/>
    </row>
    <row r="42" spans="1:44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5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7"/>
      <c r="AC42" s="292"/>
      <c r="AD42" s="292"/>
      <c r="AE42" s="292"/>
      <c r="AF42" s="292"/>
      <c r="AG42" s="292"/>
      <c r="AH42" s="292"/>
      <c r="AI42" s="292"/>
      <c r="AJ42" s="292"/>
      <c r="AK42" s="297"/>
      <c r="AL42" s="297"/>
      <c r="AM42" s="292"/>
      <c r="AN42" s="292"/>
      <c r="AO42" s="292"/>
      <c r="AP42" s="292"/>
      <c r="AQ42" s="413"/>
      <c r="AR42" s="413"/>
    </row>
    <row r="43" spans="1:44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5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7"/>
      <c r="AC43" s="292"/>
      <c r="AD43" s="292"/>
      <c r="AE43" s="292"/>
      <c r="AF43" s="292"/>
      <c r="AG43" s="292"/>
      <c r="AH43" s="292"/>
      <c r="AI43" s="292"/>
      <c r="AJ43" s="292"/>
      <c r="AK43" s="297"/>
      <c r="AL43" s="297"/>
      <c r="AM43" s="292"/>
      <c r="AN43" s="292"/>
      <c r="AO43" s="292"/>
      <c r="AP43" s="292"/>
      <c r="AQ43" s="413"/>
      <c r="AR43" s="413"/>
    </row>
    <row r="44" spans="1:44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5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7"/>
      <c r="AC44" s="292"/>
      <c r="AD44" s="292"/>
      <c r="AE44" s="292"/>
      <c r="AF44" s="292"/>
      <c r="AG44" s="292"/>
      <c r="AH44" s="292"/>
      <c r="AI44" s="292"/>
      <c r="AJ44" s="292"/>
      <c r="AK44" s="297"/>
      <c r="AL44" s="297"/>
      <c r="AM44" s="292"/>
      <c r="AN44" s="292"/>
      <c r="AO44" s="292"/>
      <c r="AP44" s="292"/>
      <c r="AQ44" s="413"/>
      <c r="AR44" s="413"/>
    </row>
    <row r="45" spans="1:44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5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7"/>
      <c r="AC45" s="292"/>
      <c r="AD45" s="292"/>
      <c r="AE45" s="292"/>
      <c r="AF45" s="292"/>
      <c r="AG45" s="292"/>
      <c r="AH45" s="292"/>
      <c r="AI45" s="292"/>
      <c r="AJ45" s="292"/>
      <c r="AK45" s="297"/>
      <c r="AL45" s="297"/>
      <c r="AM45" s="292"/>
      <c r="AN45" s="292"/>
      <c r="AO45" s="292"/>
      <c r="AP45" s="292"/>
      <c r="AQ45" s="413"/>
      <c r="AR45" s="413"/>
    </row>
    <row r="46" spans="1:44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5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7"/>
      <c r="AC46" s="292"/>
      <c r="AD46" s="292"/>
      <c r="AE46" s="292"/>
      <c r="AF46" s="292"/>
      <c r="AG46" s="292"/>
      <c r="AH46" s="292"/>
      <c r="AI46" s="292"/>
      <c r="AJ46" s="292"/>
      <c r="AK46" s="297"/>
      <c r="AL46" s="297"/>
      <c r="AM46" s="292"/>
      <c r="AN46" s="292"/>
      <c r="AO46" s="292"/>
      <c r="AP46" s="292"/>
      <c r="AQ46" s="413"/>
      <c r="AR46" s="413"/>
    </row>
    <row r="47" spans="1:44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5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7"/>
      <c r="AC47" s="292"/>
      <c r="AD47" s="292"/>
      <c r="AE47" s="292"/>
      <c r="AF47" s="292"/>
      <c r="AG47" s="292"/>
      <c r="AH47" s="292"/>
      <c r="AI47" s="292"/>
      <c r="AJ47" s="292"/>
      <c r="AK47" s="297"/>
      <c r="AL47" s="297"/>
      <c r="AM47" s="292"/>
      <c r="AN47" s="292"/>
      <c r="AO47" s="292"/>
      <c r="AP47" s="292"/>
      <c r="AQ47" s="413"/>
      <c r="AR47" s="413"/>
    </row>
    <row r="48" spans="1:44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5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7"/>
      <c r="AC48" s="292"/>
      <c r="AD48" s="292"/>
      <c r="AE48" s="292"/>
      <c r="AF48" s="292"/>
      <c r="AG48" s="292"/>
      <c r="AH48" s="292"/>
      <c r="AI48" s="292"/>
      <c r="AJ48" s="292"/>
      <c r="AK48" s="297"/>
      <c r="AL48" s="297"/>
      <c r="AM48" s="292"/>
      <c r="AN48" s="292"/>
      <c r="AO48" s="292"/>
      <c r="AP48" s="292"/>
      <c r="AQ48" s="413"/>
      <c r="AR48" s="413"/>
    </row>
    <row r="49" spans="1:44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5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7"/>
      <c r="AC49" s="292"/>
      <c r="AD49" s="292"/>
      <c r="AE49" s="292"/>
      <c r="AF49" s="292"/>
      <c r="AG49" s="292"/>
      <c r="AH49" s="292"/>
      <c r="AI49" s="292"/>
      <c r="AJ49" s="292"/>
      <c r="AK49" s="297"/>
      <c r="AL49" s="297"/>
      <c r="AM49" s="292"/>
      <c r="AN49" s="292"/>
      <c r="AO49" s="292"/>
      <c r="AP49" s="292"/>
      <c r="AQ49" s="413"/>
      <c r="AR49" s="413"/>
    </row>
    <row r="50" spans="1:44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5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7"/>
      <c r="AC50" s="292"/>
      <c r="AD50" s="292"/>
      <c r="AE50" s="292"/>
      <c r="AF50" s="292"/>
      <c r="AG50" s="292"/>
      <c r="AH50" s="292"/>
      <c r="AI50" s="292"/>
      <c r="AJ50" s="292"/>
      <c r="AK50" s="297"/>
      <c r="AL50" s="297"/>
      <c r="AM50" s="292"/>
      <c r="AN50" s="292"/>
      <c r="AO50" s="292"/>
      <c r="AP50" s="292"/>
      <c r="AQ50" s="413"/>
      <c r="AR50" s="413"/>
    </row>
    <row r="51" spans="1:44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5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7"/>
      <c r="AC51" s="292"/>
      <c r="AD51" s="292"/>
      <c r="AE51" s="292"/>
      <c r="AF51" s="292"/>
      <c r="AG51" s="292"/>
      <c r="AH51" s="292"/>
      <c r="AI51" s="292"/>
      <c r="AJ51" s="292"/>
      <c r="AK51" s="297"/>
      <c r="AL51" s="297"/>
      <c r="AM51" s="292"/>
      <c r="AN51" s="292"/>
      <c r="AO51" s="292"/>
      <c r="AP51" s="292"/>
      <c r="AQ51" s="413"/>
      <c r="AR51" s="413"/>
    </row>
    <row r="52" spans="1:44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5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7"/>
      <c r="AC52" s="292"/>
      <c r="AD52" s="292"/>
      <c r="AE52" s="292"/>
      <c r="AF52" s="292"/>
      <c r="AG52" s="292"/>
      <c r="AH52" s="292"/>
      <c r="AI52" s="292"/>
      <c r="AJ52" s="292"/>
      <c r="AK52" s="297"/>
      <c r="AL52" s="297"/>
      <c r="AM52" s="292"/>
      <c r="AN52" s="292"/>
      <c r="AO52" s="292"/>
      <c r="AP52" s="292"/>
      <c r="AQ52" s="413"/>
      <c r="AR52" s="413"/>
    </row>
    <row r="53" spans="1:44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5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7"/>
      <c r="AC53" s="292"/>
      <c r="AD53" s="292"/>
      <c r="AE53" s="292"/>
      <c r="AF53" s="292"/>
      <c r="AG53" s="292"/>
      <c r="AH53" s="292"/>
      <c r="AI53" s="292"/>
      <c r="AJ53" s="292"/>
      <c r="AK53" s="297"/>
      <c r="AL53" s="297"/>
      <c r="AM53" s="292"/>
      <c r="AN53" s="292"/>
      <c r="AO53" s="292"/>
      <c r="AP53" s="292"/>
      <c r="AQ53" s="413"/>
      <c r="AR53" s="413"/>
    </row>
    <row r="54" spans="1:44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5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7"/>
      <c r="AC54" s="292"/>
      <c r="AD54" s="292"/>
      <c r="AE54" s="292"/>
      <c r="AF54" s="292"/>
      <c r="AG54" s="292"/>
      <c r="AH54" s="292"/>
      <c r="AI54" s="292"/>
      <c r="AJ54" s="292"/>
      <c r="AK54" s="297"/>
      <c r="AL54" s="297"/>
      <c r="AM54" s="292"/>
      <c r="AN54" s="292"/>
      <c r="AO54" s="292"/>
      <c r="AP54" s="292"/>
      <c r="AQ54" s="413"/>
      <c r="AR54" s="413"/>
    </row>
    <row r="55" spans="1:44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5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7"/>
      <c r="AC55" s="292"/>
      <c r="AD55" s="292"/>
      <c r="AE55" s="292"/>
      <c r="AF55" s="292"/>
      <c r="AG55" s="292"/>
      <c r="AH55" s="292"/>
      <c r="AI55" s="292"/>
      <c r="AJ55" s="292"/>
      <c r="AK55" s="297"/>
      <c r="AL55" s="297"/>
      <c r="AM55" s="292"/>
      <c r="AN55" s="292"/>
      <c r="AO55" s="292"/>
      <c r="AP55" s="292"/>
      <c r="AQ55" s="413"/>
      <c r="AR55" s="413"/>
    </row>
    <row r="56" spans="1:44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5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7"/>
      <c r="AC56" s="292"/>
      <c r="AD56" s="292"/>
      <c r="AE56" s="292"/>
      <c r="AF56" s="292"/>
      <c r="AG56" s="292"/>
      <c r="AH56" s="292"/>
      <c r="AI56" s="292"/>
      <c r="AJ56" s="292"/>
      <c r="AK56" s="297"/>
      <c r="AL56" s="297"/>
      <c r="AM56" s="292"/>
      <c r="AN56" s="292"/>
      <c r="AO56" s="292"/>
      <c r="AP56" s="292"/>
      <c r="AQ56" s="413"/>
      <c r="AR56" s="413"/>
    </row>
    <row r="57" spans="1:44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5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7"/>
      <c r="AC57" s="292"/>
      <c r="AD57" s="292"/>
      <c r="AE57" s="292"/>
      <c r="AF57" s="292"/>
      <c r="AG57" s="292"/>
      <c r="AH57" s="292"/>
      <c r="AI57" s="292"/>
      <c r="AJ57" s="292"/>
      <c r="AK57" s="297"/>
      <c r="AL57" s="297"/>
      <c r="AM57" s="292"/>
      <c r="AN57" s="292"/>
      <c r="AO57" s="292"/>
      <c r="AP57" s="292"/>
      <c r="AQ57" s="413"/>
      <c r="AR57" s="413"/>
    </row>
    <row r="58" spans="1:44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5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7"/>
      <c r="AC58" s="292"/>
      <c r="AD58" s="292"/>
      <c r="AE58" s="292"/>
      <c r="AF58" s="292"/>
      <c r="AG58" s="292"/>
      <c r="AH58" s="292"/>
      <c r="AI58" s="292"/>
      <c r="AJ58" s="292"/>
      <c r="AK58" s="297"/>
      <c r="AL58" s="297"/>
      <c r="AM58" s="292"/>
      <c r="AN58" s="292"/>
      <c r="AO58" s="292"/>
      <c r="AP58" s="292"/>
      <c r="AQ58" s="413"/>
      <c r="AR58" s="413"/>
    </row>
    <row r="59" spans="1:44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5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7"/>
      <c r="AC59" s="292"/>
      <c r="AD59" s="292"/>
      <c r="AE59" s="292"/>
      <c r="AF59" s="292"/>
      <c r="AG59" s="292"/>
      <c r="AH59" s="292"/>
      <c r="AI59" s="292"/>
      <c r="AJ59" s="292"/>
      <c r="AK59" s="297"/>
      <c r="AL59" s="297"/>
      <c r="AM59" s="292"/>
      <c r="AN59" s="292"/>
      <c r="AO59" s="292"/>
      <c r="AP59" s="292"/>
      <c r="AQ59" s="413"/>
      <c r="AR59" s="413"/>
    </row>
    <row r="60" spans="1:44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5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7"/>
      <c r="AC60" s="292"/>
      <c r="AD60" s="292"/>
      <c r="AE60" s="292"/>
      <c r="AF60" s="292"/>
      <c r="AG60" s="292"/>
      <c r="AH60" s="292"/>
      <c r="AI60" s="292"/>
      <c r="AJ60" s="292"/>
      <c r="AK60" s="297"/>
      <c r="AL60" s="297"/>
      <c r="AM60" s="292"/>
      <c r="AN60" s="292"/>
      <c r="AO60" s="292"/>
      <c r="AP60" s="292"/>
      <c r="AQ60" s="413"/>
      <c r="AR60" s="413"/>
    </row>
    <row r="61" spans="1:44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5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7"/>
      <c r="AC61" s="292"/>
      <c r="AD61" s="292"/>
      <c r="AE61" s="292"/>
      <c r="AF61" s="292"/>
      <c r="AG61" s="292"/>
      <c r="AH61" s="292"/>
      <c r="AI61" s="292"/>
      <c r="AJ61" s="292"/>
      <c r="AK61" s="297"/>
      <c r="AL61" s="297"/>
      <c r="AM61" s="292"/>
      <c r="AN61" s="292"/>
      <c r="AO61" s="292"/>
      <c r="AP61" s="292"/>
      <c r="AQ61" s="413"/>
      <c r="AR61" s="413"/>
    </row>
    <row r="62" spans="1:44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5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7"/>
      <c r="AC62" s="292"/>
      <c r="AD62" s="292"/>
      <c r="AE62" s="292"/>
      <c r="AF62" s="292"/>
      <c r="AG62" s="292"/>
      <c r="AH62" s="292"/>
      <c r="AI62" s="292"/>
      <c r="AJ62" s="292"/>
      <c r="AK62" s="297"/>
      <c r="AL62" s="297"/>
      <c r="AM62" s="292"/>
      <c r="AN62" s="292"/>
      <c r="AO62" s="292"/>
      <c r="AP62" s="292"/>
      <c r="AQ62" s="413"/>
      <c r="AR62" s="413"/>
    </row>
    <row r="63" spans="1:44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5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7"/>
      <c r="AC63" s="292"/>
      <c r="AD63" s="292"/>
      <c r="AE63" s="292"/>
      <c r="AF63" s="292"/>
      <c r="AG63" s="292"/>
      <c r="AH63" s="292"/>
      <c r="AI63" s="292"/>
      <c r="AJ63" s="292"/>
      <c r="AK63" s="297"/>
      <c r="AL63" s="297"/>
      <c r="AM63" s="292"/>
      <c r="AN63" s="292"/>
      <c r="AO63" s="292"/>
      <c r="AP63" s="292"/>
      <c r="AQ63" s="413"/>
      <c r="AR63" s="413"/>
    </row>
    <row r="64" spans="1:44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5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7"/>
      <c r="AC64" s="292"/>
      <c r="AD64" s="292"/>
      <c r="AE64" s="292"/>
      <c r="AF64" s="292"/>
      <c r="AG64" s="292"/>
      <c r="AH64" s="292"/>
      <c r="AI64" s="292"/>
      <c r="AJ64" s="292"/>
      <c r="AK64" s="297"/>
      <c r="AL64" s="297"/>
      <c r="AM64" s="292"/>
      <c r="AN64" s="292"/>
      <c r="AO64" s="292"/>
      <c r="AP64" s="292"/>
      <c r="AQ64" s="413"/>
      <c r="AR64" s="413"/>
    </row>
    <row r="65" spans="1:44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5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7"/>
      <c r="AC65" s="292"/>
      <c r="AD65" s="292"/>
      <c r="AE65" s="292"/>
      <c r="AF65" s="292"/>
      <c r="AG65" s="292"/>
      <c r="AH65" s="292"/>
      <c r="AI65" s="292"/>
      <c r="AJ65" s="292"/>
      <c r="AK65" s="297"/>
      <c r="AL65" s="297"/>
      <c r="AM65" s="292"/>
      <c r="AN65" s="292"/>
      <c r="AO65" s="292"/>
      <c r="AP65" s="292"/>
      <c r="AQ65" s="413"/>
      <c r="AR65" s="413"/>
    </row>
    <row r="66" spans="1:44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5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7"/>
      <c r="AC66" s="292"/>
      <c r="AD66" s="292"/>
      <c r="AE66" s="292"/>
      <c r="AF66" s="292"/>
      <c r="AG66" s="292"/>
      <c r="AH66" s="292"/>
      <c r="AI66" s="292"/>
      <c r="AJ66" s="292"/>
      <c r="AK66" s="297"/>
      <c r="AL66" s="297"/>
      <c r="AM66" s="292"/>
      <c r="AN66" s="292"/>
      <c r="AO66" s="292"/>
      <c r="AP66" s="292"/>
      <c r="AQ66" s="413"/>
      <c r="AR66" s="413"/>
    </row>
    <row r="67" spans="1:44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5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7"/>
      <c r="AC67" s="292"/>
      <c r="AD67" s="292"/>
      <c r="AE67" s="292"/>
      <c r="AF67" s="292"/>
      <c r="AG67" s="292"/>
      <c r="AH67" s="292"/>
      <c r="AI67" s="292"/>
      <c r="AJ67" s="292"/>
      <c r="AK67" s="297"/>
      <c r="AL67" s="297"/>
      <c r="AM67" s="292"/>
      <c r="AN67" s="292"/>
      <c r="AO67" s="292"/>
      <c r="AP67" s="292"/>
      <c r="AQ67" s="413"/>
      <c r="AR67" s="413"/>
    </row>
    <row r="68" spans="1:44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5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7"/>
      <c r="AC68" s="292"/>
      <c r="AD68" s="292"/>
      <c r="AE68" s="292"/>
      <c r="AF68" s="292"/>
      <c r="AG68" s="292"/>
      <c r="AH68" s="292"/>
      <c r="AI68" s="292"/>
      <c r="AJ68" s="292"/>
      <c r="AK68" s="297"/>
      <c r="AL68" s="297"/>
      <c r="AM68" s="292"/>
      <c r="AN68" s="292"/>
      <c r="AO68" s="292"/>
      <c r="AP68" s="292"/>
      <c r="AQ68" s="413"/>
      <c r="AR68" s="413"/>
    </row>
    <row r="69" spans="1:44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5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7"/>
      <c r="AC69" s="292"/>
      <c r="AD69" s="292"/>
      <c r="AE69" s="292"/>
      <c r="AF69" s="292"/>
      <c r="AG69" s="292"/>
      <c r="AH69" s="292"/>
      <c r="AI69" s="292"/>
      <c r="AJ69" s="292"/>
      <c r="AK69" s="297"/>
      <c r="AL69" s="297"/>
      <c r="AM69" s="292"/>
      <c r="AN69" s="292"/>
      <c r="AO69" s="292"/>
      <c r="AP69" s="292"/>
      <c r="AQ69" s="413"/>
      <c r="AR69" s="413"/>
    </row>
    <row r="70" spans="1:44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5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7"/>
      <c r="AC70" s="292"/>
      <c r="AD70" s="292"/>
      <c r="AE70" s="292"/>
      <c r="AF70" s="292"/>
      <c r="AG70" s="292"/>
      <c r="AH70" s="292"/>
      <c r="AI70" s="292"/>
      <c r="AJ70" s="292"/>
      <c r="AK70" s="297"/>
      <c r="AL70" s="297"/>
      <c r="AM70" s="292"/>
      <c r="AN70" s="292"/>
      <c r="AO70" s="292"/>
      <c r="AP70" s="292"/>
      <c r="AQ70" s="413"/>
      <c r="AR70" s="413"/>
    </row>
    <row r="71" spans="1:44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5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7"/>
      <c r="AC71" s="292"/>
      <c r="AD71" s="292"/>
      <c r="AE71" s="292"/>
      <c r="AF71" s="292"/>
      <c r="AG71" s="292"/>
      <c r="AH71" s="292"/>
      <c r="AI71" s="292"/>
      <c r="AJ71" s="292"/>
      <c r="AK71" s="297"/>
      <c r="AL71" s="297"/>
      <c r="AM71" s="292"/>
      <c r="AN71" s="292"/>
      <c r="AO71" s="292"/>
      <c r="AP71" s="292"/>
      <c r="AQ71" s="413"/>
      <c r="AR71" s="413"/>
    </row>
    <row r="72" spans="1:44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5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7"/>
      <c r="AC72" s="292"/>
      <c r="AD72" s="292"/>
      <c r="AE72" s="292"/>
      <c r="AF72" s="292"/>
      <c r="AG72" s="292"/>
      <c r="AH72" s="292"/>
      <c r="AI72" s="292"/>
      <c r="AJ72" s="292"/>
      <c r="AK72" s="297"/>
      <c r="AL72" s="297"/>
      <c r="AM72" s="292"/>
      <c r="AN72" s="292"/>
      <c r="AO72" s="292"/>
      <c r="AP72" s="292"/>
      <c r="AQ72" s="413"/>
      <c r="AR72" s="413"/>
    </row>
    <row r="73" spans="1:44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5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7"/>
      <c r="AC73" s="292"/>
      <c r="AD73" s="292"/>
      <c r="AE73" s="292"/>
      <c r="AF73" s="292"/>
      <c r="AG73" s="292"/>
      <c r="AH73" s="292"/>
      <c r="AI73" s="292"/>
      <c r="AJ73" s="292"/>
      <c r="AK73" s="297"/>
      <c r="AL73" s="297"/>
      <c r="AM73" s="292"/>
      <c r="AN73" s="292"/>
      <c r="AO73" s="292"/>
      <c r="AP73" s="292"/>
      <c r="AQ73" s="413"/>
      <c r="AR73" s="413"/>
    </row>
    <row r="74" spans="1:44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5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7"/>
      <c r="AC74" s="292"/>
      <c r="AD74" s="292"/>
      <c r="AE74" s="292"/>
      <c r="AF74" s="292"/>
      <c r="AG74" s="292"/>
      <c r="AH74" s="292"/>
      <c r="AI74" s="292"/>
      <c r="AJ74" s="292"/>
      <c r="AK74" s="297"/>
      <c r="AL74" s="297"/>
      <c r="AM74" s="292"/>
      <c r="AN74" s="292"/>
      <c r="AO74" s="292"/>
      <c r="AP74" s="292"/>
      <c r="AQ74" s="413"/>
      <c r="AR74" s="413"/>
    </row>
    <row r="75" spans="1:44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5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7"/>
      <c r="AC75" s="292"/>
      <c r="AD75" s="292"/>
      <c r="AE75" s="292"/>
      <c r="AF75" s="292"/>
      <c r="AG75" s="292"/>
      <c r="AH75" s="292"/>
      <c r="AI75" s="292"/>
      <c r="AJ75" s="292"/>
      <c r="AK75" s="297"/>
      <c r="AL75" s="297"/>
      <c r="AM75" s="292"/>
      <c r="AN75" s="292"/>
      <c r="AO75" s="292"/>
      <c r="AP75" s="292"/>
      <c r="AQ75" s="413"/>
      <c r="AR75" s="413"/>
    </row>
    <row r="76" spans="1:44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5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7"/>
      <c r="AC76" s="292"/>
      <c r="AD76" s="292"/>
      <c r="AE76" s="292"/>
      <c r="AF76" s="292"/>
      <c r="AG76" s="292"/>
      <c r="AH76" s="292"/>
      <c r="AI76" s="292"/>
      <c r="AJ76" s="292"/>
      <c r="AK76" s="297"/>
      <c r="AL76" s="297"/>
      <c r="AM76" s="292"/>
      <c r="AN76" s="292"/>
      <c r="AO76" s="292"/>
      <c r="AP76" s="292"/>
      <c r="AQ76" s="413"/>
      <c r="AR76" s="413"/>
    </row>
    <row r="77" spans="1:44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5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7"/>
      <c r="AC77" s="292"/>
      <c r="AD77" s="292"/>
      <c r="AE77" s="292"/>
      <c r="AF77" s="292"/>
      <c r="AG77" s="292"/>
      <c r="AH77" s="292"/>
      <c r="AI77" s="292"/>
      <c r="AJ77" s="292"/>
      <c r="AK77" s="297"/>
      <c r="AL77" s="297"/>
      <c r="AM77" s="292"/>
      <c r="AN77" s="292"/>
      <c r="AO77" s="292"/>
      <c r="AP77" s="292"/>
      <c r="AQ77" s="413"/>
      <c r="AR77" s="413"/>
    </row>
    <row r="78" spans="1:44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5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7"/>
      <c r="AC78" s="292"/>
      <c r="AD78" s="292"/>
      <c r="AE78" s="292"/>
      <c r="AF78" s="292"/>
      <c r="AG78" s="292"/>
      <c r="AH78" s="292"/>
      <c r="AI78" s="292"/>
      <c r="AJ78" s="292"/>
      <c r="AK78" s="297"/>
      <c r="AL78" s="297"/>
      <c r="AM78" s="292"/>
      <c r="AN78" s="292"/>
      <c r="AO78" s="292"/>
      <c r="AP78" s="292"/>
      <c r="AQ78" s="413"/>
      <c r="AR78" s="413"/>
    </row>
    <row r="79" spans="1:44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5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7"/>
      <c r="AC79" s="292"/>
      <c r="AD79" s="292"/>
      <c r="AE79" s="292"/>
      <c r="AF79" s="292"/>
      <c r="AG79" s="292"/>
      <c r="AH79" s="292"/>
      <c r="AI79" s="292"/>
      <c r="AJ79" s="292"/>
      <c r="AK79" s="297"/>
      <c r="AL79" s="297"/>
      <c r="AM79" s="292"/>
      <c r="AN79" s="292"/>
      <c r="AO79" s="292"/>
      <c r="AP79" s="292"/>
      <c r="AQ79" s="413"/>
      <c r="AR79" s="413"/>
    </row>
    <row r="80" spans="1:44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5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7"/>
      <c r="AC80" s="292"/>
      <c r="AD80" s="292"/>
      <c r="AE80" s="292"/>
      <c r="AF80" s="292"/>
      <c r="AG80" s="292"/>
      <c r="AH80" s="292"/>
      <c r="AI80" s="292"/>
      <c r="AJ80" s="292"/>
      <c r="AK80" s="297"/>
      <c r="AL80" s="297"/>
      <c r="AM80" s="292"/>
      <c r="AN80" s="292"/>
      <c r="AO80" s="292"/>
      <c r="AP80" s="292"/>
      <c r="AQ80" s="413"/>
      <c r="AR80" s="413"/>
    </row>
    <row r="81" spans="1:44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5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7"/>
      <c r="AC81" s="292"/>
      <c r="AD81" s="292"/>
      <c r="AE81" s="292"/>
      <c r="AF81" s="292"/>
      <c r="AG81" s="292"/>
      <c r="AH81" s="292"/>
      <c r="AI81" s="292"/>
      <c r="AJ81" s="292"/>
      <c r="AK81" s="297"/>
      <c r="AL81" s="297"/>
      <c r="AM81" s="292"/>
      <c r="AN81" s="292"/>
      <c r="AO81" s="292"/>
      <c r="AP81" s="292"/>
      <c r="AQ81" s="413"/>
      <c r="AR81" s="413"/>
    </row>
    <row r="82" spans="1:44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5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7"/>
      <c r="AC82" s="292"/>
      <c r="AD82" s="292"/>
      <c r="AE82" s="292"/>
      <c r="AF82" s="292"/>
      <c r="AG82" s="292"/>
      <c r="AH82" s="292"/>
      <c r="AI82" s="292"/>
      <c r="AJ82" s="292"/>
      <c r="AK82" s="297"/>
      <c r="AL82" s="297"/>
      <c r="AM82" s="292"/>
      <c r="AN82" s="292"/>
      <c r="AO82" s="292"/>
      <c r="AP82" s="292"/>
      <c r="AQ82" s="413"/>
      <c r="AR82" s="413"/>
    </row>
    <row r="83" spans="1:44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5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7"/>
      <c r="AC83" s="292"/>
      <c r="AD83" s="292"/>
      <c r="AE83" s="292"/>
      <c r="AF83" s="292"/>
      <c r="AG83" s="292"/>
      <c r="AH83" s="292"/>
      <c r="AI83" s="292"/>
      <c r="AJ83" s="292"/>
      <c r="AK83" s="297"/>
      <c r="AL83" s="297"/>
      <c r="AM83" s="292"/>
      <c r="AN83" s="292"/>
      <c r="AO83" s="292"/>
      <c r="AP83" s="292"/>
      <c r="AQ83" s="413"/>
      <c r="AR83" s="413"/>
    </row>
    <row r="84" spans="1:44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5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7"/>
      <c r="AC84" s="292"/>
      <c r="AD84" s="292"/>
      <c r="AE84" s="292"/>
      <c r="AF84" s="292"/>
      <c r="AG84" s="292"/>
      <c r="AH84" s="292"/>
      <c r="AI84" s="292"/>
      <c r="AJ84" s="292"/>
      <c r="AK84" s="297"/>
      <c r="AL84" s="297"/>
      <c r="AM84" s="292"/>
      <c r="AN84" s="292"/>
      <c r="AO84" s="292"/>
      <c r="AP84" s="292"/>
      <c r="AQ84" s="413"/>
      <c r="AR84" s="413"/>
    </row>
    <row r="85" spans="1:44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5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7"/>
      <c r="AC85" s="292"/>
      <c r="AD85" s="292"/>
      <c r="AE85" s="292"/>
      <c r="AF85" s="292"/>
      <c r="AG85" s="292"/>
      <c r="AH85" s="292"/>
      <c r="AI85" s="292"/>
      <c r="AJ85" s="292"/>
      <c r="AK85" s="297"/>
      <c r="AL85" s="297"/>
      <c r="AM85" s="292"/>
      <c r="AN85" s="292"/>
      <c r="AO85" s="292"/>
      <c r="AP85" s="292"/>
      <c r="AQ85" s="413"/>
      <c r="AR85" s="413"/>
    </row>
    <row r="86" spans="1:44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5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7"/>
      <c r="AC86" s="292"/>
      <c r="AD86" s="292"/>
      <c r="AE86" s="292"/>
      <c r="AF86" s="292"/>
      <c r="AG86" s="292"/>
      <c r="AH86" s="292"/>
      <c r="AI86" s="292"/>
      <c r="AJ86" s="292"/>
      <c r="AK86" s="297"/>
      <c r="AL86" s="297"/>
      <c r="AM86" s="292"/>
      <c r="AN86" s="292"/>
      <c r="AO86" s="292"/>
      <c r="AP86" s="292"/>
      <c r="AQ86" s="413"/>
      <c r="AR86" s="413"/>
    </row>
    <row r="87" spans="1:44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5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7"/>
      <c r="AC87" s="292"/>
      <c r="AD87" s="292"/>
      <c r="AE87" s="292"/>
      <c r="AF87" s="292"/>
      <c r="AG87" s="292"/>
      <c r="AH87" s="292"/>
      <c r="AI87" s="292"/>
      <c r="AJ87" s="292"/>
      <c r="AK87" s="297"/>
      <c r="AL87" s="297"/>
      <c r="AM87" s="292"/>
      <c r="AN87" s="292"/>
      <c r="AO87" s="292"/>
      <c r="AP87" s="292"/>
      <c r="AQ87" s="413"/>
      <c r="AR87" s="413"/>
    </row>
    <row r="88" spans="1:44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5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7"/>
      <c r="AC88" s="292"/>
      <c r="AD88" s="292"/>
      <c r="AE88" s="292"/>
      <c r="AF88" s="292"/>
      <c r="AG88" s="292"/>
      <c r="AH88" s="292"/>
      <c r="AI88" s="292"/>
      <c r="AJ88" s="292"/>
      <c r="AK88" s="297"/>
      <c r="AL88" s="297"/>
      <c r="AM88" s="292"/>
      <c r="AN88" s="292"/>
      <c r="AO88" s="292"/>
      <c r="AP88" s="292"/>
      <c r="AQ88" s="413"/>
      <c r="AR88" s="413"/>
    </row>
    <row r="89" spans="1:44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5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7"/>
      <c r="AC89" s="292"/>
      <c r="AD89" s="292"/>
      <c r="AE89" s="292"/>
      <c r="AF89" s="292"/>
      <c r="AG89" s="292"/>
      <c r="AH89" s="292"/>
      <c r="AI89" s="292"/>
      <c r="AJ89" s="292"/>
      <c r="AK89" s="297"/>
      <c r="AL89" s="297"/>
      <c r="AM89" s="292"/>
      <c r="AN89" s="292"/>
      <c r="AO89" s="292"/>
      <c r="AP89" s="292"/>
      <c r="AQ89" s="413"/>
      <c r="AR89" s="413"/>
    </row>
    <row r="90" spans="1:44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5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7"/>
      <c r="AC90" s="292"/>
      <c r="AD90" s="292"/>
      <c r="AE90" s="292"/>
      <c r="AF90" s="292"/>
      <c r="AG90" s="292"/>
      <c r="AH90" s="292"/>
      <c r="AI90" s="292"/>
      <c r="AJ90" s="292"/>
      <c r="AK90" s="297"/>
      <c r="AL90" s="297"/>
      <c r="AM90" s="292"/>
      <c r="AN90" s="292"/>
      <c r="AO90" s="292"/>
      <c r="AP90" s="292"/>
      <c r="AQ90" s="413"/>
      <c r="AR90" s="413"/>
    </row>
    <row r="91" spans="1:44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5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7"/>
      <c r="AC91" s="292"/>
      <c r="AD91" s="292"/>
      <c r="AE91" s="292"/>
      <c r="AF91" s="292"/>
      <c r="AG91" s="292"/>
      <c r="AH91" s="292"/>
      <c r="AI91" s="292"/>
      <c r="AJ91" s="292"/>
      <c r="AK91" s="297"/>
      <c r="AL91" s="297"/>
      <c r="AM91" s="292"/>
      <c r="AN91" s="292"/>
      <c r="AO91" s="292"/>
      <c r="AP91" s="292"/>
      <c r="AQ91" s="413"/>
      <c r="AR91" s="413"/>
    </row>
    <row r="92" spans="1:44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5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7"/>
      <c r="AC92" s="292"/>
      <c r="AD92" s="292"/>
      <c r="AE92" s="292"/>
      <c r="AF92" s="292"/>
      <c r="AG92" s="292"/>
      <c r="AH92" s="292"/>
      <c r="AI92" s="292"/>
      <c r="AJ92" s="292"/>
      <c r="AK92" s="297"/>
      <c r="AL92" s="297"/>
      <c r="AM92" s="292"/>
      <c r="AN92" s="292"/>
      <c r="AO92" s="292"/>
      <c r="AP92" s="292"/>
      <c r="AQ92" s="413"/>
      <c r="AR92" s="413"/>
    </row>
    <row r="93" spans="1:44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5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7"/>
      <c r="AC93" s="292"/>
      <c r="AD93" s="292"/>
      <c r="AE93" s="292"/>
      <c r="AF93" s="292"/>
      <c r="AG93" s="292"/>
      <c r="AH93" s="292"/>
      <c r="AI93" s="292"/>
      <c r="AJ93" s="292"/>
      <c r="AK93" s="297"/>
      <c r="AL93" s="297"/>
      <c r="AM93" s="292"/>
      <c r="AN93" s="292"/>
      <c r="AO93" s="292"/>
      <c r="AP93" s="292"/>
      <c r="AQ93" s="413"/>
      <c r="AR93" s="413"/>
    </row>
    <row r="94" spans="1:44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5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7"/>
      <c r="AC94" s="292"/>
      <c r="AD94" s="292"/>
      <c r="AE94" s="292"/>
      <c r="AF94" s="292"/>
      <c r="AG94" s="292"/>
      <c r="AH94" s="292"/>
      <c r="AI94" s="292"/>
      <c r="AJ94" s="292"/>
      <c r="AK94" s="297"/>
      <c r="AL94" s="297"/>
      <c r="AM94" s="292"/>
      <c r="AN94" s="292"/>
      <c r="AO94" s="292"/>
      <c r="AP94" s="292"/>
      <c r="AQ94" s="413"/>
      <c r="AR94" s="413"/>
    </row>
    <row r="95" spans="1:44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5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7"/>
      <c r="AC95" s="292"/>
      <c r="AD95" s="292"/>
      <c r="AE95" s="292"/>
      <c r="AF95" s="292"/>
      <c r="AG95" s="292"/>
      <c r="AH95" s="292"/>
      <c r="AI95" s="292"/>
      <c r="AJ95" s="292"/>
      <c r="AK95" s="297"/>
      <c r="AL95" s="297"/>
      <c r="AM95" s="292"/>
      <c r="AN95" s="292"/>
      <c r="AO95" s="292"/>
      <c r="AP95" s="292"/>
      <c r="AQ95" s="413"/>
      <c r="AR95" s="413"/>
    </row>
    <row r="96" spans="1:44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5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7"/>
      <c r="AC96" s="292"/>
      <c r="AD96" s="292"/>
      <c r="AE96" s="292"/>
      <c r="AF96" s="292"/>
      <c r="AG96" s="292"/>
      <c r="AH96" s="292"/>
      <c r="AI96" s="292"/>
      <c r="AJ96" s="292"/>
      <c r="AK96" s="297"/>
      <c r="AL96" s="297"/>
      <c r="AM96" s="292"/>
      <c r="AN96" s="292"/>
      <c r="AO96" s="292"/>
      <c r="AP96" s="292"/>
      <c r="AQ96" s="413"/>
      <c r="AR96" s="413"/>
    </row>
    <row r="97" spans="1:44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5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7"/>
      <c r="AC97" s="292"/>
      <c r="AD97" s="292"/>
      <c r="AE97" s="292"/>
      <c r="AF97" s="292"/>
      <c r="AG97" s="292"/>
      <c r="AH97" s="292"/>
      <c r="AI97" s="292"/>
      <c r="AJ97" s="292"/>
      <c r="AK97" s="297"/>
      <c r="AL97" s="297"/>
      <c r="AM97" s="292"/>
      <c r="AN97" s="292"/>
      <c r="AO97" s="292"/>
      <c r="AP97" s="292"/>
      <c r="AQ97" s="413"/>
      <c r="AR97" s="413"/>
    </row>
    <row r="98" spans="1:44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5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7"/>
      <c r="AC98" s="292"/>
      <c r="AD98" s="292"/>
      <c r="AE98" s="292"/>
      <c r="AF98" s="292"/>
      <c r="AG98" s="292"/>
      <c r="AH98" s="292"/>
      <c r="AI98" s="292"/>
      <c r="AJ98" s="292"/>
      <c r="AK98" s="297"/>
      <c r="AL98" s="297"/>
      <c r="AM98" s="292"/>
      <c r="AN98" s="292"/>
      <c r="AO98" s="292"/>
      <c r="AP98" s="292"/>
      <c r="AQ98" s="413"/>
      <c r="AR98" s="413"/>
    </row>
    <row r="99" spans="1:44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5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7"/>
      <c r="AC99" s="292"/>
      <c r="AD99" s="292"/>
      <c r="AE99" s="292"/>
      <c r="AF99" s="292"/>
      <c r="AG99" s="292"/>
      <c r="AH99" s="292"/>
      <c r="AI99" s="292"/>
      <c r="AJ99" s="292"/>
      <c r="AK99" s="297"/>
      <c r="AL99" s="297"/>
      <c r="AM99" s="292"/>
      <c r="AN99" s="292"/>
      <c r="AO99" s="292"/>
      <c r="AP99" s="292"/>
      <c r="AQ99" s="413"/>
      <c r="AR99" s="413"/>
    </row>
    <row r="100" spans="1:44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5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7"/>
      <c r="AC100" s="292"/>
      <c r="AD100" s="292"/>
      <c r="AE100" s="292"/>
      <c r="AF100" s="292"/>
      <c r="AG100" s="292"/>
      <c r="AH100" s="292"/>
      <c r="AI100" s="292"/>
      <c r="AJ100" s="292"/>
      <c r="AK100" s="297"/>
      <c r="AL100" s="297"/>
      <c r="AM100" s="292"/>
      <c r="AN100" s="292"/>
      <c r="AO100" s="292"/>
      <c r="AP100" s="292"/>
      <c r="AQ100" s="413"/>
      <c r="AR100" s="413"/>
    </row>
    <row r="101" spans="1:44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5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7"/>
      <c r="AC101" s="292"/>
      <c r="AD101" s="292"/>
      <c r="AE101" s="292"/>
      <c r="AF101" s="292"/>
      <c r="AG101" s="292"/>
      <c r="AH101" s="292"/>
      <c r="AI101" s="292"/>
      <c r="AJ101" s="292"/>
      <c r="AK101" s="297"/>
      <c r="AL101" s="297"/>
      <c r="AM101" s="292"/>
      <c r="AN101" s="292"/>
      <c r="AO101" s="292"/>
      <c r="AP101" s="292"/>
      <c r="AQ101" s="413"/>
      <c r="AR101" s="413"/>
    </row>
    <row r="102" spans="1:44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5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7"/>
      <c r="AC102" s="292"/>
      <c r="AD102" s="292"/>
      <c r="AE102" s="292"/>
      <c r="AF102" s="292"/>
      <c r="AG102" s="292"/>
      <c r="AH102" s="292"/>
      <c r="AI102" s="292"/>
      <c r="AJ102" s="292"/>
      <c r="AK102" s="297"/>
      <c r="AL102" s="297"/>
      <c r="AM102" s="292"/>
      <c r="AN102" s="292"/>
      <c r="AO102" s="292"/>
      <c r="AP102" s="292"/>
      <c r="AQ102" s="413"/>
      <c r="AR102" s="413"/>
    </row>
    <row r="103" spans="1:44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5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7"/>
      <c r="AC103" s="292"/>
      <c r="AD103" s="292"/>
      <c r="AE103" s="292"/>
      <c r="AF103" s="292"/>
      <c r="AG103" s="292"/>
      <c r="AH103" s="292"/>
      <c r="AI103" s="292"/>
      <c r="AJ103" s="292"/>
      <c r="AK103" s="297"/>
      <c r="AL103" s="297"/>
      <c r="AM103" s="292"/>
      <c r="AN103" s="292"/>
      <c r="AO103" s="292"/>
      <c r="AP103" s="292"/>
      <c r="AQ103" s="413"/>
      <c r="AR103" s="413"/>
    </row>
    <row r="104" spans="1:44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5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7"/>
      <c r="AC104" s="292"/>
      <c r="AD104" s="292"/>
      <c r="AE104" s="292"/>
      <c r="AF104" s="292"/>
      <c r="AG104" s="292"/>
      <c r="AH104" s="292"/>
      <c r="AI104" s="292"/>
      <c r="AJ104" s="292"/>
      <c r="AK104" s="297"/>
      <c r="AL104" s="297"/>
      <c r="AM104" s="292"/>
      <c r="AN104" s="292"/>
      <c r="AO104" s="292"/>
      <c r="AP104" s="292"/>
      <c r="AQ104" s="413"/>
      <c r="AR104" s="413"/>
    </row>
    <row r="105" spans="1:44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5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7"/>
      <c r="AC105" s="292"/>
      <c r="AD105" s="292"/>
      <c r="AE105" s="292"/>
      <c r="AF105" s="292"/>
      <c r="AG105" s="292"/>
      <c r="AH105" s="292"/>
      <c r="AI105" s="292"/>
      <c r="AJ105" s="292"/>
      <c r="AK105" s="297"/>
      <c r="AL105" s="297"/>
      <c r="AM105" s="292"/>
      <c r="AN105" s="292"/>
      <c r="AO105" s="292"/>
      <c r="AP105" s="292"/>
      <c r="AQ105" s="413"/>
      <c r="AR105" s="413"/>
    </row>
    <row r="106" spans="1:44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5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7"/>
      <c r="AC106" s="292"/>
      <c r="AD106" s="292"/>
      <c r="AE106" s="292"/>
      <c r="AF106" s="292"/>
      <c r="AG106" s="292"/>
      <c r="AH106" s="292"/>
      <c r="AI106" s="292"/>
      <c r="AJ106" s="292"/>
      <c r="AK106" s="297"/>
      <c r="AL106" s="297"/>
      <c r="AM106" s="292"/>
      <c r="AN106" s="292"/>
      <c r="AO106" s="292"/>
      <c r="AP106" s="292"/>
      <c r="AQ106" s="413"/>
      <c r="AR106" s="413"/>
    </row>
    <row r="107" spans="1:44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5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7"/>
      <c r="AC107" s="292"/>
      <c r="AD107" s="292"/>
      <c r="AE107" s="292"/>
      <c r="AF107" s="292"/>
      <c r="AG107" s="292"/>
      <c r="AH107" s="292"/>
      <c r="AI107" s="292"/>
      <c r="AJ107" s="292"/>
      <c r="AK107" s="297"/>
      <c r="AL107" s="297"/>
      <c r="AM107" s="292"/>
      <c r="AN107" s="292"/>
      <c r="AO107" s="292"/>
      <c r="AP107" s="292"/>
      <c r="AQ107" s="413"/>
      <c r="AR107" s="413"/>
    </row>
    <row r="108" spans="1:44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5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7"/>
      <c r="AC108" s="292"/>
      <c r="AD108" s="292"/>
      <c r="AE108" s="292"/>
      <c r="AF108" s="292"/>
      <c r="AG108" s="292"/>
      <c r="AH108" s="292"/>
      <c r="AI108" s="292"/>
      <c r="AJ108" s="292"/>
      <c r="AK108" s="297"/>
      <c r="AL108" s="297"/>
      <c r="AM108" s="292"/>
      <c r="AN108" s="292"/>
      <c r="AO108" s="292"/>
      <c r="AP108" s="292"/>
      <c r="AQ108" s="413"/>
      <c r="AR108" s="413"/>
    </row>
    <row r="109" spans="1:44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5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7"/>
      <c r="AC109" s="292"/>
      <c r="AD109" s="292"/>
      <c r="AE109" s="292"/>
      <c r="AF109" s="292"/>
      <c r="AG109" s="292"/>
      <c r="AH109" s="292"/>
      <c r="AI109" s="292"/>
      <c r="AJ109" s="292"/>
      <c r="AK109" s="297"/>
      <c r="AL109" s="297"/>
      <c r="AM109" s="292"/>
      <c r="AN109" s="292"/>
      <c r="AO109" s="292"/>
      <c r="AP109" s="292"/>
      <c r="AQ109" s="413"/>
      <c r="AR109" s="413"/>
    </row>
    <row r="110" spans="1:44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5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7"/>
      <c r="AC110" s="292"/>
      <c r="AD110" s="292"/>
      <c r="AE110" s="292"/>
      <c r="AF110" s="292"/>
      <c r="AG110" s="292"/>
      <c r="AH110" s="292"/>
      <c r="AI110" s="292"/>
      <c r="AJ110" s="292"/>
      <c r="AK110" s="297"/>
      <c r="AL110" s="297"/>
      <c r="AM110" s="292"/>
      <c r="AN110" s="292"/>
      <c r="AO110" s="292"/>
      <c r="AP110" s="292"/>
      <c r="AQ110" s="413"/>
      <c r="AR110" s="413"/>
    </row>
    <row r="111" spans="1:44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5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7"/>
      <c r="AC111" s="292"/>
      <c r="AD111" s="292"/>
      <c r="AE111" s="292"/>
      <c r="AF111" s="292"/>
      <c r="AG111" s="292"/>
      <c r="AH111" s="292"/>
      <c r="AI111" s="292"/>
      <c r="AJ111" s="292"/>
      <c r="AK111" s="297"/>
      <c r="AL111" s="297"/>
      <c r="AM111" s="292"/>
      <c r="AN111" s="292"/>
      <c r="AO111" s="292"/>
      <c r="AP111" s="292"/>
      <c r="AQ111" s="413"/>
      <c r="AR111" s="413"/>
    </row>
    <row r="112" spans="1:44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5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7"/>
      <c r="AC112" s="292"/>
      <c r="AD112" s="292"/>
      <c r="AE112" s="292"/>
      <c r="AF112" s="292"/>
      <c r="AG112" s="292"/>
      <c r="AH112" s="292"/>
      <c r="AI112" s="292"/>
      <c r="AJ112" s="292"/>
      <c r="AK112" s="297"/>
      <c r="AL112" s="297"/>
      <c r="AM112" s="292"/>
      <c r="AN112" s="292"/>
      <c r="AO112" s="292"/>
      <c r="AP112" s="292"/>
      <c r="AQ112" s="413"/>
      <c r="AR112" s="413"/>
    </row>
    <row r="113" spans="1:44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5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7"/>
      <c r="AC113" s="292"/>
      <c r="AD113" s="292"/>
      <c r="AE113" s="292"/>
      <c r="AF113" s="292"/>
      <c r="AG113" s="292"/>
      <c r="AH113" s="292"/>
      <c r="AI113" s="292"/>
      <c r="AJ113" s="292"/>
      <c r="AK113" s="297"/>
      <c r="AL113" s="297"/>
      <c r="AM113" s="292"/>
      <c r="AN113" s="292"/>
      <c r="AO113" s="292"/>
      <c r="AP113" s="292"/>
      <c r="AQ113" s="413"/>
      <c r="AR113" s="413"/>
    </row>
    <row r="114" spans="1:44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5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7"/>
      <c r="AC114" s="292"/>
      <c r="AD114" s="292"/>
      <c r="AE114" s="292"/>
      <c r="AF114" s="292"/>
      <c r="AG114" s="292"/>
      <c r="AH114" s="292"/>
      <c r="AI114" s="292"/>
      <c r="AJ114" s="292"/>
      <c r="AK114" s="297"/>
      <c r="AL114" s="297"/>
      <c r="AM114" s="292"/>
      <c r="AN114" s="292"/>
      <c r="AO114" s="292"/>
      <c r="AP114" s="292"/>
      <c r="AQ114" s="413"/>
      <c r="AR114" s="413"/>
    </row>
    <row r="115" spans="1:44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5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7"/>
      <c r="AC115" s="292"/>
      <c r="AD115" s="292"/>
      <c r="AE115" s="292"/>
      <c r="AF115" s="292"/>
      <c r="AG115" s="292"/>
      <c r="AH115" s="292"/>
      <c r="AI115" s="292"/>
      <c r="AJ115" s="292"/>
      <c r="AK115" s="297"/>
      <c r="AL115" s="297"/>
      <c r="AM115" s="292"/>
      <c r="AN115" s="292"/>
      <c r="AO115" s="292"/>
      <c r="AP115" s="292"/>
      <c r="AQ115" s="413"/>
      <c r="AR115" s="413"/>
    </row>
    <row r="116" spans="1:44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5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7"/>
      <c r="AC116" s="292"/>
      <c r="AD116" s="292"/>
      <c r="AE116" s="292"/>
      <c r="AF116" s="292"/>
      <c r="AG116" s="292"/>
      <c r="AH116" s="292"/>
      <c r="AI116" s="292"/>
      <c r="AJ116" s="292"/>
      <c r="AK116" s="297"/>
      <c r="AL116" s="297"/>
      <c r="AM116" s="292"/>
      <c r="AN116" s="292"/>
      <c r="AO116" s="292"/>
      <c r="AP116" s="292"/>
      <c r="AQ116" s="413"/>
      <c r="AR116" s="413"/>
    </row>
    <row r="117" spans="1:44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5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7"/>
      <c r="AC117" s="292"/>
      <c r="AD117" s="292"/>
      <c r="AE117" s="292"/>
      <c r="AF117" s="292"/>
      <c r="AG117" s="292"/>
      <c r="AH117" s="292"/>
      <c r="AI117" s="292"/>
      <c r="AJ117" s="292"/>
      <c r="AK117" s="297"/>
      <c r="AL117" s="297"/>
      <c r="AM117" s="292"/>
      <c r="AN117" s="292"/>
      <c r="AO117" s="292"/>
      <c r="AP117" s="292"/>
      <c r="AQ117" s="413"/>
      <c r="AR117" s="413"/>
    </row>
    <row r="118" spans="1:44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5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7"/>
      <c r="AC118" s="292"/>
      <c r="AD118" s="292"/>
      <c r="AE118" s="292"/>
      <c r="AF118" s="292"/>
      <c r="AG118" s="292"/>
      <c r="AH118" s="292"/>
      <c r="AI118" s="292"/>
      <c r="AJ118" s="292"/>
      <c r="AK118" s="297"/>
      <c r="AL118" s="297"/>
      <c r="AM118" s="292"/>
      <c r="AN118" s="292"/>
      <c r="AO118" s="292"/>
      <c r="AP118" s="292"/>
      <c r="AQ118" s="413"/>
      <c r="AR118" s="413"/>
    </row>
    <row r="119" spans="1:44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5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7"/>
      <c r="AC119" s="292"/>
      <c r="AD119" s="292"/>
      <c r="AE119" s="292"/>
      <c r="AF119" s="292"/>
      <c r="AG119" s="292"/>
      <c r="AH119" s="292"/>
      <c r="AI119" s="292"/>
      <c r="AJ119" s="292"/>
      <c r="AK119" s="297"/>
      <c r="AL119" s="297"/>
      <c r="AM119" s="292"/>
      <c r="AN119" s="292"/>
      <c r="AO119" s="292"/>
      <c r="AP119" s="292"/>
      <c r="AQ119" s="413"/>
      <c r="AR119" s="413"/>
    </row>
    <row r="120" spans="1:44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5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7"/>
      <c r="AC120" s="292"/>
      <c r="AD120" s="292"/>
      <c r="AE120" s="292"/>
      <c r="AF120" s="292"/>
      <c r="AG120" s="292"/>
      <c r="AH120" s="292"/>
      <c r="AI120" s="292"/>
      <c r="AJ120" s="292"/>
      <c r="AK120" s="297"/>
      <c r="AL120" s="297"/>
      <c r="AM120" s="292"/>
      <c r="AN120" s="292"/>
      <c r="AO120" s="292"/>
      <c r="AP120" s="292"/>
      <c r="AQ120" s="413"/>
      <c r="AR120" s="413"/>
    </row>
    <row r="121" spans="1:44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5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7"/>
      <c r="AC121" s="292"/>
      <c r="AD121" s="292"/>
      <c r="AE121" s="292"/>
      <c r="AF121" s="292"/>
      <c r="AG121" s="292"/>
      <c r="AH121" s="292"/>
      <c r="AI121" s="292"/>
      <c r="AJ121" s="292"/>
      <c r="AK121" s="297"/>
      <c r="AL121" s="297"/>
      <c r="AM121" s="292"/>
      <c r="AN121" s="292"/>
      <c r="AO121" s="292"/>
      <c r="AP121" s="292"/>
      <c r="AQ121" s="413"/>
      <c r="AR121" s="413"/>
    </row>
    <row r="122" spans="1:44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5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7"/>
      <c r="AC122" s="292"/>
      <c r="AD122" s="292"/>
      <c r="AE122" s="292"/>
      <c r="AF122" s="292"/>
      <c r="AG122" s="292"/>
      <c r="AH122" s="292"/>
      <c r="AI122" s="292"/>
      <c r="AJ122" s="292"/>
      <c r="AK122" s="297"/>
      <c r="AL122" s="297"/>
      <c r="AM122" s="292"/>
      <c r="AN122" s="292"/>
      <c r="AO122" s="292"/>
      <c r="AP122" s="292"/>
      <c r="AQ122" s="413"/>
      <c r="AR122" s="413"/>
    </row>
    <row r="123" spans="1:44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5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7"/>
      <c r="AC123" s="292"/>
      <c r="AD123" s="292"/>
      <c r="AE123" s="292"/>
      <c r="AF123" s="292"/>
      <c r="AG123" s="292"/>
      <c r="AH123" s="292"/>
      <c r="AI123" s="292"/>
      <c r="AJ123" s="292"/>
      <c r="AK123" s="297"/>
      <c r="AL123" s="297"/>
      <c r="AM123" s="292"/>
      <c r="AN123" s="292"/>
      <c r="AO123" s="292"/>
      <c r="AP123" s="292"/>
      <c r="AQ123" s="413"/>
      <c r="AR123" s="413"/>
    </row>
    <row r="124" spans="1:44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5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7"/>
      <c r="AC124" s="292"/>
      <c r="AD124" s="292"/>
      <c r="AE124" s="292"/>
      <c r="AF124" s="292"/>
      <c r="AG124" s="292"/>
      <c r="AH124" s="292"/>
      <c r="AI124" s="292"/>
      <c r="AJ124" s="292"/>
      <c r="AK124" s="297"/>
      <c r="AL124" s="297"/>
      <c r="AM124" s="292"/>
      <c r="AN124" s="292"/>
      <c r="AO124" s="292"/>
      <c r="AP124" s="292"/>
      <c r="AQ124" s="413"/>
      <c r="AR124" s="413"/>
    </row>
    <row r="125" spans="1:44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5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7"/>
      <c r="AC125" s="292"/>
      <c r="AD125" s="292"/>
      <c r="AE125" s="292"/>
      <c r="AF125" s="292"/>
      <c r="AG125" s="292"/>
      <c r="AH125" s="292"/>
      <c r="AI125" s="292"/>
      <c r="AJ125" s="292"/>
      <c r="AK125" s="297"/>
      <c r="AL125" s="297"/>
      <c r="AM125" s="292"/>
      <c r="AN125" s="292"/>
      <c r="AO125" s="292"/>
      <c r="AP125" s="292"/>
      <c r="AQ125" s="413"/>
      <c r="AR125" s="413"/>
    </row>
    <row r="126" spans="1:44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5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7"/>
      <c r="AC126" s="292"/>
      <c r="AD126" s="292"/>
      <c r="AE126" s="292"/>
      <c r="AF126" s="292"/>
      <c r="AG126" s="292"/>
      <c r="AH126" s="292"/>
      <c r="AI126" s="292"/>
      <c r="AJ126" s="292"/>
      <c r="AK126" s="297"/>
      <c r="AL126" s="297"/>
      <c r="AM126" s="292"/>
      <c r="AN126" s="292"/>
      <c r="AO126" s="292"/>
      <c r="AP126" s="292"/>
      <c r="AQ126" s="413"/>
      <c r="AR126" s="413"/>
    </row>
    <row r="127" spans="1:44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5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7"/>
      <c r="AC127" s="292"/>
      <c r="AD127" s="292"/>
      <c r="AE127" s="292"/>
      <c r="AF127" s="292"/>
      <c r="AG127" s="292"/>
      <c r="AH127" s="292"/>
      <c r="AI127" s="292"/>
      <c r="AJ127" s="292"/>
      <c r="AK127" s="297"/>
      <c r="AL127" s="297"/>
      <c r="AM127" s="292"/>
      <c r="AN127" s="292"/>
      <c r="AO127" s="292"/>
      <c r="AP127" s="292"/>
      <c r="AQ127" s="413"/>
      <c r="AR127" s="413"/>
    </row>
    <row r="128" spans="1:44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5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7"/>
      <c r="AC128" s="292"/>
      <c r="AD128" s="292"/>
      <c r="AE128" s="292"/>
      <c r="AF128" s="292"/>
      <c r="AG128" s="292"/>
      <c r="AH128" s="292"/>
      <c r="AI128" s="292"/>
      <c r="AJ128" s="292"/>
      <c r="AK128" s="297"/>
      <c r="AL128" s="297"/>
      <c r="AM128" s="292"/>
      <c r="AN128" s="292"/>
      <c r="AO128" s="292"/>
      <c r="AP128" s="292"/>
      <c r="AQ128" s="413"/>
      <c r="AR128" s="413"/>
    </row>
    <row r="129" spans="1:44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5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7"/>
      <c r="AC129" s="292"/>
      <c r="AD129" s="292"/>
      <c r="AE129" s="292"/>
      <c r="AF129" s="292"/>
      <c r="AG129" s="292"/>
      <c r="AH129" s="292"/>
      <c r="AI129" s="292"/>
      <c r="AJ129" s="292"/>
      <c r="AK129" s="297"/>
      <c r="AL129" s="297"/>
      <c r="AM129" s="292"/>
      <c r="AN129" s="292"/>
      <c r="AO129" s="292"/>
      <c r="AP129" s="292"/>
      <c r="AQ129" s="413"/>
      <c r="AR129" s="413"/>
    </row>
    <row r="130" spans="1:44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5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7"/>
      <c r="AC130" s="292"/>
      <c r="AD130" s="292"/>
      <c r="AE130" s="292"/>
      <c r="AF130" s="292"/>
      <c r="AG130" s="292"/>
      <c r="AH130" s="292"/>
      <c r="AI130" s="292"/>
      <c r="AJ130" s="292"/>
      <c r="AK130" s="297"/>
      <c r="AL130" s="297"/>
      <c r="AM130" s="292"/>
      <c r="AN130" s="292"/>
      <c r="AO130" s="292"/>
      <c r="AP130" s="292"/>
      <c r="AQ130" s="413"/>
      <c r="AR130" s="413"/>
    </row>
    <row r="131" spans="1:44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5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7"/>
      <c r="AC131" s="292"/>
      <c r="AD131" s="292"/>
      <c r="AE131" s="292"/>
      <c r="AF131" s="292"/>
      <c r="AG131" s="292"/>
      <c r="AH131" s="292"/>
      <c r="AI131" s="292"/>
      <c r="AJ131" s="292"/>
      <c r="AK131" s="297"/>
      <c r="AL131" s="297"/>
      <c r="AM131" s="292"/>
      <c r="AN131" s="292"/>
      <c r="AO131" s="292"/>
      <c r="AP131" s="292"/>
      <c r="AQ131" s="413"/>
      <c r="AR131" s="413"/>
    </row>
    <row r="132" spans="1:44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5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7"/>
      <c r="AC132" s="292"/>
      <c r="AD132" s="292"/>
      <c r="AE132" s="292"/>
      <c r="AF132" s="292"/>
      <c r="AG132" s="292"/>
      <c r="AH132" s="292"/>
      <c r="AI132" s="292"/>
      <c r="AJ132" s="292"/>
      <c r="AK132" s="297"/>
      <c r="AL132" s="297"/>
      <c r="AM132" s="292"/>
      <c r="AN132" s="292"/>
      <c r="AO132" s="292"/>
      <c r="AP132" s="292"/>
      <c r="AQ132" s="413"/>
      <c r="AR132" s="413"/>
    </row>
    <row r="133" spans="1:44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5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7"/>
      <c r="AC133" s="292"/>
      <c r="AD133" s="292"/>
      <c r="AE133" s="292"/>
      <c r="AF133" s="292"/>
      <c r="AG133" s="292"/>
      <c r="AH133" s="292"/>
      <c r="AI133" s="292"/>
      <c r="AJ133" s="292"/>
      <c r="AK133" s="297"/>
      <c r="AL133" s="297"/>
      <c r="AM133" s="292"/>
      <c r="AN133" s="292"/>
      <c r="AO133" s="292"/>
      <c r="AP133" s="292"/>
      <c r="AQ133" s="413"/>
      <c r="AR133" s="413"/>
    </row>
    <row r="134" spans="1:44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5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7"/>
      <c r="AC134" s="292"/>
      <c r="AD134" s="292"/>
      <c r="AE134" s="292"/>
      <c r="AF134" s="292"/>
      <c r="AG134" s="292"/>
      <c r="AH134" s="292"/>
      <c r="AI134" s="292"/>
      <c r="AJ134" s="292"/>
      <c r="AK134" s="297"/>
      <c r="AL134" s="297"/>
      <c r="AM134" s="292"/>
      <c r="AN134" s="292"/>
      <c r="AO134" s="292"/>
      <c r="AP134" s="292"/>
      <c r="AQ134" s="413"/>
      <c r="AR134" s="413"/>
    </row>
    <row r="135" spans="1:44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5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7"/>
      <c r="AC135" s="292"/>
      <c r="AD135" s="292"/>
      <c r="AE135" s="292"/>
      <c r="AF135" s="292"/>
      <c r="AG135" s="292"/>
      <c r="AH135" s="292"/>
      <c r="AI135" s="292"/>
      <c r="AJ135" s="292"/>
      <c r="AK135" s="297"/>
      <c r="AL135" s="297"/>
      <c r="AM135" s="292"/>
      <c r="AN135" s="292"/>
      <c r="AO135" s="292"/>
      <c r="AP135" s="292"/>
      <c r="AQ135" s="413"/>
      <c r="AR135" s="413"/>
    </row>
    <row r="136" spans="1:44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5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7"/>
      <c r="AC136" s="292"/>
      <c r="AD136" s="292"/>
      <c r="AE136" s="292"/>
      <c r="AF136" s="292"/>
      <c r="AG136" s="292"/>
      <c r="AH136" s="292"/>
      <c r="AI136" s="292"/>
      <c r="AJ136" s="292"/>
      <c r="AK136" s="297"/>
      <c r="AL136" s="297"/>
      <c r="AM136" s="292"/>
      <c r="AN136" s="292"/>
      <c r="AO136" s="292"/>
      <c r="AP136" s="292"/>
      <c r="AQ136" s="413"/>
      <c r="AR136" s="413"/>
    </row>
    <row r="137" spans="1:44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5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7"/>
      <c r="AC137" s="292"/>
      <c r="AD137" s="292"/>
      <c r="AE137" s="292"/>
      <c r="AF137" s="292"/>
      <c r="AG137" s="292"/>
      <c r="AH137" s="292"/>
      <c r="AI137" s="292"/>
      <c r="AJ137" s="292"/>
      <c r="AK137" s="297"/>
      <c r="AL137" s="297"/>
      <c r="AM137" s="292"/>
      <c r="AN137" s="292"/>
      <c r="AO137" s="292"/>
      <c r="AP137" s="292"/>
      <c r="AQ137" s="413"/>
      <c r="AR137" s="413"/>
    </row>
    <row r="138" spans="1:44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5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7"/>
      <c r="AC138" s="292"/>
      <c r="AD138" s="292"/>
      <c r="AE138" s="292"/>
      <c r="AF138" s="292"/>
      <c r="AG138" s="292"/>
      <c r="AH138" s="292"/>
      <c r="AI138" s="292"/>
      <c r="AJ138" s="292"/>
      <c r="AK138" s="297"/>
      <c r="AL138" s="297"/>
      <c r="AM138" s="292"/>
      <c r="AN138" s="292"/>
      <c r="AO138" s="292"/>
      <c r="AP138" s="292"/>
      <c r="AQ138" s="413"/>
      <c r="AR138" s="413"/>
    </row>
    <row r="139" spans="1:44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5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7"/>
      <c r="AC139" s="292"/>
      <c r="AD139" s="292"/>
      <c r="AE139" s="292"/>
      <c r="AF139" s="292"/>
      <c r="AG139" s="292"/>
      <c r="AH139" s="292"/>
      <c r="AI139" s="292"/>
      <c r="AJ139" s="292"/>
      <c r="AK139" s="297"/>
      <c r="AL139" s="297"/>
      <c r="AM139" s="292"/>
      <c r="AN139" s="292"/>
      <c r="AO139" s="292"/>
      <c r="AP139" s="292"/>
      <c r="AQ139" s="413"/>
      <c r="AR139" s="413"/>
    </row>
    <row r="140" spans="1:44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5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7"/>
      <c r="AC140" s="292"/>
      <c r="AD140" s="292"/>
      <c r="AE140" s="292"/>
      <c r="AF140" s="292"/>
      <c r="AG140" s="292"/>
      <c r="AH140" s="292"/>
      <c r="AI140" s="292"/>
      <c r="AJ140" s="292"/>
      <c r="AK140" s="297"/>
      <c r="AL140" s="297"/>
      <c r="AM140" s="292"/>
      <c r="AN140" s="292"/>
      <c r="AO140" s="292"/>
      <c r="AP140" s="292"/>
      <c r="AQ140" s="413"/>
      <c r="AR140" s="413"/>
    </row>
    <row r="141" spans="1:44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5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7"/>
      <c r="AC141" s="292"/>
      <c r="AD141" s="292"/>
      <c r="AE141" s="292"/>
      <c r="AF141" s="292"/>
      <c r="AG141" s="292"/>
      <c r="AH141" s="292"/>
      <c r="AI141" s="292"/>
      <c r="AJ141" s="292"/>
      <c r="AK141" s="297"/>
      <c r="AL141" s="297"/>
      <c r="AM141" s="292"/>
      <c r="AN141" s="292"/>
      <c r="AO141" s="292"/>
      <c r="AP141" s="292"/>
      <c r="AQ141" s="413"/>
      <c r="AR141" s="413"/>
    </row>
    <row r="142" spans="1:44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5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7"/>
      <c r="AC142" s="292"/>
      <c r="AD142" s="292"/>
      <c r="AE142" s="292"/>
      <c r="AF142" s="292"/>
      <c r="AG142" s="292"/>
      <c r="AH142" s="292"/>
      <c r="AI142" s="292"/>
      <c r="AJ142" s="292"/>
      <c r="AK142" s="297"/>
      <c r="AL142" s="297"/>
      <c r="AM142" s="292"/>
      <c r="AN142" s="292"/>
      <c r="AO142" s="292"/>
      <c r="AP142" s="292"/>
      <c r="AQ142" s="413"/>
      <c r="AR142" s="413"/>
    </row>
    <row r="143" spans="1:44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5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7"/>
      <c r="AC143" s="292"/>
      <c r="AD143" s="292"/>
      <c r="AE143" s="292"/>
      <c r="AF143" s="292"/>
      <c r="AG143" s="292"/>
      <c r="AH143" s="292"/>
      <c r="AI143" s="292"/>
      <c r="AJ143" s="292"/>
      <c r="AK143" s="297"/>
      <c r="AL143" s="297"/>
      <c r="AM143" s="292"/>
      <c r="AN143" s="292"/>
      <c r="AO143" s="292"/>
      <c r="AP143" s="292"/>
      <c r="AQ143" s="413"/>
      <c r="AR143" s="413"/>
    </row>
    <row r="144" spans="1:44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5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7"/>
      <c r="AC144" s="292"/>
      <c r="AD144" s="292"/>
      <c r="AE144" s="292"/>
      <c r="AF144" s="292"/>
      <c r="AG144" s="292"/>
      <c r="AH144" s="292"/>
      <c r="AI144" s="292"/>
      <c r="AJ144" s="292"/>
      <c r="AK144" s="297"/>
      <c r="AL144" s="297"/>
      <c r="AM144" s="292"/>
      <c r="AN144" s="292"/>
      <c r="AO144" s="292"/>
      <c r="AP144" s="292"/>
      <c r="AQ144" s="413"/>
      <c r="AR144" s="413"/>
    </row>
    <row r="145" spans="1:44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5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7"/>
      <c r="AC145" s="292"/>
      <c r="AD145" s="292"/>
      <c r="AE145" s="292"/>
      <c r="AF145" s="292"/>
      <c r="AG145" s="292"/>
      <c r="AH145" s="292"/>
      <c r="AI145" s="292"/>
      <c r="AJ145" s="292"/>
      <c r="AK145" s="297"/>
      <c r="AL145" s="297"/>
      <c r="AM145" s="292"/>
      <c r="AN145" s="292"/>
      <c r="AO145" s="292"/>
      <c r="AP145" s="292"/>
      <c r="AQ145" s="413"/>
      <c r="AR145" s="413"/>
    </row>
    <row r="146" spans="1:44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5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7"/>
      <c r="AC146" s="292"/>
      <c r="AD146" s="292"/>
      <c r="AE146" s="292"/>
      <c r="AF146" s="292"/>
      <c r="AG146" s="292"/>
      <c r="AH146" s="292"/>
      <c r="AI146" s="292"/>
      <c r="AJ146" s="292"/>
      <c r="AK146" s="297"/>
      <c r="AL146" s="297"/>
      <c r="AM146" s="292"/>
      <c r="AN146" s="292"/>
      <c r="AO146" s="292"/>
      <c r="AP146" s="292"/>
      <c r="AQ146" s="413"/>
      <c r="AR146" s="413"/>
    </row>
    <row r="147" spans="1:44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5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7"/>
      <c r="AC147" s="292"/>
      <c r="AD147" s="292"/>
      <c r="AE147" s="292"/>
      <c r="AF147" s="292"/>
      <c r="AG147" s="292"/>
      <c r="AH147" s="292"/>
      <c r="AI147" s="292"/>
      <c r="AJ147" s="292"/>
      <c r="AK147" s="297"/>
      <c r="AL147" s="297"/>
      <c r="AM147" s="292"/>
      <c r="AN147" s="292"/>
      <c r="AO147" s="292"/>
      <c r="AP147" s="292"/>
      <c r="AQ147" s="413"/>
      <c r="AR147" s="413"/>
    </row>
    <row r="148" spans="1:44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5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7"/>
      <c r="AC148" s="292"/>
      <c r="AD148" s="292"/>
      <c r="AE148" s="292"/>
      <c r="AF148" s="292"/>
      <c r="AG148" s="292"/>
      <c r="AH148" s="292"/>
      <c r="AI148" s="292"/>
      <c r="AJ148" s="292"/>
      <c r="AK148" s="297"/>
      <c r="AL148" s="297"/>
      <c r="AM148" s="292"/>
      <c r="AN148" s="292"/>
      <c r="AO148" s="292"/>
      <c r="AP148" s="292"/>
      <c r="AQ148" s="413"/>
      <c r="AR148" s="413"/>
    </row>
    <row r="149" spans="1:44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5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7"/>
      <c r="AC149" s="292"/>
      <c r="AD149" s="292"/>
      <c r="AE149" s="292"/>
      <c r="AF149" s="292"/>
      <c r="AG149" s="292"/>
      <c r="AH149" s="292"/>
      <c r="AI149" s="292"/>
      <c r="AJ149" s="292"/>
      <c r="AK149" s="297"/>
      <c r="AL149" s="297"/>
      <c r="AM149" s="292"/>
      <c r="AN149" s="292"/>
      <c r="AO149" s="292"/>
      <c r="AP149" s="292"/>
      <c r="AQ149" s="413"/>
      <c r="AR149" s="413"/>
    </row>
    <row r="150" spans="1:44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5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7"/>
      <c r="AC150" s="292"/>
      <c r="AD150" s="292"/>
      <c r="AE150" s="292"/>
      <c r="AF150" s="292"/>
      <c r="AG150" s="292"/>
      <c r="AH150" s="292"/>
      <c r="AI150" s="292"/>
      <c r="AJ150" s="292"/>
      <c r="AK150" s="297"/>
      <c r="AL150" s="297"/>
      <c r="AM150" s="292"/>
      <c r="AN150" s="292"/>
      <c r="AO150" s="292"/>
      <c r="AP150" s="292"/>
      <c r="AQ150" s="413"/>
      <c r="AR150" s="413"/>
    </row>
    <row r="151" spans="1:44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5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7"/>
      <c r="AC151" s="292"/>
      <c r="AD151" s="292"/>
      <c r="AE151" s="292"/>
      <c r="AF151" s="292"/>
      <c r="AG151" s="292"/>
      <c r="AH151" s="292"/>
      <c r="AI151" s="292"/>
      <c r="AJ151" s="292"/>
      <c r="AK151" s="297"/>
      <c r="AL151" s="297"/>
      <c r="AM151" s="292"/>
      <c r="AN151" s="292"/>
      <c r="AO151" s="292"/>
      <c r="AP151" s="292"/>
      <c r="AQ151" s="413"/>
      <c r="AR151" s="413"/>
    </row>
    <row r="152" spans="1:44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5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7"/>
      <c r="AC152" s="292"/>
      <c r="AD152" s="292"/>
      <c r="AE152" s="292"/>
      <c r="AF152" s="292"/>
      <c r="AG152" s="292"/>
      <c r="AH152" s="292"/>
      <c r="AI152" s="292"/>
      <c r="AJ152" s="292"/>
      <c r="AK152" s="297"/>
      <c r="AL152" s="297"/>
      <c r="AM152" s="292"/>
      <c r="AN152" s="292"/>
      <c r="AO152" s="292"/>
      <c r="AP152" s="292"/>
      <c r="AQ152" s="413"/>
      <c r="AR152" s="413"/>
    </row>
    <row r="153" spans="1:44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5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7"/>
      <c r="AC153" s="292"/>
      <c r="AD153" s="292"/>
      <c r="AE153" s="292"/>
      <c r="AF153" s="292"/>
      <c r="AG153" s="292"/>
      <c r="AH153" s="292"/>
      <c r="AI153" s="292"/>
      <c r="AJ153" s="292"/>
      <c r="AK153" s="297"/>
      <c r="AL153" s="297"/>
      <c r="AM153" s="292"/>
      <c r="AN153" s="292"/>
      <c r="AO153" s="292"/>
      <c r="AP153" s="292"/>
      <c r="AQ153" s="413"/>
      <c r="AR153" s="413"/>
    </row>
    <row r="154" spans="1:44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5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7"/>
      <c r="AC154" s="292"/>
      <c r="AD154" s="292"/>
      <c r="AE154" s="292"/>
      <c r="AF154" s="292"/>
      <c r="AG154" s="292"/>
      <c r="AH154" s="292"/>
      <c r="AI154" s="292"/>
      <c r="AJ154" s="292"/>
      <c r="AK154" s="297"/>
      <c r="AL154" s="297"/>
      <c r="AM154" s="292"/>
      <c r="AN154" s="292"/>
      <c r="AO154" s="292"/>
      <c r="AP154" s="292"/>
      <c r="AQ154" s="413"/>
      <c r="AR154" s="413"/>
    </row>
    <row r="155" spans="1:44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5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7"/>
      <c r="AC155" s="292"/>
      <c r="AD155" s="292"/>
      <c r="AE155" s="292"/>
      <c r="AF155" s="292"/>
      <c r="AG155" s="292"/>
      <c r="AH155" s="292"/>
      <c r="AI155" s="292"/>
      <c r="AJ155" s="292"/>
      <c r="AK155" s="297"/>
      <c r="AL155" s="297"/>
      <c r="AM155" s="292"/>
      <c r="AN155" s="292"/>
      <c r="AO155" s="292"/>
      <c r="AP155" s="292"/>
      <c r="AQ155" s="413"/>
      <c r="AR155" s="413"/>
    </row>
    <row r="156" spans="1:44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5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7"/>
      <c r="AC156" s="292"/>
      <c r="AD156" s="292"/>
      <c r="AE156" s="292"/>
      <c r="AF156" s="292"/>
      <c r="AG156" s="292"/>
      <c r="AH156" s="292"/>
      <c r="AI156" s="292"/>
      <c r="AJ156" s="292"/>
      <c r="AK156" s="297"/>
      <c r="AL156" s="297"/>
      <c r="AM156" s="292"/>
      <c r="AN156" s="292"/>
      <c r="AO156" s="292"/>
      <c r="AP156" s="292"/>
      <c r="AQ156" s="413"/>
      <c r="AR156" s="413"/>
    </row>
    <row r="157" spans="1:44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5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7"/>
      <c r="AC157" s="292"/>
      <c r="AD157" s="292"/>
      <c r="AE157" s="292"/>
      <c r="AF157" s="292"/>
      <c r="AG157" s="292"/>
      <c r="AH157" s="292"/>
      <c r="AI157" s="292"/>
      <c r="AJ157" s="292"/>
      <c r="AK157" s="297"/>
      <c r="AL157" s="297"/>
      <c r="AM157" s="292"/>
      <c r="AN157" s="292"/>
      <c r="AO157" s="292"/>
      <c r="AP157" s="292"/>
      <c r="AQ157" s="413"/>
      <c r="AR157" s="413"/>
    </row>
    <row r="158" spans="1:44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5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7"/>
      <c r="AC158" s="292"/>
      <c r="AD158" s="292"/>
      <c r="AE158" s="292"/>
      <c r="AF158" s="292"/>
      <c r="AG158" s="292"/>
      <c r="AH158" s="292"/>
      <c r="AI158" s="292"/>
      <c r="AJ158" s="292"/>
      <c r="AK158" s="297"/>
      <c r="AL158" s="297"/>
      <c r="AM158" s="292"/>
      <c r="AN158" s="292"/>
      <c r="AO158" s="292"/>
      <c r="AP158" s="292"/>
      <c r="AQ158" s="413"/>
      <c r="AR158" s="413"/>
    </row>
    <row r="159" spans="1:44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5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7"/>
      <c r="AC159" s="292"/>
      <c r="AD159" s="292"/>
      <c r="AE159" s="292"/>
      <c r="AF159" s="292"/>
      <c r="AG159" s="292"/>
      <c r="AH159" s="292"/>
      <c r="AI159" s="292"/>
      <c r="AJ159" s="292"/>
      <c r="AK159" s="297"/>
      <c r="AL159" s="297"/>
      <c r="AM159" s="292"/>
      <c r="AN159" s="292"/>
      <c r="AO159" s="292"/>
      <c r="AP159" s="292"/>
      <c r="AQ159" s="413"/>
      <c r="AR159" s="413"/>
    </row>
    <row r="160" spans="1:44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5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7"/>
      <c r="AC160" s="292"/>
      <c r="AD160" s="292"/>
      <c r="AE160" s="292"/>
      <c r="AF160" s="292"/>
      <c r="AG160" s="292"/>
      <c r="AH160" s="292"/>
      <c r="AI160" s="292"/>
      <c r="AJ160" s="292"/>
      <c r="AK160" s="297"/>
      <c r="AL160" s="297"/>
      <c r="AM160" s="292"/>
      <c r="AN160" s="292"/>
      <c r="AO160" s="292"/>
      <c r="AP160" s="292"/>
      <c r="AQ160" s="413"/>
      <c r="AR160" s="413"/>
    </row>
    <row r="161" spans="1:44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5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7"/>
      <c r="AC161" s="292"/>
      <c r="AD161" s="292"/>
      <c r="AE161" s="292"/>
      <c r="AF161" s="292"/>
      <c r="AG161" s="292"/>
      <c r="AH161" s="292"/>
      <c r="AI161" s="292"/>
      <c r="AJ161" s="292"/>
      <c r="AK161" s="297"/>
      <c r="AL161" s="297"/>
      <c r="AM161" s="292"/>
      <c r="AN161" s="292"/>
      <c r="AO161" s="292"/>
      <c r="AP161" s="292"/>
      <c r="AQ161" s="413"/>
      <c r="AR161" s="413"/>
    </row>
    <row r="162" spans="1:44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5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7"/>
      <c r="AC162" s="292"/>
      <c r="AD162" s="292"/>
      <c r="AE162" s="292"/>
      <c r="AF162" s="292"/>
      <c r="AG162" s="292"/>
      <c r="AH162" s="292"/>
      <c r="AI162" s="292"/>
      <c r="AJ162" s="292"/>
      <c r="AK162" s="297"/>
      <c r="AL162" s="297"/>
      <c r="AM162" s="292"/>
      <c r="AN162" s="292"/>
      <c r="AO162" s="292"/>
      <c r="AP162" s="292"/>
      <c r="AQ162" s="413"/>
      <c r="AR162" s="413"/>
    </row>
    <row r="163" spans="1:44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5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7"/>
      <c r="AC163" s="292"/>
      <c r="AD163" s="292"/>
      <c r="AE163" s="292"/>
      <c r="AF163" s="292"/>
      <c r="AG163" s="292"/>
      <c r="AH163" s="292"/>
      <c r="AI163" s="292"/>
      <c r="AJ163" s="292"/>
      <c r="AK163" s="297"/>
      <c r="AL163" s="297"/>
      <c r="AM163" s="292"/>
      <c r="AN163" s="292"/>
      <c r="AO163" s="292"/>
      <c r="AP163" s="292"/>
      <c r="AQ163" s="413"/>
      <c r="AR163" s="413"/>
    </row>
    <row r="164" spans="1:44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5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7"/>
      <c r="AC164" s="292"/>
      <c r="AD164" s="292"/>
      <c r="AE164" s="292"/>
      <c r="AF164" s="292"/>
      <c r="AG164" s="292"/>
      <c r="AH164" s="292"/>
      <c r="AI164" s="292"/>
      <c r="AJ164" s="292"/>
      <c r="AK164" s="297"/>
      <c r="AL164" s="297"/>
      <c r="AM164" s="292"/>
      <c r="AN164" s="292"/>
      <c r="AO164" s="292"/>
      <c r="AP164" s="292"/>
      <c r="AQ164" s="413"/>
      <c r="AR164" s="413"/>
    </row>
    <row r="165" spans="1:44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5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7"/>
      <c r="AC165" s="292"/>
      <c r="AD165" s="292"/>
      <c r="AE165" s="292"/>
      <c r="AF165" s="292"/>
      <c r="AG165" s="292"/>
      <c r="AH165" s="292"/>
      <c r="AI165" s="292"/>
      <c r="AJ165" s="292"/>
      <c r="AK165" s="297"/>
      <c r="AL165" s="297"/>
      <c r="AM165" s="292"/>
      <c r="AN165" s="292"/>
      <c r="AO165" s="292"/>
      <c r="AP165" s="292"/>
      <c r="AQ165" s="413"/>
      <c r="AR165" s="413"/>
    </row>
    <row r="166" spans="1:44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5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7"/>
      <c r="AC166" s="292"/>
      <c r="AD166" s="292"/>
      <c r="AE166" s="292"/>
      <c r="AF166" s="292"/>
      <c r="AG166" s="292"/>
      <c r="AH166" s="292"/>
      <c r="AI166" s="292"/>
      <c r="AJ166" s="292"/>
      <c r="AK166" s="297"/>
      <c r="AL166" s="297"/>
      <c r="AM166" s="292"/>
      <c r="AN166" s="292"/>
      <c r="AO166" s="292"/>
      <c r="AP166" s="292"/>
      <c r="AQ166" s="413"/>
      <c r="AR166" s="413"/>
    </row>
    <row r="167" spans="1:44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5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7"/>
      <c r="AC167" s="292"/>
      <c r="AD167" s="292"/>
      <c r="AE167" s="292"/>
      <c r="AF167" s="292"/>
      <c r="AG167" s="292"/>
      <c r="AH167" s="292"/>
      <c r="AI167" s="292"/>
      <c r="AJ167" s="292"/>
      <c r="AK167" s="297"/>
      <c r="AL167" s="297"/>
      <c r="AM167" s="292"/>
      <c r="AN167" s="292"/>
      <c r="AO167" s="292"/>
      <c r="AP167" s="292"/>
      <c r="AQ167" s="413"/>
      <c r="AR167" s="413"/>
    </row>
    <row r="168" spans="1:44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5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7"/>
      <c r="AC168" s="292"/>
      <c r="AD168" s="292"/>
      <c r="AE168" s="292"/>
      <c r="AF168" s="292"/>
      <c r="AG168" s="292"/>
      <c r="AH168" s="292"/>
      <c r="AI168" s="292"/>
      <c r="AJ168" s="292"/>
      <c r="AK168" s="297"/>
      <c r="AL168" s="297"/>
      <c r="AM168" s="292"/>
      <c r="AN168" s="292"/>
      <c r="AO168" s="292"/>
      <c r="AP168" s="292"/>
      <c r="AQ168" s="413"/>
      <c r="AR168" s="413"/>
    </row>
    <row r="169" spans="1:44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5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7"/>
      <c r="AC169" s="292"/>
      <c r="AD169" s="292"/>
      <c r="AE169" s="292"/>
      <c r="AF169" s="292"/>
      <c r="AG169" s="292"/>
      <c r="AH169" s="292"/>
      <c r="AI169" s="292"/>
      <c r="AJ169" s="292"/>
      <c r="AK169" s="297"/>
      <c r="AL169" s="297"/>
      <c r="AM169" s="292"/>
      <c r="AN169" s="292"/>
      <c r="AO169" s="292"/>
      <c r="AP169" s="292"/>
      <c r="AQ169" s="413"/>
      <c r="AR169" s="413"/>
    </row>
    <row r="170" spans="1:44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5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7"/>
      <c r="AC170" s="292"/>
      <c r="AD170" s="292"/>
      <c r="AE170" s="292"/>
      <c r="AF170" s="292"/>
      <c r="AG170" s="292"/>
      <c r="AH170" s="292"/>
      <c r="AI170" s="292"/>
      <c r="AJ170" s="292"/>
      <c r="AK170" s="297"/>
      <c r="AL170" s="297"/>
      <c r="AM170" s="292"/>
      <c r="AN170" s="292"/>
      <c r="AO170" s="292"/>
      <c r="AP170" s="292"/>
      <c r="AQ170" s="413"/>
      <c r="AR170" s="413"/>
    </row>
    <row r="171" spans="1:44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5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7"/>
      <c r="AC171" s="292"/>
      <c r="AD171" s="292"/>
      <c r="AE171" s="292"/>
      <c r="AF171" s="292"/>
      <c r="AG171" s="292"/>
      <c r="AH171" s="292"/>
      <c r="AI171" s="292"/>
      <c r="AJ171" s="292"/>
      <c r="AK171" s="297"/>
      <c r="AL171" s="297"/>
      <c r="AM171" s="292"/>
      <c r="AN171" s="292"/>
      <c r="AO171" s="292"/>
      <c r="AP171" s="292"/>
      <c r="AQ171" s="413"/>
      <c r="AR171" s="413"/>
    </row>
    <row r="172" spans="1:44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5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7"/>
      <c r="AC172" s="292"/>
      <c r="AD172" s="292"/>
      <c r="AE172" s="292"/>
      <c r="AF172" s="292"/>
      <c r="AG172" s="292"/>
      <c r="AH172" s="292"/>
      <c r="AI172" s="292"/>
      <c r="AJ172" s="292"/>
      <c r="AK172" s="297"/>
      <c r="AL172" s="297"/>
      <c r="AM172" s="292"/>
      <c r="AN172" s="292"/>
      <c r="AO172" s="292"/>
      <c r="AP172" s="292"/>
      <c r="AQ172" s="413"/>
      <c r="AR172" s="413"/>
    </row>
    <row r="173" spans="1:44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5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7"/>
      <c r="AC173" s="292"/>
      <c r="AD173" s="292"/>
      <c r="AE173" s="292"/>
      <c r="AF173" s="292"/>
      <c r="AG173" s="292"/>
      <c r="AH173" s="292"/>
      <c r="AI173" s="292"/>
      <c r="AJ173" s="292"/>
      <c r="AK173" s="297"/>
      <c r="AL173" s="297"/>
      <c r="AM173" s="292"/>
      <c r="AN173" s="292"/>
      <c r="AO173" s="292"/>
      <c r="AP173" s="292"/>
      <c r="AQ173" s="413"/>
      <c r="AR173" s="413"/>
    </row>
    <row r="174" spans="1:44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5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7"/>
      <c r="AC174" s="292"/>
      <c r="AD174" s="292"/>
      <c r="AE174" s="292"/>
      <c r="AF174" s="292"/>
      <c r="AG174" s="292"/>
      <c r="AH174" s="292"/>
      <c r="AI174" s="292"/>
      <c r="AJ174" s="292"/>
      <c r="AK174" s="297"/>
      <c r="AL174" s="297"/>
      <c r="AM174" s="292"/>
      <c r="AN174" s="292"/>
      <c r="AO174" s="292"/>
      <c r="AP174" s="292"/>
      <c r="AQ174" s="413"/>
      <c r="AR174" s="413"/>
    </row>
    <row r="175" spans="1:44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5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7"/>
      <c r="AC175" s="292"/>
      <c r="AD175" s="292"/>
      <c r="AE175" s="292"/>
      <c r="AF175" s="292"/>
      <c r="AG175" s="292"/>
      <c r="AH175" s="292"/>
      <c r="AI175" s="292"/>
      <c r="AJ175" s="292"/>
      <c r="AK175" s="297"/>
      <c r="AL175" s="297"/>
      <c r="AM175" s="292"/>
      <c r="AN175" s="292"/>
      <c r="AO175" s="292"/>
      <c r="AP175" s="292"/>
      <c r="AQ175" s="413"/>
      <c r="AR175" s="413"/>
    </row>
    <row r="176" spans="1:44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5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7"/>
      <c r="AC176" s="292"/>
      <c r="AD176" s="292"/>
      <c r="AE176" s="292"/>
      <c r="AF176" s="292"/>
      <c r="AG176" s="292"/>
      <c r="AH176" s="292"/>
      <c r="AI176" s="292"/>
      <c r="AJ176" s="292"/>
      <c r="AK176" s="297"/>
      <c r="AL176" s="297"/>
      <c r="AM176" s="292"/>
      <c r="AN176" s="292"/>
      <c r="AO176" s="292"/>
      <c r="AP176" s="292"/>
      <c r="AQ176" s="413"/>
      <c r="AR176" s="413"/>
    </row>
    <row r="177" spans="1:44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5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7"/>
      <c r="AC177" s="292"/>
      <c r="AD177" s="292"/>
      <c r="AE177" s="292"/>
      <c r="AF177" s="292"/>
      <c r="AG177" s="292"/>
      <c r="AH177" s="292"/>
      <c r="AI177" s="292"/>
      <c r="AJ177" s="292"/>
      <c r="AK177" s="297"/>
      <c r="AL177" s="297"/>
      <c r="AM177" s="292"/>
      <c r="AN177" s="292"/>
      <c r="AO177" s="292"/>
      <c r="AP177" s="292"/>
      <c r="AQ177" s="413"/>
      <c r="AR177" s="413"/>
    </row>
    <row r="178" spans="1:44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5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7"/>
      <c r="AC178" s="292"/>
      <c r="AD178" s="292"/>
      <c r="AE178" s="292"/>
      <c r="AF178" s="292"/>
      <c r="AG178" s="292"/>
      <c r="AH178" s="292"/>
      <c r="AI178" s="292"/>
      <c r="AJ178" s="292"/>
      <c r="AK178" s="297"/>
      <c r="AL178" s="297"/>
      <c r="AM178" s="292"/>
      <c r="AN178" s="292"/>
      <c r="AO178" s="292"/>
      <c r="AP178" s="292"/>
      <c r="AQ178" s="413"/>
      <c r="AR178" s="413"/>
    </row>
    <row r="179" spans="1:44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5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7"/>
      <c r="AC179" s="292"/>
      <c r="AD179" s="292"/>
      <c r="AE179" s="292"/>
      <c r="AF179" s="292"/>
      <c r="AG179" s="292"/>
      <c r="AH179" s="292"/>
      <c r="AI179" s="292"/>
      <c r="AJ179" s="292"/>
      <c r="AK179" s="297"/>
      <c r="AL179" s="297"/>
      <c r="AM179" s="292"/>
      <c r="AN179" s="292"/>
      <c r="AO179" s="292"/>
      <c r="AP179" s="292"/>
      <c r="AQ179" s="413"/>
      <c r="AR179" s="413"/>
    </row>
    <row r="180" spans="1:44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5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7"/>
      <c r="AC180" s="292"/>
      <c r="AD180" s="292"/>
      <c r="AE180" s="292"/>
      <c r="AF180" s="292"/>
      <c r="AG180" s="292"/>
      <c r="AH180" s="292"/>
      <c r="AI180" s="292"/>
      <c r="AJ180" s="292"/>
      <c r="AK180" s="297"/>
      <c r="AL180" s="297"/>
      <c r="AM180" s="292"/>
      <c r="AN180" s="292"/>
      <c r="AO180" s="292"/>
      <c r="AP180" s="292"/>
      <c r="AQ180" s="413"/>
      <c r="AR180" s="413"/>
    </row>
    <row r="181" spans="1:44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5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7"/>
      <c r="AC181" s="292"/>
      <c r="AD181" s="292"/>
      <c r="AE181" s="292"/>
      <c r="AF181" s="292"/>
      <c r="AG181" s="292"/>
      <c r="AH181" s="292"/>
      <c r="AI181" s="292"/>
      <c r="AJ181" s="292"/>
      <c r="AK181" s="297"/>
      <c r="AL181" s="297"/>
      <c r="AM181" s="292"/>
      <c r="AN181" s="292"/>
      <c r="AO181" s="292"/>
      <c r="AP181" s="292"/>
      <c r="AQ181" s="413"/>
      <c r="AR181" s="413"/>
    </row>
    <row r="182" spans="1:44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5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7"/>
      <c r="AC182" s="292"/>
      <c r="AD182" s="292"/>
      <c r="AE182" s="292"/>
      <c r="AF182" s="292"/>
      <c r="AG182" s="292"/>
      <c r="AH182" s="292"/>
      <c r="AI182" s="292"/>
      <c r="AJ182" s="292"/>
      <c r="AK182" s="297"/>
      <c r="AL182" s="297"/>
      <c r="AM182" s="292"/>
      <c r="AN182" s="292"/>
      <c r="AO182" s="292"/>
      <c r="AP182" s="292"/>
      <c r="AQ182" s="413"/>
      <c r="AR182" s="413"/>
    </row>
    <row r="183" spans="1:44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5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7"/>
      <c r="AC183" s="292"/>
      <c r="AD183" s="292"/>
      <c r="AE183" s="292"/>
      <c r="AF183" s="292"/>
      <c r="AG183" s="292"/>
      <c r="AH183" s="292"/>
      <c r="AI183" s="292"/>
      <c r="AJ183" s="292"/>
      <c r="AK183" s="297"/>
      <c r="AL183" s="297"/>
      <c r="AM183" s="292"/>
      <c r="AN183" s="292"/>
      <c r="AO183" s="292"/>
      <c r="AP183" s="292"/>
      <c r="AQ183" s="413"/>
      <c r="AR183" s="413"/>
    </row>
    <row r="184" spans="1:44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5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7"/>
      <c r="AC184" s="292"/>
      <c r="AD184" s="292"/>
      <c r="AE184" s="292"/>
      <c r="AF184" s="292"/>
      <c r="AG184" s="292"/>
      <c r="AH184" s="292"/>
      <c r="AI184" s="292"/>
      <c r="AJ184" s="292"/>
      <c r="AK184" s="297"/>
      <c r="AL184" s="297"/>
      <c r="AM184" s="292"/>
      <c r="AN184" s="292"/>
      <c r="AO184" s="292"/>
      <c r="AP184" s="292"/>
      <c r="AQ184" s="413"/>
      <c r="AR184" s="413"/>
    </row>
    <row r="185" spans="1:44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5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7"/>
      <c r="AC185" s="292"/>
      <c r="AD185" s="292"/>
      <c r="AE185" s="292"/>
      <c r="AF185" s="292"/>
      <c r="AG185" s="292"/>
      <c r="AH185" s="292"/>
      <c r="AI185" s="292"/>
      <c r="AJ185" s="292"/>
      <c r="AK185" s="297"/>
      <c r="AL185" s="297"/>
      <c r="AM185" s="292"/>
      <c r="AN185" s="292"/>
      <c r="AO185" s="292"/>
      <c r="AP185" s="292"/>
      <c r="AQ185" s="413"/>
      <c r="AR185" s="413"/>
    </row>
    <row r="186" spans="1:44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5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7"/>
      <c r="AC186" s="292"/>
      <c r="AD186" s="292"/>
      <c r="AE186" s="292"/>
      <c r="AF186" s="292"/>
      <c r="AG186" s="292"/>
      <c r="AH186" s="292"/>
      <c r="AI186" s="292"/>
      <c r="AJ186" s="292"/>
      <c r="AK186" s="297"/>
      <c r="AL186" s="297"/>
      <c r="AM186" s="292"/>
      <c r="AN186" s="292"/>
      <c r="AO186" s="292"/>
      <c r="AP186" s="292"/>
      <c r="AQ186" s="413"/>
      <c r="AR186" s="413"/>
    </row>
    <row r="187" spans="1:44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5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7"/>
      <c r="AC187" s="292"/>
      <c r="AD187" s="292"/>
      <c r="AE187" s="292"/>
      <c r="AF187" s="292"/>
      <c r="AG187" s="292"/>
      <c r="AH187" s="292"/>
      <c r="AI187" s="292"/>
      <c r="AJ187" s="292"/>
      <c r="AK187" s="297"/>
      <c r="AL187" s="297"/>
      <c r="AM187" s="292"/>
      <c r="AN187" s="292"/>
      <c r="AO187" s="292"/>
      <c r="AP187" s="292"/>
      <c r="AQ187" s="413"/>
      <c r="AR187" s="413"/>
    </row>
    <row r="188" spans="1:44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5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7"/>
      <c r="AC188" s="292"/>
      <c r="AD188" s="292"/>
      <c r="AE188" s="292"/>
      <c r="AF188" s="292"/>
      <c r="AG188" s="292"/>
      <c r="AH188" s="292"/>
      <c r="AI188" s="292"/>
      <c r="AJ188" s="292"/>
      <c r="AK188" s="297"/>
      <c r="AL188" s="297"/>
      <c r="AM188" s="292"/>
      <c r="AN188" s="292"/>
      <c r="AO188" s="292"/>
      <c r="AP188" s="292"/>
      <c r="AQ188" s="413"/>
      <c r="AR188" s="413"/>
    </row>
    <row r="189" spans="1:44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5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7"/>
      <c r="AC189" s="292"/>
      <c r="AD189" s="292"/>
      <c r="AE189" s="292"/>
      <c r="AF189" s="292"/>
      <c r="AG189" s="292"/>
      <c r="AH189" s="292"/>
      <c r="AI189" s="292"/>
      <c r="AJ189" s="292"/>
      <c r="AK189" s="297"/>
      <c r="AL189" s="297"/>
      <c r="AM189" s="292"/>
      <c r="AN189" s="292"/>
      <c r="AO189" s="292"/>
      <c r="AP189" s="292"/>
      <c r="AQ189" s="413"/>
      <c r="AR189" s="413"/>
    </row>
    <row r="190" spans="1:44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5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7"/>
      <c r="AC190" s="292"/>
      <c r="AD190" s="292"/>
      <c r="AE190" s="292"/>
      <c r="AF190" s="292"/>
      <c r="AG190" s="292"/>
      <c r="AH190" s="292"/>
      <c r="AI190" s="292"/>
      <c r="AJ190" s="292"/>
      <c r="AK190" s="297"/>
      <c r="AL190" s="297"/>
      <c r="AM190" s="292"/>
      <c r="AN190" s="292"/>
      <c r="AO190" s="292"/>
      <c r="AP190" s="292"/>
      <c r="AQ190" s="413"/>
      <c r="AR190" s="413"/>
    </row>
    <row r="191" spans="1:44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5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7"/>
      <c r="AC191" s="292"/>
      <c r="AD191" s="292"/>
      <c r="AE191" s="292"/>
      <c r="AF191" s="292"/>
      <c r="AG191" s="292"/>
      <c r="AH191" s="292"/>
      <c r="AI191" s="292"/>
      <c r="AJ191" s="292"/>
      <c r="AK191" s="297"/>
      <c r="AL191" s="297"/>
      <c r="AM191" s="292"/>
      <c r="AN191" s="292"/>
      <c r="AO191" s="292"/>
      <c r="AP191" s="292"/>
      <c r="AQ191" s="413"/>
      <c r="AR191" s="413"/>
    </row>
    <row r="192" spans="1:44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5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7"/>
      <c r="AC192" s="292"/>
      <c r="AD192" s="292"/>
      <c r="AE192" s="292"/>
      <c r="AF192" s="292"/>
      <c r="AG192" s="292"/>
      <c r="AH192" s="292"/>
      <c r="AI192" s="292"/>
      <c r="AJ192" s="292"/>
      <c r="AK192" s="297"/>
      <c r="AL192" s="297"/>
      <c r="AM192" s="292"/>
      <c r="AN192" s="292"/>
      <c r="AO192" s="292"/>
      <c r="AP192" s="292"/>
      <c r="AQ192" s="413"/>
      <c r="AR192" s="413"/>
    </row>
    <row r="193" spans="1:44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5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7"/>
      <c r="AC193" s="292"/>
      <c r="AD193" s="292"/>
      <c r="AE193" s="292"/>
      <c r="AF193" s="292"/>
      <c r="AG193" s="292"/>
      <c r="AH193" s="292"/>
      <c r="AI193" s="292"/>
      <c r="AJ193" s="292"/>
      <c r="AK193" s="297"/>
      <c r="AL193" s="297"/>
      <c r="AM193" s="292"/>
      <c r="AN193" s="292"/>
      <c r="AO193" s="292"/>
      <c r="AP193" s="292"/>
      <c r="AQ193" s="413"/>
      <c r="AR193" s="413"/>
    </row>
    <row r="194" spans="1:44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5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7"/>
      <c r="AC194" s="292"/>
      <c r="AD194" s="292"/>
      <c r="AE194" s="292"/>
      <c r="AF194" s="292"/>
      <c r="AG194" s="292"/>
      <c r="AH194" s="292"/>
      <c r="AI194" s="292"/>
      <c r="AJ194" s="292"/>
      <c r="AK194" s="297"/>
      <c r="AL194" s="297"/>
      <c r="AM194" s="292"/>
      <c r="AN194" s="292"/>
      <c r="AO194" s="292"/>
      <c r="AP194" s="292"/>
      <c r="AQ194" s="413"/>
      <c r="AR194" s="413"/>
    </row>
    <row r="195" spans="1:44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5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7"/>
      <c r="AC195" s="292"/>
      <c r="AD195" s="292"/>
      <c r="AE195" s="292"/>
      <c r="AF195" s="292"/>
      <c r="AG195" s="292"/>
      <c r="AH195" s="292"/>
      <c r="AI195" s="292"/>
      <c r="AJ195" s="292"/>
      <c r="AK195" s="297"/>
      <c r="AL195" s="297"/>
      <c r="AM195" s="292"/>
      <c r="AN195" s="292"/>
      <c r="AO195" s="292"/>
      <c r="AP195" s="292"/>
      <c r="AQ195" s="413"/>
      <c r="AR195" s="413"/>
    </row>
    <row r="196" spans="1:44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5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7"/>
      <c r="AC196" s="292"/>
      <c r="AD196" s="292"/>
      <c r="AE196" s="292"/>
      <c r="AF196" s="292"/>
      <c r="AG196" s="292"/>
      <c r="AH196" s="292"/>
      <c r="AI196" s="292"/>
      <c r="AJ196" s="292"/>
      <c r="AK196" s="297"/>
      <c r="AL196" s="297"/>
      <c r="AM196" s="292"/>
      <c r="AN196" s="292"/>
      <c r="AO196" s="292"/>
      <c r="AP196" s="292"/>
      <c r="AQ196" s="413"/>
      <c r="AR196" s="413"/>
    </row>
    <row r="197" spans="1:44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5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7"/>
      <c r="AC197" s="292"/>
      <c r="AD197" s="292"/>
      <c r="AE197" s="292"/>
      <c r="AF197" s="292"/>
      <c r="AG197" s="292"/>
      <c r="AH197" s="292"/>
      <c r="AI197" s="292"/>
      <c r="AJ197" s="292"/>
      <c r="AK197" s="297"/>
      <c r="AL197" s="297"/>
      <c r="AM197" s="292"/>
      <c r="AN197" s="292"/>
      <c r="AO197" s="292"/>
      <c r="AP197" s="292"/>
      <c r="AQ197" s="413"/>
      <c r="AR197" s="413"/>
    </row>
    <row r="198" spans="1:44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5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7"/>
      <c r="AC198" s="292"/>
      <c r="AD198" s="292"/>
      <c r="AE198" s="292"/>
      <c r="AF198" s="292"/>
      <c r="AG198" s="292"/>
      <c r="AH198" s="292"/>
      <c r="AI198" s="292"/>
      <c r="AJ198" s="292"/>
      <c r="AK198" s="297"/>
      <c r="AL198" s="297"/>
      <c r="AM198" s="292"/>
      <c r="AN198" s="292"/>
      <c r="AO198" s="292"/>
      <c r="AP198" s="292"/>
      <c r="AQ198" s="413"/>
      <c r="AR198" s="413"/>
    </row>
    <row r="199" spans="1:44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5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7"/>
      <c r="AC199" s="292"/>
      <c r="AD199" s="292"/>
      <c r="AE199" s="292"/>
      <c r="AF199" s="292"/>
      <c r="AG199" s="292"/>
      <c r="AH199" s="292"/>
      <c r="AI199" s="292"/>
      <c r="AJ199" s="292"/>
      <c r="AK199" s="297"/>
      <c r="AL199" s="297"/>
      <c r="AM199" s="292"/>
      <c r="AN199" s="292"/>
      <c r="AO199" s="292"/>
      <c r="AP199" s="292"/>
      <c r="AQ199" s="413"/>
      <c r="AR199" s="413"/>
    </row>
    <row r="200" spans="1:44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5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7"/>
      <c r="AC200" s="292"/>
      <c r="AD200" s="292"/>
      <c r="AE200" s="292"/>
      <c r="AF200" s="292"/>
      <c r="AG200" s="292"/>
      <c r="AH200" s="292"/>
      <c r="AI200" s="292"/>
      <c r="AJ200" s="292"/>
      <c r="AK200" s="297"/>
      <c r="AL200" s="297"/>
      <c r="AM200" s="292"/>
      <c r="AN200" s="292"/>
      <c r="AO200" s="292"/>
      <c r="AP200" s="292"/>
      <c r="AQ200" s="413"/>
      <c r="AR200" s="413"/>
    </row>
    <row r="201" spans="1:44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5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7"/>
      <c r="AC201" s="292"/>
      <c r="AD201" s="292"/>
      <c r="AE201" s="292"/>
      <c r="AF201" s="292"/>
      <c r="AG201" s="292"/>
      <c r="AH201" s="292"/>
      <c r="AI201" s="292"/>
      <c r="AJ201" s="292"/>
      <c r="AK201" s="297"/>
      <c r="AL201" s="297"/>
      <c r="AM201" s="292"/>
      <c r="AN201" s="292"/>
      <c r="AO201" s="292"/>
      <c r="AP201" s="292"/>
      <c r="AQ201" s="413"/>
      <c r="AR201" s="413"/>
    </row>
    <row r="202" spans="1:44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5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7"/>
      <c r="AC202" s="292"/>
      <c r="AD202" s="292"/>
      <c r="AE202" s="292"/>
      <c r="AF202" s="292"/>
      <c r="AG202" s="292"/>
      <c r="AH202" s="292"/>
      <c r="AI202" s="292"/>
      <c r="AJ202" s="292"/>
      <c r="AK202" s="297"/>
      <c r="AL202" s="297"/>
      <c r="AM202" s="292"/>
      <c r="AN202" s="292"/>
      <c r="AO202" s="292"/>
      <c r="AP202" s="292"/>
      <c r="AQ202" s="413"/>
      <c r="AR202" s="413"/>
    </row>
    <row r="203" spans="1:44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5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7"/>
      <c r="AC203" s="292"/>
      <c r="AD203" s="292"/>
      <c r="AE203" s="292"/>
      <c r="AF203" s="292"/>
      <c r="AG203" s="292"/>
      <c r="AH203" s="292"/>
      <c r="AI203" s="292"/>
      <c r="AJ203" s="292"/>
      <c r="AK203" s="297"/>
      <c r="AL203" s="297"/>
      <c r="AM203" s="292"/>
      <c r="AN203" s="292"/>
      <c r="AO203" s="292"/>
      <c r="AP203" s="292"/>
      <c r="AQ203" s="413"/>
      <c r="AR203" s="413"/>
    </row>
    <row r="204" spans="1:44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5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7"/>
      <c r="AC204" s="292"/>
      <c r="AD204" s="292"/>
      <c r="AE204" s="292"/>
      <c r="AF204" s="292"/>
      <c r="AG204" s="292"/>
      <c r="AH204" s="292"/>
      <c r="AI204" s="292"/>
      <c r="AJ204" s="292"/>
      <c r="AK204" s="297"/>
      <c r="AL204" s="297"/>
      <c r="AM204" s="292"/>
      <c r="AN204" s="292"/>
      <c r="AO204" s="292"/>
      <c r="AP204" s="292"/>
      <c r="AQ204" s="413"/>
      <c r="AR204" s="413"/>
    </row>
    <row r="205" spans="1:44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5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7"/>
      <c r="AC205" s="292"/>
      <c r="AD205" s="292"/>
      <c r="AE205" s="292"/>
      <c r="AF205" s="292"/>
      <c r="AG205" s="292"/>
      <c r="AH205" s="292"/>
      <c r="AI205" s="292"/>
      <c r="AJ205" s="292"/>
      <c r="AK205" s="297"/>
      <c r="AL205" s="297"/>
      <c r="AM205" s="292"/>
      <c r="AN205" s="292"/>
      <c r="AO205" s="292"/>
      <c r="AP205" s="292"/>
      <c r="AQ205" s="413"/>
      <c r="AR205" s="413"/>
    </row>
    <row r="206" spans="1:44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5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7"/>
      <c r="AC206" s="292"/>
      <c r="AD206" s="292"/>
      <c r="AE206" s="292"/>
      <c r="AF206" s="292"/>
      <c r="AG206" s="292"/>
      <c r="AH206" s="292"/>
      <c r="AI206" s="292"/>
      <c r="AJ206" s="292"/>
      <c r="AK206" s="297"/>
      <c r="AL206" s="297"/>
      <c r="AM206" s="292"/>
      <c r="AN206" s="292"/>
      <c r="AO206" s="292"/>
      <c r="AP206" s="292"/>
      <c r="AQ206" s="413"/>
      <c r="AR206" s="413"/>
    </row>
    <row r="207" spans="1:44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5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7"/>
      <c r="AC207" s="292"/>
      <c r="AD207" s="292"/>
      <c r="AE207" s="292"/>
      <c r="AF207" s="292"/>
      <c r="AG207" s="292"/>
      <c r="AH207" s="292"/>
      <c r="AI207" s="292"/>
      <c r="AJ207" s="292"/>
      <c r="AK207" s="297"/>
      <c r="AL207" s="297"/>
      <c r="AM207" s="292"/>
      <c r="AN207" s="292"/>
      <c r="AO207" s="292"/>
      <c r="AP207" s="292"/>
      <c r="AQ207" s="413"/>
      <c r="AR207" s="413"/>
    </row>
  </sheetData>
  <sortState ref="A8:AQ26">
    <sortCondition ref="A8:A26"/>
    <sortCondition ref="B8:B26"/>
    <sortCondition ref="C8:C26"/>
  </sortState>
  <mergeCells count="46">
    <mergeCell ref="Y4:Y5"/>
    <mergeCell ref="M3:M5"/>
    <mergeCell ref="P3:P4"/>
    <mergeCell ref="Q3:Q4"/>
    <mergeCell ref="S4:S5"/>
    <mergeCell ref="W4:W5"/>
    <mergeCell ref="V4:V5"/>
    <mergeCell ref="T4:T5"/>
    <mergeCell ref="U4:U5"/>
    <mergeCell ref="AM2:AP2"/>
    <mergeCell ref="AN3:AN4"/>
    <mergeCell ref="AO3:AO4"/>
    <mergeCell ref="AM3:AM4"/>
    <mergeCell ref="AF3:AF4"/>
    <mergeCell ref="AC2:AJ2"/>
    <mergeCell ref="AG3:AG4"/>
    <mergeCell ref="AI3:AI4"/>
    <mergeCell ref="AP3:AP4"/>
    <mergeCell ref="AL2:AL5"/>
    <mergeCell ref="AH3:AH4"/>
    <mergeCell ref="AD3:AD4"/>
    <mergeCell ref="AE3:AE4"/>
    <mergeCell ref="AC3:AC4"/>
    <mergeCell ref="AK2:AK5"/>
    <mergeCell ref="AJ3:AJ4"/>
    <mergeCell ref="AB2:AB5"/>
    <mergeCell ref="Z3:Z4"/>
    <mergeCell ref="AA3:AA4"/>
    <mergeCell ref="F3:F4"/>
    <mergeCell ref="H2:K2"/>
    <mergeCell ref="H3:H4"/>
    <mergeCell ref="I3:I4"/>
    <mergeCell ref="J3:J4"/>
    <mergeCell ref="K3:K4"/>
    <mergeCell ref="R4:R5"/>
    <mergeCell ref="R3:Y3"/>
    <mergeCell ref="O2:O4"/>
    <mergeCell ref="N3:N5"/>
    <mergeCell ref="L2:N2"/>
    <mergeCell ref="L3:L5"/>
    <mergeCell ref="X4:X5"/>
    <mergeCell ref="A2:A6"/>
    <mergeCell ref="B2:B6"/>
    <mergeCell ref="C2:C6"/>
    <mergeCell ref="D2:E2"/>
    <mergeCell ref="E3:E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&amp;Lごみ処理の概要（令和1年度実績）</oddHeader>
  </headerFooter>
  <colBreaks count="2" manualBreakCount="2">
    <brk id="15" min="1" max="25" man="1"/>
    <brk id="28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M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117" width="11" style="227" customWidth="1"/>
    <col min="118" max="16384" width="9" style="222"/>
  </cols>
  <sheetData>
    <row r="1" spans="1:117" ht="17.25">
      <c r="A1" s="179" t="s">
        <v>748</v>
      </c>
      <c r="B1" s="223"/>
      <c r="C1" s="223"/>
      <c r="D1" s="224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4"/>
      <c r="BF1" s="224"/>
      <c r="BG1" s="224"/>
      <c r="BH1" s="224"/>
      <c r="BI1" s="224"/>
      <c r="BJ1" s="224"/>
      <c r="BK1" s="222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2"/>
      <c r="BZ1" s="222"/>
      <c r="CA1" s="222"/>
      <c r="CB1" s="222"/>
      <c r="CC1" s="222"/>
      <c r="CD1" s="222"/>
      <c r="CE1" s="222"/>
      <c r="CF1" s="222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2"/>
      <c r="CU1" s="222"/>
      <c r="CV1" s="222"/>
      <c r="CW1" s="222"/>
      <c r="CX1" s="222"/>
      <c r="CY1" s="222"/>
      <c r="CZ1" s="222"/>
      <c r="DA1" s="222"/>
      <c r="DB1" s="224"/>
      <c r="DC1" s="224"/>
      <c r="DD1" s="224"/>
      <c r="DE1" s="224"/>
      <c r="DF1" s="224"/>
      <c r="DG1" s="224"/>
      <c r="DH1" s="222"/>
      <c r="DI1" s="222"/>
      <c r="DJ1" s="222"/>
      <c r="DK1" s="222"/>
      <c r="DL1" s="222"/>
      <c r="DM1" s="222"/>
    </row>
    <row r="2" spans="1:117" s="175" customFormat="1" ht="22.5" customHeight="1">
      <c r="A2" s="316" t="s">
        <v>11</v>
      </c>
      <c r="B2" s="316" t="s">
        <v>12</v>
      </c>
      <c r="C2" s="318" t="s">
        <v>13</v>
      </c>
      <c r="D2" s="231" t="s">
        <v>26</v>
      </c>
      <c r="E2" s="232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2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4"/>
      <c r="BD2" s="234"/>
      <c r="BE2" s="235"/>
      <c r="BF2" s="236"/>
      <c r="BG2" s="236"/>
      <c r="BH2" s="236"/>
      <c r="BI2" s="236"/>
      <c r="BJ2" s="236"/>
      <c r="BK2" s="234"/>
      <c r="BL2" s="235"/>
      <c r="BM2" s="236"/>
      <c r="BN2" s="236"/>
      <c r="BO2" s="236"/>
      <c r="BP2" s="236"/>
      <c r="BQ2" s="236"/>
      <c r="BR2" s="237" t="s">
        <v>27</v>
      </c>
      <c r="BS2" s="236"/>
      <c r="BT2" s="236"/>
      <c r="BU2" s="236"/>
      <c r="BV2" s="236"/>
      <c r="BW2" s="236"/>
      <c r="BX2" s="236"/>
      <c r="BY2" s="238"/>
      <c r="BZ2" s="238"/>
      <c r="CA2" s="238"/>
      <c r="CB2" s="238"/>
      <c r="CC2" s="238"/>
      <c r="CD2" s="238"/>
      <c r="CE2" s="238"/>
      <c r="CF2" s="234"/>
      <c r="CG2" s="236"/>
      <c r="CH2" s="236"/>
      <c r="CI2" s="236"/>
      <c r="CJ2" s="236"/>
      <c r="CK2" s="236"/>
      <c r="CL2" s="236"/>
      <c r="CM2" s="237" t="s">
        <v>28</v>
      </c>
      <c r="CN2" s="236"/>
      <c r="CO2" s="236"/>
      <c r="CP2" s="236"/>
      <c r="CQ2" s="236"/>
      <c r="CR2" s="236"/>
      <c r="CS2" s="236"/>
      <c r="CT2" s="238"/>
      <c r="CU2" s="238"/>
      <c r="CV2" s="238"/>
      <c r="CW2" s="238"/>
      <c r="CX2" s="238"/>
      <c r="CY2" s="238"/>
      <c r="CZ2" s="238"/>
      <c r="DA2" s="234"/>
      <c r="DB2" s="236"/>
      <c r="DC2" s="236"/>
      <c r="DD2" s="236"/>
      <c r="DE2" s="236"/>
      <c r="DF2" s="236"/>
      <c r="DG2" s="236"/>
      <c r="DH2" s="239" t="s">
        <v>15</v>
      </c>
      <c r="DI2" s="237" t="s">
        <v>29</v>
      </c>
      <c r="DJ2" s="240"/>
      <c r="DK2" s="240"/>
      <c r="DL2" s="240"/>
      <c r="DM2" s="241"/>
    </row>
    <row r="3" spans="1:117" s="175" customFormat="1" ht="22.5" customHeight="1">
      <c r="A3" s="317"/>
      <c r="B3" s="317"/>
      <c r="C3" s="319"/>
      <c r="D3" s="242"/>
      <c r="E3" s="243" t="s">
        <v>30</v>
      </c>
      <c r="F3" s="238"/>
      <c r="G3" s="238"/>
      <c r="H3" s="238"/>
      <c r="I3" s="238"/>
      <c r="J3" s="238"/>
      <c r="K3" s="233"/>
      <c r="L3" s="233"/>
      <c r="M3" s="233"/>
      <c r="N3" s="238"/>
      <c r="O3" s="233"/>
      <c r="P3" s="233"/>
      <c r="Q3" s="233"/>
      <c r="R3" s="238"/>
      <c r="S3" s="233"/>
      <c r="T3" s="233"/>
      <c r="U3" s="233"/>
      <c r="V3" s="238"/>
      <c r="W3" s="233"/>
      <c r="X3" s="233"/>
      <c r="Y3" s="233"/>
      <c r="Z3" s="238"/>
      <c r="AA3" s="233"/>
      <c r="AB3" s="233"/>
      <c r="AC3" s="244"/>
      <c r="AD3" s="243" t="s">
        <v>31</v>
      </c>
      <c r="AE3" s="238"/>
      <c r="AF3" s="238"/>
      <c r="AG3" s="238"/>
      <c r="AH3" s="238"/>
      <c r="AI3" s="238"/>
      <c r="AJ3" s="233"/>
      <c r="AK3" s="233"/>
      <c r="AL3" s="233"/>
      <c r="AM3" s="238"/>
      <c r="AN3" s="233"/>
      <c r="AO3" s="233"/>
      <c r="AP3" s="233"/>
      <c r="AQ3" s="238"/>
      <c r="AR3" s="233"/>
      <c r="AS3" s="233"/>
      <c r="AT3" s="233"/>
      <c r="AU3" s="238"/>
      <c r="AV3" s="233"/>
      <c r="AW3" s="233"/>
      <c r="AX3" s="233"/>
      <c r="AY3" s="238"/>
      <c r="AZ3" s="233"/>
      <c r="BA3" s="233"/>
      <c r="BB3" s="244"/>
      <c r="BC3" s="234" t="s">
        <v>16</v>
      </c>
      <c r="BD3" s="234"/>
      <c r="BE3" s="235"/>
      <c r="BF3" s="236"/>
      <c r="BG3" s="236"/>
      <c r="BH3" s="236"/>
      <c r="BI3" s="236"/>
      <c r="BJ3" s="236"/>
      <c r="BK3" s="234"/>
      <c r="BL3" s="235"/>
      <c r="BM3" s="236"/>
      <c r="BN3" s="236"/>
      <c r="BO3" s="236"/>
      <c r="BP3" s="236"/>
      <c r="BQ3" s="236"/>
      <c r="BR3" s="245"/>
      <c r="BS3" s="246" t="s">
        <v>32</v>
      </c>
      <c r="BT3" s="247"/>
      <c r="BU3" s="247"/>
      <c r="BV3" s="247"/>
      <c r="BW3" s="247"/>
      <c r="BX3" s="247"/>
      <c r="BY3" s="233"/>
      <c r="BZ3" s="238"/>
      <c r="CA3" s="238"/>
      <c r="CB3" s="238"/>
      <c r="CC3" s="238"/>
      <c r="CD3" s="238"/>
      <c r="CE3" s="238"/>
      <c r="CF3" s="234"/>
      <c r="CG3" s="236"/>
      <c r="CH3" s="236"/>
      <c r="CI3" s="236"/>
      <c r="CJ3" s="236"/>
      <c r="CK3" s="236"/>
      <c r="CL3" s="236"/>
      <c r="CM3" s="245"/>
      <c r="CN3" s="246" t="s">
        <v>33</v>
      </c>
      <c r="CO3" s="247"/>
      <c r="CP3" s="247"/>
      <c r="CQ3" s="247"/>
      <c r="CR3" s="247"/>
      <c r="CS3" s="247"/>
      <c r="CT3" s="233"/>
      <c r="CU3" s="238"/>
      <c r="CV3" s="238"/>
      <c r="CW3" s="238"/>
      <c r="CX3" s="238"/>
      <c r="CY3" s="238"/>
      <c r="CZ3" s="238"/>
      <c r="DA3" s="234"/>
      <c r="DB3" s="236"/>
      <c r="DC3" s="236"/>
      <c r="DD3" s="236"/>
      <c r="DE3" s="236"/>
      <c r="DF3" s="236"/>
      <c r="DG3" s="236"/>
      <c r="DH3" s="248"/>
      <c r="DI3" s="343" t="s">
        <v>3</v>
      </c>
      <c r="DJ3" s="342" t="s">
        <v>34</v>
      </c>
      <c r="DK3" s="342" t="s">
        <v>35</v>
      </c>
      <c r="DL3" s="342" t="s">
        <v>36</v>
      </c>
      <c r="DM3" s="342" t="s">
        <v>37</v>
      </c>
    </row>
    <row r="4" spans="1:117" s="175" customFormat="1" ht="22.5" customHeight="1">
      <c r="A4" s="317"/>
      <c r="B4" s="317"/>
      <c r="C4" s="319"/>
      <c r="D4" s="249"/>
      <c r="E4" s="242"/>
      <c r="F4" s="344" t="s">
        <v>38</v>
      </c>
      <c r="G4" s="345"/>
      <c r="H4" s="345"/>
      <c r="I4" s="346"/>
      <c r="J4" s="344" t="s">
        <v>39</v>
      </c>
      <c r="K4" s="345"/>
      <c r="L4" s="345"/>
      <c r="M4" s="346"/>
      <c r="N4" s="344" t="s">
        <v>40</v>
      </c>
      <c r="O4" s="345"/>
      <c r="P4" s="345"/>
      <c r="Q4" s="346"/>
      <c r="R4" s="344" t="s">
        <v>41</v>
      </c>
      <c r="S4" s="345"/>
      <c r="T4" s="345"/>
      <c r="U4" s="346"/>
      <c r="V4" s="344" t="s">
        <v>42</v>
      </c>
      <c r="W4" s="345"/>
      <c r="X4" s="345"/>
      <c r="Y4" s="346"/>
      <c r="Z4" s="344" t="s">
        <v>43</v>
      </c>
      <c r="AA4" s="345"/>
      <c r="AB4" s="345"/>
      <c r="AC4" s="346"/>
      <c r="AD4" s="242"/>
      <c r="AE4" s="344" t="s">
        <v>38</v>
      </c>
      <c r="AF4" s="345"/>
      <c r="AG4" s="345"/>
      <c r="AH4" s="346"/>
      <c r="AI4" s="344" t="s">
        <v>39</v>
      </c>
      <c r="AJ4" s="345"/>
      <c r="AK4" s="345"/>
      <c r="AL4" s="346"/>
      <c r="AM4" s="344" t="s">
        <v>40</v>
      </c>
      <c r="AN4" s="345"/>
      <c r="AO4" s="345"/>
      <c r="AP4" s="346"/>
      <c r="AQ4" s="344" t="s">
        <v>41</v>
      </c>
      <c r="AR4" s="345"/>
      <c r="AS4" s="345"/>
      <c r="AT4" s="346"/>
      <c r="AU4" s="344" t="s">
        <v>42</v>
      </c>
      <c r="AV4" s="345"/>
      <c r="AW4" s="345"/>
      <c r="AX4" s="346"/>
      <c r="AY4" s="344" t="s">
        <v>43</v>
      </c>
      <c r="AZ4" s="345"/>
      <c r="BA4" s="345"/>
      <c r="BB4" s="346"/>
      <c r="BC4" s="250"/>
      <c r="BD4" s="243" t="s">
        <v>44</v>
      </c>
      <c r="BE4" s="232"/>
      <c r="BF4" s="232"/>
      <c r="BG4" s="232"/>
      <c r="BH4" s="232"/>
      <c r="BI4" s="232"/>
      <c r="BJ4" s="251"/>
      <c r="BK4" s="252" t="s">
        <v>45</v>
      </c>
      <c r="BL4" s="232"/>
      <c r="BM4" s="232"/>
      <c r="BN4" s="232"/>
      <c r="BO4" s="232"/>
      <c r="BP4" s="232"/>
      <c r="BQ4" s="232"/>
      <c r="BR4" s="250"/>
      <c r="BS4" s="253"/>
      <c r="BT4" s="254"/>
      <c r="BU4" s="254"/>
      <c r="BV4" s="254"/>
      <c r="BW4" s="254"/>
      <c r="BX4" s="255"/>
      <c r="BY4" s="243" t="s">
        <v>30</v>
      </c>
      <c r="BZ4" s="252"/>
      <c r="CA4" s="232"/>
      <c r="CB4" s="232"/>
      <c r="CC4" s="232"/>
      <c r="CD4" s="232"/>
      <c r="CE4" s="251"/>
      <c r="CF4" s="252" t="s">
        <v>46</v>
      </c>
      <c r="CG4" s="232"/>
      <c r="CH4" s="232"/>
      <c r="CI4" s="232"/>
      <c r="CJ4" s="232"/>
      <c r="CK4" s="232"/>
      <c r="CL4" s="251"/>
      <c r="CM4" s="250"/>
      <c r="CN4" s="253"/>
      <c r="CO4" s="254"/>
      <c r="CP4" s="254"/>
      <c r="CQ4" s="254"/>
      <c r="CR4" s="254"/>
      <c r="CS4" s="255"/>
      <c r="CT4" s="243" t="s">
        <v>31</v>
      </c>
      <c r="CU4" s="252"/>
      <c r="CV4" s="232"/>
      <c r="CW4" s="232"/>
      <c r="CX4" s="232"/>
      <c r="CY4" s="232"/>
      <c r="CZ4" s="251"/>
      <c r="DA4" s="252" t="s">
        <v>46</v>
      </c>
      <c r="DB4" s="232"/>
      <c r="DC4" s="232"/>
      <c r="DD4" s="232"/>
      <c r="DE4" s="232"/>
      <c r="DF4" s="232"/>
      <c r="DG4" s="251"/>
      <c r="DH4" s="248"/>
      <c r="DI4" s="343"/>
      <c r="DJ4" s="343"/>
      <c r="DK4" s="343"/>
      <c r="DL4" s="343"/>
      <c r="DM4" s="343"/>
    </row>
    <row r="5" spans="1:117" s="175" customFormat="1" ht="22.5" customHeight="1">
      <c r="A5" s="317"/>
      <c r="B5" s="317"/>
      <c r="C5" s="319"/>
      <c r="D5" s="249" t="s">
        <v>3</v>
      </c>
      <c r="E5" s="242" t="s">
        <v>3</v>
      </c>
      <c r="F5" s="242" t="s">
        <v>3</v>
      </c>
      <c r="G5" s="256" t="s">
        <v>34</v>
      </c>
      <c r="H5" s="256" t="s">
        <v>35</v>
      </c>
      <c r="I5" s="256" t="s">
        <v>36</v>
      </c>
      <c r="J5" s="242" t="s">
        <v>3</v>
      </c>
      <c r="K5" s="256" t="s">
        <v>34</v>
      </c>
      <c r="L5" s="256" t="s">
        <v>35</v>
      </c>
      <c r="M5" s="256" t="s">
        <v>36</v>
      </c>
      <c r="N5" s="242" t="s">
        <v>3</v>
      </c>
      <c r="O5" s="256" t="s">
        <v>34</v>
      </c>
      <c r="P5" s="256" t="s">
        <v>35</v>
      </c>
      <c r="Q5" s="256" t="s">
        <v>36</v>
      </c>
      <c r="R5" s="242" t="s">
        <v>3</v>
      </c>
      <c r="S5" s="256" t="s">
        <v>34</v>
      </c>
      <c r="T5" s="256" t="s">
        <v>35</v>
      </c>
      <c r="U5" s="256" t="s">
        <v>36</v>
      </c>
      <c r="V5" s="242" t="s">
        <v>3</v>
      </c>
      <c r="W5" s="256" t="s">
        <v>34</v>
      </c>
      <c r="X5" s="256" t="s">
        <v>35</v>
      </c>
      <c r="Y5" s="256" t="s">
        <v>36</v>
      </c>
      <c r="Z5" s="242" t="s">
        <v>3</v>
      </c>
      <c r="AA5" s="256" t="s">
        <v>34</v>
      </c>
      <c r="AB5" s="256" t="s">
        <v>35</v>
      </c>
      <c r="AC5" s="256" t="s">
        <v>36</v>
      </c>
      <c r="AD5" s="242" t="s">
        <v>3</v>
      </c>
      <c r="AE5" s="242" t="s">
        <v>3</v>
      </c>
      <c r="AF5" s="256" t="s">
        <v>34</v>
      </c>
      <c r="AG5" s="256" t="s">
        <v>35</v>
      </c>
      <c r="AH5" s="256" t="s">
        <v>36</v>
      </c>
      <c r="AI5" s="242" t="s">
        <v>3</v>
      </c>
      <c r="AJ5" s="256" t="s">
        <v>34</v>
      </c>
      <c r="AK5" s="256" t="s">
        <v>35</v>
      </c>
      <c r="AL5" s="256" t="s">
        <v>36</v>
      </c>
      <c r="AM5" s="242" t="s">
        <v>3</v>
      </c>
      <c r="AN5" s="256" t="s">
        <v>34</v>
      </c>
      <c r="AO5" s="256" t="s">
        <v>35</v>
      </c>
      <c r="AP5" s="256" t="s">
        <v>36</v>
      </c>
      <c r="AQ5" s="242" t="s">
        <v>3</v>
      </c>
      <c r="AR5" s="256" t="s">
        <v>34</v>
      </c>
      <c r="AS5" s="256" t="s">
        <v>35</v>
      </c>
      <c r="AT5" s="256" t="s">
        <v>36</v>
      </c>
      <c r="AU5" s="242" t="s">
        <v>3</v>
      </c>
      <c r="AV5" s="256" t="s">
        <v>34</v>
      </c>
      <c r="AW5" s="256" t="s">
        <v>35</v>
      </c>
      <c r="AX5" s="256" t="s">
        <v>36</v>
      </c>
      <c r="AY5" s="242" t="s">
        <v>3</v>
      </c>
      <c r="AZ5" s="256" t="s">
        <v>34</v>
      </c>
      <c r="BA5" s="256" t="s">
        <v>35</v>
      </c>
      <c r="BB5" s="256" t="s">
        <v>36</v>
      </c>
      <c r="BC5" s="249" t="s">
        <v>3</v>
      </c>
      <c r="BD5" s="249" t="s">
        <v>3</v>
      </c>
      <c r="BE5" s="249" t="s">
        <v>47</v>
      </c>
      <c r="BF5" s="249" t="s">
        <v>48</v>
      </c>
      <c r="BG5" s="249" t="s">
        <v>49</v>
      </c>
      <c r="BH5" s="249" t="s">
        <v>50</v>
      </c>
      <c r="BI5" s="249" t="s">
        <v>51</v>
      </c>
      <c r="BJ5" s="249" t="s">
        <v>52</v>
      </c>
      <c r="BK5" s="249" t="s">
        <v>3</v>
      </c>
      <c r="BL5" s="249" t="s">
        <v>47</v>
      </c>
      <c r="BM5" s="249" t="s">
        <v>48</v>
      </c>
      <c r="BN5" s="249" t="s">
        <v>49</v>
      </c>
      <c r="BO5" s="249" t="s">
        <v>50</v>
      </c>
      <c r="BP5" s="249" t="s">
        <v>51</v>
      </c>
      <c r="BQ5" s="250" t="s">
        <v>52</v>
      </c>
      <c r="BR5" s="249" t="s">
        <v>3</v>
      </c>
      <c r="BS5" s="257" t="s">
        <v>47</v>
      </c>
      <c r="BT5" s="257" t="s">
        <v>48</v>
      </c>
      <c r="BU5" s="257" t="s">
        <v>49</v>
      </c>
      <c r="BV5" s="257" t="s">
        <v>50</v>
      </c>
      <c r="BW5" s="257" t="s">
        <v>51</v>
      </c>
      <c r="BX5" s="257" t="s">
        <v>52</v>
      </c>
      <c r="BY5" s="249" t="s">
        <v>3</v>
      </c>
      <c r="BZ5" s="257" t="s">
        <v>47</v>
      </c>
      <c r="CA5" s="249" t="s">
        <v>48</v>
      </c>
      <c r="CB5" s="249" t="s">
        <v>49</v>
      </c>
      <c r="CC5" s="249" t="s">
        <v>50</v>
      </c>
      <c r="CD5" s="249" t="s">
        <v>51</v>
      </c>
      <c r="CE5" s="249" t="s">
        <v>52</v>
      </c>
      <c r="CF5" s="249" t="s">
        <v>3</v>
      </c>
      <c r="CG5" s="249" t="s">
        <v>47</v>
      </c>
      <c r="CH5" s="249" t="s">
        <v>48</v>
      </c>
      <c r="CI5" s="249" t="s">
        <v>49</v>
      </c>
      <c r="CJ5" s="249" t="s">
        <v>50</v>
      </c>
      <c r="CK5" s="249" t="s">
        <v>51</v>
      </c>
      <c r="CL5" s="249" t="s">
        <v>52</v>
      </c>
      <c r="CM5" s="249" t="s">
        <v>3</v>
      </c>
      <c r="CN5" s="257" t="s">
        <v>47</v>
      </c>
      <c r="CO5" s="257" t="s">
        <v>48</v>
      </c>
      <c r="CP5" s="257" t="s">
        <v>49</v>
      </c>
      <c r="CQ5" s="257" t="s">
        <v>50</v>
      </c>
      <c r="CR5" s="257" t="s">
        <v>51</v>
      </c>
      <c r="CS5" s="257" t="s">
        <v>52</v>
      </c>
      <c r="CT5" s="249" t="s">
        <v>3</v>
      </c>
      <c r="CU5" s="257" t="s">
        <v>47</v>
      </c>
      <c r="CV5" s="249" t="s">
        <v>48</v>
      </c>
      <c r="CW5" s="249" t="s">
        <v>49</v>
      </c>
      <c r="CX5" s="249" t="s">
        <v>50</v>
      </c>
      <c r="CY5" s="249" t="s">
        <v>51</v>
      </c>
      <c r="CZ5" s="249" t="s">
        <v>52</v>
      </c>
      <c r="DA5" s="249" t="s">
        <v>3</v>
      </c>
      <c r="DB5" s="249" t="s">
        <v>47</v>
      </c>
      <c r="DC5" s="249" t="s">
        <v>48</v>
      </c>
      <c r="DD5" s="249" t="s">
        <v>49</v>
      </c>
      <c r="DE5" s="249" t="s">
        <v>50</v>
      </c>
      <c r="DF5" s="249" t="s">
        <v>51</v>
      </c>
      <c r="DG5" s="249" t="s">
        <v>52</v>
      </c>
      <c r="DH5" s="248"/>
      <c r="DI5" s="242"/>
      <c r="DJ5" s="242"/>
      <c r="DK5" s="242"/>
      <c r="DL5" s="242"/>
      <c r="DM5" s="242"/>
    </row>
    <row r="6" spans="1:117" s="176" customFormat="1" ht="13.5" customHeight="1">
      <c r="A6" s="317"/>
      <c r="B6" s="317"/>
      <c r="C6" s="319"/>
      <c r="D6" s="258" t="s">
        <v>5</v>
      </c>
      <c r="E6" s="259" t="s">
        <v>5</v>
      </c>
      <c r="F6" s="259" t="s">
        <v>5</v>
      </c>
      <c r="G6" s="260" t="s">
        <v>5</v>
      </c>
      <c r="H6" s="260" t="s">
        <v>5</v>
      </c>
      <c r="I6" s="260" t="s">
        <v>5</v>
      </c>
      <c r="J6" s="259" t="s">
        <v>5</v>
      </c>
      <c r="K6" s="260" t="s">
        <v>5</v>
      </c>
      <c r="L6" s="260" t="s">
        <v>5</v>
      </c>
      <c r="M6" s="260" t="s">
        <v>5</v>
      </c>
      <c r="N6" s="259" t="s">
        <v>5</v>
      </c>
      <c r="O6" s="260" t="s">
        <v>5</v>
      </c>
      <c r="P6" s="260" t="s">
        <v>5</v>
      </c>
      <c r="Q6" s="260" t="s">
        <v>5</v>
      </c>
      <c r="R6" s="259" t="s">
        <v>5</v>
      </c>
      <c r="S6" s="260" t="s">
        <v>5</v>
      </c>
      <c r="T6" s="260" t="s">
        <v>5</v>
      </c>
      <c r="U6" s="260" t="s">
        <v>5</v>
      </c>
      <c r="V6" s="259" t="s">
        <v>5</v>
      </c>
      <c r="W6" s="260" t="s">
        <v>5</v>
      </c>
      <c r="X6" s="260" t="s">
        <v>5</v>
      </c>
      <c r="Y6" s="260" t="s">
        <v>5</v>
      </c>
      <c r="Z6" s="259" t="s">
        <v>5</v>
      </c>
      <c r="AA6" s="260" t="s">
        <v>5</v>
      </c>
      <c r="AB6" s="260" t="s">
        <v>5</v>
      </c>
      <c r="AC6" s="260" t="s">
        <v>5</v>
      </c>
      <c r="AD6" s="259" t="s">
        <v>5</v>
      </c>
      <c r="AE6" s="259" t="s">
        <v>5</v>
      </c>
      <c r="AF6" s="260" t="s">
        <v>5</v>
      </c>
      <c r="AG6" s="260" t="s">
        <v>5</v>
      </c>
      <c r="AH6" s="260" t="s">
        <v>5</v>
      </c>
      <c r="AI6" s="259" t="s">
        <v>5</v>
      </c>
      <c r="AJ6" s="260" t="s">
        <v>5</v>
      </c>
      <c r="AK6" s="260" t="s">
        <v>5</v>
      </c>
      <c r="AL6" s="260" t="s">
        <v>5</v>
      </c>
      <c r="AM6" s="259" t="s">
        <v>5</v>
      </c>
      <c r="AN6" s="260" t="s">
        <v>5</v>
      </c>
      <c r="AO6" s="260" t="s">
        <v>5</v>
      </c>
      <c r="AP6" s="260" t="s">
        <v>5</v>
      </c>
      <c r="AQ6" s="259" t="s">
        <v>5</v>
      </c>
      <c r="AR6" s="260" t="s">
        <v>5</v>
      </c>
      <c r="AS6" s="260" t="s">
        <v>5</v>
      </c>
      <c r="AT6" s="260" t="s">
        <v>5</v>
      </c>
      <c r="AU6" s="259" t="s">
        <v>5</v>
      </c>
      <c r="AV6" s="260" t="s">
        <v>5</v>
      </c>
      <c r="AW6" s="260" t="s">
        <v>5</v>
      </c>
      <c r="AX6" s="260" t="s">
        <v>5</v>
      </c>
      <c r="AY6" s="259" t="s">
        <v>5</v>
      </c>
      <c r="AZ6" s="260" t="s">
        <v>5</v>
      </c>
      <c r="BA6" s="260" t="s">
        <v>5</v>
      </c>
      <c r="BB6" s="260" t="s">
        <v>5</v>
      </c>
      <c r="BC6" s="258" t="s">
        <v>5</v>
      </c>
      <c r="BD6" s="258" t="s">
        <v>5</v>
      </c>
      <c r="BE6" s="258" t="s">
        <v>5</v>
      </c>
      <c r="BF6" s="258" t="s">
        <v>5</v>
      </c>
      <c r="BG6" s="258" t="s">
        <v>5</v>
      </c>
      <c r="BH6" s="258" t="s">
        <v>5</v>
      </c>
      <c r="BI6" s="258" t="s">
        <v>5</v>
      </c>
      <c r="BJ6" s="258" t="s">
        <v>5</v>
      </c>
      <c r="BK6" s="258" t="s">
        <v>5</v>
      </c>
      <c r="BL6" s="258" t="s">
        <v>5</v>
      </c>
      <c r="BM6" s="258" t="s">
        <v>5</v>
      </c>
      <c r="BN6" s="258" t="s">
        <v>5</v>
      </c>
      <c r="BO6" s="258" t="s">
        <v>5</v>
      </c>
      <c r="BP6" s="258" t="s">
        <v>5</v>
      </c>
      <c r="BQ6" s="261" t="s">
        <v>5</v>
      </c>
      <c r="BR6" s="258" t="s">
        <v>5</v>
      </c>
      <c r="BS6" s="258" t="s">
        <v>5</v>
      </c>
      <c r="BT6" s="258" t="s">
        <v>5</v>
      </c>
      <c r="BU6" s="258" t="s">
        <v>5</v>
      </c>
      <c r="BV6" s="258" t="s">
        <v>5</v>
      </c>
      <c r="BW6" s="258" t="s">
        <v>5</v>
      </c>
      <c r="BX6" s="258" t="s">
        <v>5</v>
      </c>
      <c r="BY6" s="258" t="s">
        <v>5</v>
      </c>
      <c r="BZ6" s="259" t="s">
        <v>5</v>
      </c>
      <c r="CA6" s="259" t="s">
        <v>5</v>
      </c>
      <c r="CB6" s="259" t="s">
        <v>5</v>
      </c>
      <c r="CC6" s="259" t="s">
        <v>5</v>
      </c>
      <c r="CD6" s="259" t="s">
        <v>5</v>
      </c>
      <c r="CE6" s="259" t="s">
        <v>5</v>
      </c>
      <c r="CF6" s="258" t="s">
        <v>5</v>
      </c>
      <c r="CG6" s="258" t="s">
        <v>5</v>
      </c>
      <c r="CH6" s="258" t="s">
        <v>5</v>
      </c>
      <c r="CI6" s="258" t="s">
        <v>5</v>
      </c>
      <c r="CJ6" s="258" t="s">
        <v>5</v>
      </c>
      <c r="CK6" s="258" t="s">
        <v>5</v>
      </c>
      <c r="CL6" s="258" t="s">
        <v>5</v>
      </c>
      <c r="CM6" s="258" t="s">
        <v>5</v>
      </c>
      <c r="CN6" s="258" t="s">
        <v>5</v>
      </c>
      <c r="CO6" s="258" t="s">
        <v>5</v>
      </c>
      <c r="CP6" s="258" t="s">
        <v>5</v>
      </c>
      <c r="CQ6" s="258" t="s">
        <v>5</v>
      </c>
      <c r="CR6" s="258" t="s">
        <v>5</v>
      </c>
      <c r="CS6" s="258" t="s">
        <v>5</v>
      </c>
      <c r="CT6" s="258" t="s">
        <v>5</v>
      </c>
      <c r="CU6" s="259" t="s">
        <v>5</v>
      </c>
      <c r="CV6" s="259" t="s">
        <v>5</v>
      </c>
      <c r="CW6" s="259" t="s">
        <v>5</v>
      </c>
      <c r="CX6" s="259" t="s">
        <v>5</v>
      </c>
      <c r="CY6" s="259" t="s">
        <v>5</v>
      </c>
      <c r="CZ6" s="259" t="s">
        <v>5</v>
      </c>
      <c r="DA6" s="258" t="s">
        <v>5</v>
      </c>
      <c r="DB6" s="258" t="s">
        <v>5</v>
      </c>
      <c r="DC6" s="258" t="s">
        <v>5</v>
      </c>
      <c r="DD6" s="258" t="s">
        <v>5</v>
      </c>
      <c r="DE6" s="258" t="s">
        <v>5</v>
      </c>
      <c r="DF6" s="258" t="s">
        <v>5</v>
      </c>
      <c r="DG6" s="258" t="s">
        <v>5</v>
      </c>
      <c r="DH6" s="258" t="s">
        <v>5</v>
      </c>
      <c r="DI6" s="259" t="s">
        <v>4</v>
      </c>
      <c r="DJ6" s="258" t="s">
        <v>5</v>
      </c>
      <c r="DK6" s="258" t="s">
        <v>5</v>
      </c>
      <c r="DL6" s="258" t="s">
        <v>5</v>
      </c>
      <c r="DM6" s="258" t="s">
        <v>5</v>
      </c>
    </row>
    <row r="7" spans="1:117" s="300" customFormat="1" ht="13.5" customHeight="1">
      <c r="A7" s="302" t="str">
        <f>ごみ処理概要!A7</f>
        <v>鳥取県</v>
      </c>
      <c r="B7" s="303" t="str">
        <f>ごみ処理概要!B7</f>
        <v>31000</v>
      </c>
      <c r="C7" s="304" t="s">
        <v>3</v>
      </c>
      <c r="D7" s="308">
        <f>SUM(E7,AD7,BC7)</f>
        <v>207129</v>
      </c>
      <c r="E7" s="308">
        <f>SUM(F7,J7,N7,R7,V7,Z7)</f>
        <v>109143</v>
      </c>
      <c r="F7" s="308">
        <f>SUM(G7:I7)</f>
        <v>0</v>
      </c>
      <c r="G7" s="308">
        <f>SUM(G$8:G$207)</f>
        <v>0</v>
      </c>
      <c r="H7" s="308">
        <f>SUM(H$8:H$207)</f>
        <v>0</v>
      </c>
      <c r="I7" s="308">
        <f>SUM(I$8:I$207)</f>
        <v>0</v>
      </c>
      <c r="J7" s="308">
        <f>SUM(K7:M7)</f>
        <v>88186</v>
      </c>
      <c r="K7" s="308">
        <f>SUM(K$8:K$207)</f>
        <v>1348</v>
      </c>
      <c r="L7" s="308">
        <f>SUM(L$8:L$207)</f>
        <v>86838</v>
      </c>
      <c r="M7" s="308">
        <f>SUM(M$8:M$207)</f>
        <v>0</v>
      </c>
      <c r="N7" s="308">
        <f>SUM(O7:Q7)</f>
        <v>5083</v>
      </c>
      <c r="O7" s="308">
        <f>SUM(O$8:O$207)</f>
        <v>19</v>
      </c>
      <c r="P7" s="308">
        <f>SUM(P$8:P$207)</f>
        <v>5064</v>
      </c>
      <c r="Q7" s="308">
        <f>SUM(Q$8:Q$207)</f>
        <v>0</v>
      </c>
      <c r="R7" s="308">
        <f>SUM(S7:U7)</f>
        <v>14347</v>
      </c>
      <c r="S7" s="308">
        <f>SUM(S$8:S$207)</f>
        <v>592</v>
      </c>
      <c r="T7" s="308">
        <f>SUM(T$8:T$207)</f>
        <v>13733</v>
      </c>
      <c r="U7" s="308">
        <f>SUM(U$8:U$207)</f>
        <v>22</v>
      </c>
      <c r="V7" s="308">
        <f>SUM(W7:Y7)</f>
        <v>94</v>
      </c>
      <c r="W7" s="308">
        <f>SUM(W$8:W$207)</f>
        <v>0</v>
      </c>
      <c r="X7" s="308">
        <f>SUM(X$8:X$207)</f>
        <v>94</v>
      </c>
      <c r="Y7" s="308">
        <f>SUM(Y$8:Y$207)</f>
        <v>0</v>
      </c>
      <c r="Z7" s="308">
        <f>SUM(AA7:AC7)</f>
        <v>1433</v>
      </c>
      <c r="AA7" s="308">
        <f>SUM(AA$8:AA$207)</f>
        <v>71</v>
      </c>
      <c r="AB7" s="308">
        <f>SUM(AB$8:AB$207)</f>
        <v>1362</v>
      </c>
      <c r="AC7" s="308">
        <f>SUM(AC$8:AC$207)</f>
        <v>0</v>
      </c>
      <c r="AD7" s="308">
        <f>SUM(AE7,AI7,AM7,AQ7,AU7,AY7)</f>
        <v>84558</v>
      </c>
      <c r="AE7" s="308">
        <f>SUM(AF7:AH7)</f>
        <v>0</v>
      </c>
      <c r="AF7" s="308">
        <f>SUM(AF$8:AF$207)</f>
        <v>0</v>
      </c>
      <c r="AG7" s="308">
        <f>SUM(AG$8:AG$207)</f>
        <v>0</v>
      </c>
      <c r="AH7" s="308">
        <f>SUM(AH$8:AH$207)</f>
        <v>0</v>
      </c>
      <c r="AI7" s="308">
        <f>SUM(AJ7:AL7)</f>
        <v>50191</v>
      </c>
      <c r="AJ7" s="308">
        <f>SUM(AJ$8:AJ$207)</f>
        <v>70</v>
      </c>
      <c r="AK7" s="308">
        <f>SUM(AK$8:AK$207)</f>
        <v>972</v>
      </c>
      <c r="AL7" s="308">
        <f>SUM(AL$8:AL$207)</f>
        <v>49149</v>
      </c>
      <c r="AM7" s="308">
        <f>SUM(AN7:AP7)</f>
        <v>289</v>
      </c>
      <c r="AN7" s="308">
        <f>SUM(AN$8:AN$207)</f>
        <v>0</v>
      </c>
      <c r="AO7" s="308">
        <f>SUM(AO$8:AO$207)</f>
        <v>56</v>
      </c>
      <c r="AP7" s="308">
        <f>SUM(AP$8:AP$207)</f>
        <v>233</v>
      </c>
      <c r="AQ7" s="308">
        <f>SUM(AR7:AT7)</f>
        <v>33658</v>
      </c>
      <c r="AR7" s="308">
        <f>SUM(AR$8:AR$207)</f>
        <v>237</v>
      </c>
      <c r="AS7" s="308">
        <f>SUM(AS$8:AS$207)</f>
        <v>84</v>
      </c>
      <c r="AT7" s="308">
        <f>SUM(AT$8:AT$207)</f>
        <v>33337</v>
      </c>
      <c r="AU7" s="308">
        <f>SUM(AV7:AX7)</f>
        <v>6</v>
      </c>
      <c r="AV7" s="308">
        <f>SUM(AV$8:AV$207)</f>
        <v>0</v>
      </c>
      <c r="AW7" s="308">
        <f>SUM(AW$8:AW$207)</f>
        <v>1</v>
      </c>
      <c r="AX7" s="308">
        <f>SUM(AX$8:AX$207)</f>
        <v>5</v>
      </c>
      <c r="AY7" s="308">
        <f>SUM(AZ7:BB7)</f>
        <v>414</v>
      </c>
      <c r="AZ7" s="308">
        <f>SUM(AZ$8:AZ$207)</f>
        <v>0</v>
      </c>
      <c r="BA7" s="308">
        <f>SUM(BA$8:BA$207)</f>
        <v>0</v>
      </c>
      <c r="BB7" s="308">
        <f>SUM(BB$8:BB$207)</f>
        <v>414</v>
      </c>
      <c r="BC7" s="308">
        <f>SUM(BD7,BK7)</f>
        <v>13428</v>
      </c>
      <c r="BD7" s="308">
        <f>SUM(BE7:BJ7)</f>
        <v>3071</v>
      </c>
      <c r="BE7" s="308">
        <f t="shared" ref="BE7:BJ7" si="0">SUM(BE$8:BE$207)</f>
        <v>14</v>
      </c>
      <c r="BF7" s="308">
        <f t="shared" si="0"/>
        <v>1695</v>
      </c>
      <c r="BG7" s="308">
        <f t="shared" si="0"/>
        <v>431</v>
      </c>
      <c r="BH7" s="308">
        <f t="shared" si="0"/>
        <v>485</v>
      </c>
      <c r="BI7" s="308">
        <f t="shared" si="0"/>
        <v>4</v>
      </c>
      <c r="BJ7" s="308">
        <f t="shared" si="0"/>
        <v>442</v>
      </c>
      <c r="BK7" s="308">
        <f>SUM(BL7:BQ7)</f>
        <v>10357</v>
      </c>
      <c r="BL7" s="308">
        <f t="shared" ref="BL7:BQ7" si="1">SUM(BL$8:BL$207)</f>
        <v>0</v>
      </c>
      <c r="BM7" s="308">
        <f t="shared" si="1"/>
        <v>8250</v>
      </c>
      <c r="BN7" s="308">
        <f t="shared" si="1"/>
        <v>187</v>
      </c>
      <c r="BO7" s="308">
        <f t="shared" si="1"/>
        <v>862</v>
      </c>
      <c r="BP7" s="308">
        <f t="shared" si="1"/>
        <v>358</v>
      </c>
      <c r="BQ7" s="308">
        <f t="shared" si="1"/>
        <v>700</v>
      </c>
      <c r="BR7" s="308">
        <f t="shared" ref="BR7:BX7" si="2">SUM(BY7,CF7)</f>
        <v>112214</v>
      </c>
      <c r="BS7" s="308">
        <f t="shared" si="2"/>
        <v>14</v>
      </c>
      <c r="BT7" s="308">
        <f t="shared" si="2"/>
        <v>89881</v>
      </c>
      <c r="BU7" s="308">
        <f t="shared" si="2"/>
        <v>5514</v>
      </c>
      <c r="BV7" s="308">
        <f t="shared" si="2"/>
        <v>14832</v>
      </c>
      <c r="BW7" s="308">
        <f t="shared" si="2"/>
        <v>98</v>
      </c>
      <c r="BX7" s="308">
        <f t="shared" si="2"/>
        <v>1875</v>
      </c>
      <c r="BY7" s="308">
        <f>SUM(BZ7:CE7)</f>
        <v>109143</v>
      </c>
      <c r="BZ7" s="308">
        <f>F7</f>
        <v>0</v>
      </c>
      <c r="CA7" s="308">
        <f>J7</f>
        <v>88186</v>
      </c>
      <c r="CB7" s="308">
        <f>N7</f>
        <v>5083</v>
      </c>
      <c r="CC7" s="308">
        <f>R7</f>
        <v>14347</v>
      </c>
      <c r="CD7" s="308">
        <f>V7</f>
        <v>94</v>
      </c>
      <c r="CE7" s="308">
        <f>Z7</f>
        <v>1433</v>
      </c>
      <c r="CF7" s="308">
        <f>SUM(CG7:CL7)</f>
        <v>3071</v>
      </c>
      <c r="CG7" s="308">
        <f t="shared" ref="CG7:CL7" si="3">BE7</f>
        <v>14</v>
      </c>
      <c r="CH7" s="308">
        <f t="shared" si="3"/>
        <v>1695</v>
      </c>
      <c r="CI7" s="308">
        <f t="shared" si="3"/>
        <v>431</v>
      </c>
      <c r="CJ7" s="308">
        <f t="shared" si="3"/>
        <v>485</v>
      </c>
      <c r="CK7" s="308">
        <f t="shared" si="3"/>
        <v>4</v>
      </c>
      <c r="CL7" s="308">
        <f t="shared" si="3"/>
        <v>442</v>
      </c>
      <c r="CM7" s="308">
        <f t="shared" ref="CM7:CS7" si="4">SUM(CT7,DA7)</f>
        <v>94915</v>
      </c>
      <c r="CN7" s="308">
        <f t="shared" si="4"/>
        <v>0</v>
      </c>
      <c r="CO7" s="308">
        <f t="shared" si="4"/>
        <v>58441</v>
      </c>
      <c r="CP7" s="308">
        <f t="shared" si="4"/>
        <v>476</v>
      </c>
      <c r="CQ7" s="308">
        <f t="shared" si="4"/>
        <v>34520</v>
      </c>
      <c r="CR7" s="308">
        <f t="shared" si="4"/>
        <v>364</v>
      </c>
      <c r="CS7" s="308">
        <f t="shared" si="4"/>
        <v>1114</v>
      </c>
      <c r="CT7" s="308">
        <f>SUM(CU7:CZ7)</f>
        <v>84558</v>
      </c>
      <c r="CU7" s="308">
        <f>AE7</f>
        <v>0</v>
      </c>
      <c r="CV7" s="308">
        <f>AI7</f>
        <v>50191</v>
      </c>
      <c r="CW7" s="308">
        <f>AM7</f>
        <v>289</v>
      </c>
      <c r="CX7" s="308">
        <f>AQ7</f>
        <v>33658</v>
      </c>
      <c r="CY7" s="308">
        <f>AU7</f>
        <v>6</v>
      </c>
      <c r="CZ7" s="308">
        <f>AY7</f>
        <v>414</v>
      </c>
      <c r="DA7" s="308">
        <f>SUM(DB7:DG7)</f>
        <v>10357</v>
      </c>
      <c r="DB7" s="308">
        <f t="shared" ref="DB7:DG7" si="5">BL7</f>
        <v>0</v>
      </c>
      <c r="DC7" s="308">
        <f t="shared" si="5"/>
        <v>8250</v>
      </c>
      <c r="DD7" s="308">
        <f t="shared" si="5"/>
        <v>187</v>
      </c>
      <c r="DE7" s="308">
        <f t="shared" si="5"/>
        <v>862</v>
      </c>
      <c r="DF7" s="308">
        <f t="shared" si="5"/>
        <v>358</v>
      </c>
      <c r="DG7" s="308">
        <f t="shared" si="5"/>
        <v>700</v>
      </c>
      <c r="DH7" s="308">
        <f>SUM(DH$8:DH$207)</f>
        <v>7</v>
      </c>
      <c r="DI7" s="308">
        <f>SUM(DJ7:DM7)</f>
        <v>24</v>
      </c>
      <c r="DJ7" s="308">
        <f>SUM(DJ$8:DJ$207)</f>
        <v>2</v>
      </c>
      <c r="DK7" s="308">
        <f>SUM(DK$8:DK$207)</f>
        <v>20</v>
      </c>
      <c r="DL7" s="308">
        <f>SUM(DL$8:DL$207)</f>
        <v>0</v>
      </c>
      <c r="DM7" s="308">
        <f>SUM(DM$8:DM$207)</f>
        <v>2</v>
      </c>
    </row>
    <row r="8" spans="1:117" s="224" customFormat="1" ht="13.5" customHeight="1">
      <c r="A8" s="290" t="s">
        <v>745</v>
      </c>
      <c r="B8" s="291" t="s">
        <v>759</v>
      </c>
      <c r="C8" s="290" t="s">
        <v>760</v>
      </c>
      <c r="D8" s="292">
        <f>SUM(E8,AD8,BC8)</f>
        <v>66573</v>
      </c>
      <c r="E8" s="292">
        <f>SUM(F8,J8,N8,R8,V8,Z8)</f>
        <v>32931</v>
      </c>
      <c r="F8" s="292">
        <f>SUM(G8:I8)</f>
        <v>0</v>
      </c>
      <c r="G8" s="292">
        <v>0</v>
      </c>
      <c r="H8" s="292">
        <v>0</v>
      </c>
      <c r="I8" s="292">
        <v>0</v>
      </c>
      <c r="J8" s="292">
        <f>SUM(K8:M8)</f>
        <v>26076</v>
      </c>
      <c r="K8" s="292">
        <v>0</v>
      </c>
      <c r="L8" s="292">
        <v>26076</v>
      </c>
      <c r="M8" s="292">
        <v>0</v>
      </c>
      <c r="N8" s="292">
        <f>SUM(O8:Q8)</f>
        <v>1447</v>
      </c>
      <c r="O8" s="292">
        <v>0</v>
      </c>
      <c r="P8" s="292">
        <v>1447</v>
      </c>
      <c r="Q8" s="292">
        <v>0</v>
      </c>
      <c r="R8" s="292">
        <f>SUM(S8:U8)</f>
        <v>5308</v>
      </c>
      <c r="S8" s="292">
        <v>0</v>
      </c>
      <c r="T8" s="292">
        <v>5286</v>
      </c>
      <c r="U8" s="292">
        <v>22</v>
      </c>
      <c r="V8" s="292">
        <f>SUM(W8:Y8)</f>
        <v>0</v>
      </c>
      <c r="W8" s="292">
        <v>0</v>
      </c>
      <c r="X8" s="292">
        <v>0</v>
      </c>
      <c r="Y8" s="292">
        <v>0</v>
      </c>
      <c r="Z8" s="292">
        <f>SUM(AA8:AC8)</f>
        <v>100</v>
      </c>
      <c r="AA8" s="292">
        <v>0</v>
      </c>
      <c r="AB8" s="292">
        <v>100</v>
      </c>
      <c r="AC8" s="292">
        <v>0</v>
      </c>
      <c r="AD8" s="292">
        <f>SUM(AE8,AI8,AM8,AQ8,AU8,AY8)</f>
        <v>29473</v>
      </c>
      <c r="AE8" s="292">
        <f>SUM(AF8:AH8)</f>
        <v>0</v>
      </c>
      <c r="AF8" s="292">
        <v>0</v>
      </c>
      <c r="AG8" s="292">
        <v>0</v>
      </c>
      <c r="AH8" s="292">
        <v>0</v>
      </c>
      <c r="AI8" s="292">
        <f>SUM(AJ8:AL8)</f>
        <v>21151</v>
      </c>
      <c r="AJ8" s="292">
        <v>0</v>
      </c>
      <c r="AK8" s="292">
        <v>0</v>
      </c>
      <c r="AL8" s="292">
        <v>21151</v>
      </c>
      <c r="AM8" s="292">
        <f>SUM(AN8:AP8)</f>
        <v>0</v>
      </c>
      <c r="AN8" s="292">
        <v>0</v>
      </c>
      <c r="AO8" s="292">
        <v>0</v>
      </c>
      <c r="AP8" s="292">
        <v>0</v>
      </c>
      <c r="AQ8" s="292">
        <f>SUM(AR8:AT8)</f>
        <v>8322</v>
      </c>
      <c r="AR8" s="292">
        <v>0</v>
      </c>
      <c r="AS8" s="292">
        <v>0</v>
      </c>
      <c r="AT8" s="292">
        <v>8322</v>
      </c>
      <c r="AU8" s="292">
        <f>SUM(AV8:AX8)</f>
        <v>0</v>
      </c>
      <c r="AV8" s="292">
        <v>0</v>
      </c>
      <c r="AW8" s="292">
        <v>0</v>
      </c>
      <c r="AX8" s="292">
        <v>0</v>
      </c>
      <c r="AY8" s="292">
        <f>SUM(AZ8:BB8)</f>
        <v>0</v>
      </c>
      <c r="AZ8" s="292">
        <v>0</v>
      </c>
      <c r="BA8" s="292">
        <v>0</v>
      </c>
      <c r="BB8" s="292">
        <v>0</v>
      </c>
      <c r="BC8" s="292">
        <f>SUM(BD8,BK8)</f>
        <v>4169</v>
      </c>
      <c r="BD8" s="292">
        <f>SUM(BE8:BJ8)</f>
        <v>261</v>
      </c>
      <c r="BE8" s="292">
        <v>0</v>
      </c>
      <c r="BF8" s="292">
        <v>0</v>
      </c>
      <c r="BG8" s="292">
        <v>9</v>
      </c>
      <c r="BH8" s="292">
        <v>10</v>
      </c>
      <c r="BI8" s="292">
        <v>0</v>
      </c>
      <c r="BJ8" s="292">
        <v>242</v>
      </c>
      <c r="BK8" s="292">
        <f>SUM(BL8:BQ8)</f>
        <v>3908</v>
      </c>
      <c r="BL8" s="292">
        <v>0</v>
      </c>
      <c r="BM8" s="292">
        <v>3291</v>
      </c>
      <c r="BN8" s="292">
        <v>0</v>
      </c>
      <c r="BO8" s="292">
        <v>259</v>
      </c>
      <c r="BP8" s="292">
        <v>358</v>
      </c>
      <c r="BQ8" s="292">
        <v>0</v>
      </c>
      <c r="BR8" s="292">
        <f>SUM(BY8,CF8)</f>
        <v>33192</v>
      </c>
      <c r="BS8" s="292">
        <f>SUM(BZ8,CG8)</f>
        <v>0</v>
      </c>
      <c r="BT8" s="292">
        <f>SUM(CA8,CH8)</f>
        <v>26076</v>
      </c>
      <c r="BU8" s="292">
        <f>SUM(CB8,CI8)</f>
        <v>1456</v>
      </c>
      <c r="BV8" s="292">
        <f>SUM(CC8,CJ8)</f>
        <v>5318</v>
      </c>
      <c r="BW8" s="292">
        <f>SUM(CD8,CK8)</f>
        <v>0</v>
      </c>
      <c r="BX8" s="292">
        <f>SUM(CE8,CL8)</f>
        <v>342</v>
      </c>
      <c r="BY8" s="292">
        <f>SUM(BZ8:CE8)</f>
        <v>32931</v>
      </c>
      <c r="BZ8" s="292">
        <f>F8</f>
        <v>0</v>
      </c>
      <c r="CA8" s="292">
        <f>J8</f>
        <v>26076</v>
      </c>
      <c r="CB8" s="292">
        <f>N8</f>
        <v>1447</v>
      </c>
      <c r="CC8" s="292">
        <f>R8</f>
        <v>5308</v>
      </c>
      <c r="CD8" s="292">
        <f>V8</f>
        <v>0</v>
      </c>
      <c r="CE8" s="292">
        <f>Z8</f>
        <v>100</v>
      </c>
      <c r="CF8" s="292">
        <f>SUM(CG8:CL8)</f>
        <v>261</v>
      </c>
      <c r="CG8" s="292">
        <f>BE8</f>
        <v>0</v>
      </c>
      <c r="CH8" s="292">
        <f>BF8</f>
        <v>0</v>
      </c>
      <c r="CI8" s="292">
        <f>BG8</f>
        <v>9</v>
      </c>
      <c r="CJ8" s="292">
        <f>BH8</f>
        <v>10</v>
      </c>
      <c r="CK8" s="292">
        <f>BI8</f>
        <v>0</v>
      </c>
      <c r="CL8" s="292">
        <f>BJ8</f>
        <v>242</v>
      </c>
      <c r="CM8" s="292">
        <f>SUM(CT8,DA8)</f>
        <v>33381</v>
      </c>
      <c r="CN8" s="292">
        <f>SUM(CU8,DB8)</f>
        <v>0</v>
      </c>
      <c r="CO8" s="292">
        <f>SUM(CV8,DC8)</f>
        <v>24442</v>
      </c>
      <c r="CP8" s="292">
        <f>SUM(CW8,DD8)</f>
        <v>0</v>
      </c>
      <c r="CQ8" s="292">
        <f>SUM(CX8,DE8)</f>
        <v>8581</v>
      </c>
      <c r="CR8" s="292">
        <f>SUM(CY8,DF8)</f>
        <v>358</v>
      </c>
      <c r="CS8" s="292">
        <f>SUM(CZ8,DG8)</f>
        <v>0</v>
      </c>
      <c r="CT8" s="292">
        <f>SUM(CU8:CZ8)</f>
        <v>29473</v>
      </c>
      <c r="CU8" s="292">
        <f>AE8</f>
        <v>0</v>
      </c>
      <c r="CV8" s="292">
        <f>AI8</f>
        <v>21151</v>
      </c>
      <c r="CW8" s="292">
        <f>AM8</f>
        <v>0</v>
      </c>
      <c r="CX8" s="292">
        <f>AQ8</f>
        <v>8322</v>
      </c>
      <c r="CY8" s="292">
        <f>AU8</f>
        <v>0</v>
      </c>
      <c r="CZ8" s="292">
        <f>AY8</f>
        <v>0</v>
      </c>
      <c r="DA8" s="292">
        <f>SUM(DB8:DG8)</f>
        <v>3908</v>
      </c>
      <c r="DB8" s="292">
        <f>BL8</f>
        <v>0</v>
      </c>
      <c r="DC8" s="292">
        <f>BM8</f>
        <v>3291</v>
      </c>
      <c r="DD8" s="292">
        <f>BN8</f>
        <v>0</v>
      </c>
      <c r="DE8" s="292">
        <f>BO8</f>
        <v>259</v>
      </c>
      <c r="DF8" s="292">
        <f>BP8</f>
        <v>358</v>
      </c>
      <c r="DG8" s="292">
        <f>BQ8</f>
        <v>0</v>
      </c>
      <c r="DH8" s="292">
        <v>0</v>
      </c>
      <c r="DI8" s="292">
        <f>SUM(DJ8:DM8)</f>
        <v>17</v>
      </c>
      <c r="DJ8" s="292">
        <v>0</v>
      </c>
      <c r="DK8" s="292">
        <v>17</v>
      </c>
      <c r="DL8" s="292">
        <v>0</v>
      </c>
      <c r="DM8" s="292">
        <v>0</v>
      </c>
    </row>
    <row r="9" spans="1:117" s="224" customFormat="1" ht="13.5" customHeight="1">
      <c r="A9" s="290" t="s">
        <v>745</v>
      </c>
      <c r="B9" s="291" t="s">
        <v>763</v>
      </c>
      <c r="C9" s="290" t="s">
        <v>764</v>
      </c>
      <c r="D9" s="292">
        <f>SUM(E9,AD9,BC9)</f>
        <v>62714</v>
      </c>
      <c r="E9" s="292">
        <f>SUM(F9,J9,N9,R9,V9,Z9)</f>
        <v>30521</v>
      </c>
      <c r="F9" s="292">
        <f>SUM(G9:I9)</f>
        <v>0</v>
      </c>
      <c r="G9" s="292">
        <v>0</v>
      </c>
      <c r="H9" s="292">
        <v>0</v>
      </c>
      <c r="I9" s="292">
        <v>0</v>
      </c>
      <c r="J9" s="292">
        <f>SUM(K9:M9)</f>
        <v>25403</v>
      </c>
      <c r="K9" s="292">
        <v>12</v>
      </c>
      <c r="L9" s="292">
        <v>25391</v>
      </c>
      <c r="M9" s="292">
        <v>0</v>
      </c>
      <c r="N9" s="292">
        <f>SUM(O9:Q9)</f>
        <v>1452</v>
      </c>
      <c r="O9" s="292">
        <v>4</v>
      </c>
      <c r="P9" s="292">
        <v>1448</v>
      </c>
      <c r="Q9" s="292">
        <v>0</v>
      </c>
      <c r="R9" s="292">
        <f>SUM(S9:U9)</f>
        <v>3233</v>
      </c>
      <c r="S9" s="292">
        <v>1</v>
      </c>
      <c r="T9" s="292">
        <v>3232</v>
      </c>
      <c r="U9" s="292">
        <v>0</v>
      </c>
      <c r="V9" s="292">
        <f>SUM(W9:Y9)</f>
        <v>52</v>
      </c>
      <c r="W9" s="292">
        <v>0</v>
      </c>
      <c r="X9" s="292">
        <v>52</v>
      </c>
      <c r="Y9" s="292">
        <v>0</v>
      </c>
      <c r="Z9" s="292">
        <f>SUM(AA9:AC9)</f>
        <v>381</v>
      </c>
      <c r="AA9" s="292">
        <v>2</v>
      </c>
      <c r="AB9" s="292">
        <v>379</v>
      </c>
      <c r="AC9" s="292">
        <v>0</v>
      </c>
      <c r="AD9" s="292">
        <f>SUM(AE9,AI9,AM9,AQ9,AU9,AY9)</f>
        <v>28303</v>
      </c>
      <c r="AE9" s="292">
        <f>SUM(AF9:AH9)</f>
        <v>0</v>
      </c>
      <c r="AF9" s="292">
        <v>0</v>
      </c>
      <c r="AG9" s="292">
        <v>0</v>
      </c>
      <c r="AH9" s="292">
        <v>0</v>
      </c>
      <c r="AI9" s="292">
        <f>SUM(AJ9:AL9)</f>
        <v>16006</v>
      </c>
      <c r="AJ9" s="292">
        <v>0</v>
      </c>
      <c r="AK9" s="292">
        <v>0</v>
      </c>
      <c r="AL9" s="292">
        <v>16006</v>
      </c>
      <c r="AM9" s="292">
        <f>SUM(AN9:AP9)</f>
        <v>0</v>
      </c>
      <c r="AN9" s="292">
        <v>0</v>
      </c>
      <c r="AO9" s="292">
        <v>0</v>
      </c>
      <c r="AP9" s="292">
        <v>0</v>
      </c>
      <c r="AQ9" s="292">
        <f>SUM(AR9:AT9)</f>
        <v>12297</v>
      </c>
      <c r="AR9" s="292">
        <v>0</v>
      </c>
      <c r="AS9" s="292">
        <v>0</v>
      </c>
      <c r="AT9" s="292">
        <v>12297</v>
      </c>
      <c r="AU9" s="292">
        <f>SUM(AV9:AX9)</f>
        <v>0</v>
      </c>
      <c r="AV9" s="292">
        <v>0</v>
      </c>
      <c r="AW9" s="292">
        <v>0</v>
      </c>
      <c r="AX9" s="292">
        <v>0</v>
      </c>
      <c r="AY9" s="292">
        <f>SUM(AZ9:BB9)</f>
        <v>0</v>
      </c>
      <c r="AZ9" s="292">
        <v>0</v>
      </c>
      <c r="BA9" s="292">
        <v>0</v>
      </c>
      <c r="BB9" s="292">
        <v>0</v>
      </c>
      <c r="BC9" s="292">
        <f>SUM(BD9,BK9)</f>
        <v>3890</v>
      </c>
      <c r="BD9" s="292">
        <f>SUM(BE9:BJ9)</f>
        <v>1176</v>
      </c>
      <c r="BE9" s="292">
        <v>0</v>
      </c>
      <c r="BF9" s="292">
        <v>936</v>
      </c>
      <c r="BG9" s="292">
        <v>179</v>
      </c>
      <c r="BH9" s="292">
        <v>29</v>
      </c>
      <c r="BI9" s="292">
        <v>0</v>
      </c>
      <c r="BJ9" s="292">
        <v>32</v>
      </c>
      <c r="BK9" s="292">
        <f>SUM(BL9:BQ9)</f>
        <v>2714</v>
      </c>
      <c r="BL9" s="292">
        <v>0</v>
      </c>
      <c r="BM9" s="292">
        <v>2630</v>
      </c>
      <c r="BN9" s="292">
        <v>0</v>
      </c>
      <c r="BO9" s="292">
        <v>84</v>
      </c>
      <c r="BP9" s="292">
        <v>0</v>
      </c>
      <c r="BQ9" s="292">
        <v>0</v>
      </c>
      <c r="BR9" s="292">
        <f>SUM(BY9,CF9)</f>
        <v>31697</v>
      </c>
      <c r="BS9" s="292">
        <f>SUM(BZ9,CG9)</f>
        <v>0</v>
      </c>
      <c r="BT9" s="292">
        <f>SUM(CA9,CH9)</f>
        <v>26339</v>
      </c>
      <c r="BU9" s="292">
        <f>SUM(CB9,CI9)</f>
        <v>1631</v>
      </c>
      <c r="BV9" s="292">
        <f>SUM(CC9,CJ9)</f>
        <v>3262</v>
      </c>
      <c r="BW9" s="292">
        <f>SUM(CD9,CK9)</f>
        <v>52</v>
      </c>
      <c r="BX9" s="292">
        <f>SUM(CE9,CL9)</f>
        <v>413</v>
      </c>
      <c r="BY9" s="292">
        <f>SUM(BZ9:CE9)</f>
        <v>30521</v>
      </c>
      <c r="BZ9" s="292">
        <f>F9</f>
        <v>0</v>
      </c>
      <c r="CA9" s="292">
        <f>J9</f>
        <v>25403</v>
      </c>
      <c r="CB9" s="292">
        <f>N9</f>
        <v>1452</v>
      </c>
      <c r="CC9" s="292">
        <f>R9</f>
        <v>3233</v>
      </c>
      <c r="CD9" s="292">
        <f>V9</f>
        <v>52</v>
      </c>
      <c r="CE9" s="292">
        <f>Z9</f>
        <v>381</v>
      </c>
      <c r="CF9" s="292">
        <f>SUM(CG9:CL9)</f>
        <v>1176</v>
      </c>
      <c r="CG9" s="292">
        <f>BE9</f>
        <v>0</v>
      </c>
      <c r="CH9" s="292">
        <f>BF9</f>
        <v>936</v>
      </c>
      <c r="CI9" s="292">
        <f>BG9</f>
        <v>179</v>
      </c>
      <c r="CJ9" s="292">
        <f>BH9</f>
        <v>29</v>
      </c>
      <c r="CK9" s="292">
        <f>BI9</f>
        <v>0</v>
      </c>
      <c r="CL9" s="292">
        <f>BJ9</f>
        <v>32</v>
      </c>
      <c r="CM9" s="292">
        <f>SUM(CT9,DA9)</f>
        <v>31017</v>
      </c>
      <c r="CN9" s="292">
        <f>SUM(CU9,DB9)</f>
        <v>0</v>
      </c>
      <c r="CO9" s="292">
        <f>SUM(CV9,DC9)</f>
        <v>18636</v>
      </c>
      <c r="CP9" s="292">
        <f>SUM(CW9,DD9)</f>
        <v>0</v>
      </c>
      <c r="CQ9" s="292">
        <f>SUM(CX9,DE9)</f>
        <v>12381</v>
      </c>
      <c r="CR9" s="292">
        <f>SUM(CY9,DF9)</f>
        <v>0</v>
      </c>
      <c r="CS9" s="292">
        <f>SUM(CZ9,DG9)</f>
        <v>0</v>
      </c>
      <c r="CT9" s="292">
        <f>SUM(CU9:CZ9)</f>
        <v>28303</v>
      </c>
      <c r="CU9" s="292">
        <f>AE9</f>
        <v>0</v>
      </c>
      <c r="CV9" s="292">
        <f>AI9</f>
        <v>16006</v>
      </c>
      <c r="CW9" s="292">
        <f>AM9</f>
        <v>0</v>
      </c>
      <c r="CX9" s="292">
        <f>AQ9</f>
        <v>12297</v>
      </c>
      <c r="CY9" s="292">
        <f>AU9</f>
        <v>0</v>
      </c>
      <c r="CZ9" s="292">
        <f>AY9</f>
        <v>0</v>
      </c>
      <c r="DA9" s="292">
        <f>SUM(DB9:DG9)</f>
        <v>2714</v>
      </c>
      <c r="DB9" s="292">
        <f>BL9</f>
        <v>0</v>
      </c>
      <c r="DC9" s="292">
        <f>BM9</f>
        <v>2630</v>
      </c>
      <c r="DD9" s="292">
        <f>BN9</f>
        <v>0</v>
      </c>
      <c r="DE9" s="292">
        <f>BO9</f>
        <v>84</v>
      </c>
      <c r="DF9" s="292">
        <f>BP9</f>
        <v>0</v>
      </c>
      <c r="DG9" s="292">
        <f>BQ9</f>
        <v>0</v>
      </c>
      <c r="DH9" s="292">
        <v>0</v>
      </c>
      <c r="DI9" s="292">
        <f>SUM(DJ9:DM9)</f>
        <v>1</v>
      </c>
      <c r="DJ9" s="292">
        <v>1</v>
      </c>
      <c r="DK9" s="292">
        <v>0</v>
      </c>
      <c r="DL9" s="292">
        <v>0</v>
      </c>
      <c r="DM9" s="292">
        <v>0</v>
      </c>
    </row>
    <row r="10" spans="1:117" s="224" customFormat="1" ht="13.5" customHeight="1">
      <c r="A10" s="290" t="s">
        <v>745</v>
      </c>
      <c r="B10" s="291" t="s">
        <v>766</v>
      </c>
      <c r="C10" s="290" t="s">
        <v>767</v>
      </c>
      <c r="D10" s="292">
        <f>SUM(E10,AD10,BC10)</f>
        <v>19013</v>
      </c>
      <c r="E10" s="292">
        <f>SUM(F10,J10,N10,R10,V10,Z10)</f>
        <v>10000</v>
      </c>
      <c r="F10" s="292">
        <f>SUM(G10:I10)</f>
        <v>0</v>
      </c>
      <c r="G10" s="292">
        <v>0</v>
      </c>
      <c r="H10" s="292">
        <v>0</v>
      </c>
      <c r="I10" s="292">
        <v>0</v>
      </c>
      <c r="J10" s="292">
        <f>SUM(K10:M10)</f>
        <v>8466</v>
      </c>
      <c r="K10" s="292">
        <v>204</v>
      </c>
      <c r="L10" s="292">
        <v>8262</v>
      </c>
      <c r="M10" s="292">
        <v>0</v>
      </c>
      <c r="N10" s="292">
        <f>SUM(O10:Q10)</f>
        <v>254</v>
      </c>
      <c r="O10" s="292">
        <v>5</v>
      </c>
      <c r="P10" s="292">
        <v>249</v>
      </c>
      <c r="Q10" s="292">
        <v>0</v>
      </c>
      <c r="R10" s="292">
        <f>SUM(S10:U10)</f>
        <v>1012</v>
      </c>
      <c r="S10" s="292">
        <v>12</v>
      </c>
      <c r="T10" s="292">
        <v>1000</v>
      </c>
      <c r="U10" s="292">
        <v>0</v>
      </c>
      <c r="V10" s="292">
        <f>SUM(W10:Y10)</f>
        <v>0</v>
      </c>
      <c r="W10" s="292">
        <v>0</v>
      </c>
      <c r="X10" s="292">
        <v>0</v>
      </c>
      <c r="Y10" s="292">
        <v>0</v>
      </c>
      <c r="Z10" s="292">
        <f>SUM(AA10:AC10)</f>
        <v>268</v>
      </c>
      <c r="AA10" s="292">
        <v>26</v>
      </c>
      <c r="AB10" s="292">
        <v>242</v>
      </c>
      <c r="AC10" s="292">
        <v>0</v>
      </c>
      <c r="AD10" s="292">
        <f>SUM(AE10,AI10,AM10,AQ10,AU10,AY10)</f>
        <v>7953</v>
      </c>
      <c r="AE10" s="292">
        <f>SUM(AF10:AH10)</f>
        <v>0</v>
      </c>
      <c r="AF10" s="292">
        <v>0</v>
      </c>
      <c r="AG10" s="292">
        <v>0</v>
      </c>
      <c r="AH10" s="292">
        <v>0</v>
      </c>
      <c r="AI10" s="292">
        <f>SUM(AJ10:AL10)</f>
        <v>4837</v>
      </c>
      <c r="AJ10" s="292">
        <v>0</v>
      </c>
      <c r="AK10" s="292">
        <v>0</v>
      </c>
      <c r="AL10" s="292">
        <v>4837</v>
      </c>
      <c r="AM10" s="292">
        <f>SUM(AN10:AP10)</f>
        <v>75</v>
      </c>
      <c r="AN10" s="292">
        <v>0</v>
      </c>
      <c r="AO10" s="292">
        <v>0</v>
      </c>
      <c r="AP10" s="292">
        <v>75</v>
      </c>
      <c r="AQ10" s="292">
        <f>SUM(AR10:AT10)</f>
        <v>2887</v>
      </c>
      <c r="AR10" s="292">
        <v>0</v>
      </c>
      <c r="AS10" s="292">
        <v>0</v>
      </c>
      <c r="AT10" s="292">
        <v>2887</v>
      </c>
      <c r="AU10" s="292">
        <f>SUM(AV10:AX10)</f>
        <v>0</v>
      </c>
      <c r="AV10" s="292">
        <v>0</v>
      </c>
      <c r="AW10" s="292">
        <v>0</v>
      </c>
      <c r="AX10" s="292">
        <v>0</v>
      </c>
      <c r="AY10" s="292">
        <f>SUM(AZ10:BB10)</f>
        <v>154</v>
      </c>
      <c r="AZ10" s="292">
        <v>0</v>
      </c>
      <c r="BA10" s="292">
        <v>0</v>
      </c>
      <c r="BB10" s="292">
        <v>154</v>
      </c>
      <c r="BC10" s="292">
        <f>SUM(BD10,BK10)</f>
        <v>1060</v>
      </c>
      <c r="BD10" s="292">
        <f>SUM(BE10:BJ10)</f>
        <v>0</v>
      </c>
      <c r="BE10" s="292">
        <v>0</v>
      </c>
      <c r="BF10" s="292">
        <v>0</v>
      </c>
      <c r="BG10" s="292">
        <v>0</v>
      </c>
      <c r="BH10" s="292">
        <v>0</v>
      </c>
      <c r="BI10" s="292">
        <v>0</v>
      </c>
      <c r="BJ10" s="292">
        <v>0</v>
      </c>
      <c r="BK10" s="292">
        <f>SUM(BL10:BQ10)</f>
        <v>1060</v>
      </c>
      <c r="BL10" s="292">
        <v>0</v>
      </c>
      <c r="BM10" s="292">
        <v>541</v>
      </c>
      <c r="BN10" s="292">
        <v>82</v>
      </c>
      <c r="BO10" s="292">
        <v>35</v>
      </c>
      <c r="BP10" s="292">
        <v>0</v>
      </c>
      <c r="BQ10" s="292">
        <v>402</v>
      </c>
      <c r="BR10" s="292">
        <f>SUM(BY10,CF10)</f>
        <v>10000</v>
      </c>
      <c r="BS10" s="292">
        <f>SUM(BZ10,CG10)</f>
        <v>0</v>
      </c>
      <c r="BT10" s="292">
        <f>SUM(CA10,CH10)</f>
        <v>8466</v>
      </c>
      <c r="BU10" s="292">
        <f>SUM(CB10,CI10)</f>
        <v>254</v>
      </c>
      <c r="BV10" s="292">
        <f>SUM(CC10,CJ10)</f>
        <v>1012</v>
      </c>
      <c r="BW10" s="292">
        <f>SUM(CD10,CK10)</f>
        <v>0</v>
      </c>
      <c r="BX10" s="292">
        <f>SUM(CE10,CL10)</f>
        <v>268</v>
      </c>
      <c r="BY10" s="292">
        <f>SUM(BZ10:CE10)</f>
        <v>10000</v>
      </c>
      <c r="BZ10" s="292">
        <f>F10</f>
        <v>0</v>
      </c>
      <c r="CA10" s="292">
        <f>J10</f>
        <v>8466</v>
      </c>
      <c r="CB10" s="292">
        <f>N10</f>
        <v>254</v>
      </c>
      <c r="CC10" s="292">
        <f>R10</f>
        <v>1012</v>
      </c>
      <c r="CD10" s="292">
        <f>V10</f>
        <v>0</v>
      </c>
      <c r="CE10" s="292">
        <f>Z10</f>
        <v>268</v>
      </c>
      <c r="CF10" s="292">
        <f>SUM(CG10:CL10)</f>
        <v>0</v>
      </c>
      <c r="CG10" s="292">
        <f>BE10</f>
        <v>0</v>
      </c>
      <c r="CH10" s="292">
        <f>BF10</f>
        <v>0</v>
      </c>
      <c r="CI10" s="292">
        <f>BG10</f>
        <v>0</v>
      </c>
      <c r="CJ10" s="292">
        <f>BH10</f>
        <v>0</v>
      </c>
      <c r="CK10" s="292">
        <f>BI10</f>
        <v>0</v>
      </c>
      <c r="CL10" s="292">
        <f>BJ10</f>
        <v>0</v>
      </c>
      <c r="CM10" s="292">
        <f>SUM(CT10,DA10)</f>
        <v>9013</v>
      </c>
      <c r="CN10" s="292">
        <f>SUM(CU10,DB10)</f>
        <v>0</v>
      </c>
      <c r="CO10" s="292">
        <f>SUM(CV10,DC10)</f>
        <v>5378</v>
      </c>
      <c r="CP10" s="292">
        <f>SUM(CW10,DD10)</f>
        <v>157</v>
      </c>
      <c r="CQ10" s="292">
        <f>SUM(CX10,DE10)</f>
        <v>2922</v>
      </c>
      <c r="CR10" s="292">
        <f>SUM(CY10,DF10)</f>
        <v>0</v>
      </c>
      <c r="CS10" s="292">
        <f>SUM(CZ10,DG10)</f>
        <v>556</v>
      </c>
      <c r="CT10" s="292">
        <f>SUM(CU10:CZ10)</f>
        <v>7953</v>
      </c>
      <c r="CU10" s="292">
        <f>AE10</f>
        <v>0</v>
      </c>
      <c r="CV10" s="292">
        <f>AI10</f>
        <v>4837</v>
      </c>
      <c r="CW10" s="292">
        <f>AM10</f>
        <v>75</v>
      </c>
      <c r="CX10" s="292">
        <f>AQ10</f>
        <v>2887</v>
      </c>
      <c r="CY10" s="292">
        <f>AU10</f>
        <v>0</v>
      </c>
      <c r="CZ10" s="292">
        <f>AY10</f>
        <v>154</v>
      </c>
      <c r="DA10" s="292">
        <f>SUM(DB10:DG10)</f>
        <v>1060</v>
      </c>
      <c r="DB10" s="292">
        <f>BL10</f>
        <v>0</v>
      </c>
      <c r="DC10" s="292">
        <f>BM10</f>
        <v>541</v>
      </c>
      <c r="DD10" s="292">
        <f>BN10</f>
        <v>82</v>
      </c>
      <c r="DE10" s="292">
        <f>BO10</f>
        <v>35</v>
      </c>
      <c r="DF10" s="292">
        <f>BP10</f>
        <v>0</v>
      </c>
      <c r="DG10" s="292">
        <f>BQ10</f>
        <v>402</v>
      </c>
      <c r="DH10" s="292">
        <v>0</v>
      </c>
      <c r="DI10" s="292">
        <f>SUM(DJ10:DM10)</f>
        <v>0</v>
      </c>
      <c r="DJ10" s="292">
        <v>0</v>
      </c>
      <c r="DK10" s="292">
        <v>0</v>
      </c>
      <c r="DL10" s="292">
        <v>0</v>
      </c>
      <c r="DM10" s="292">
        <v>0</v>
      </c>
    </row>
    <row r="11" spans="1:117" s="224" customFormat="1" ht="13.5" customHeight="1">
      <c r="A11" s="290" t="s">
        <v>745</v>
      </c>
      <c r="B11" s="291" t="s">
        <v>768</v>
      </c>
      <c r="C11" s="290" t="s">
        <v>769</v>
      </c>
      <c r="D11" s="292">
        <f>SUM(E11,AD11,BC11)</f>
        <v>12977</v>
      </c>
      <c r="E11" s="292">
        <f>SUM(F11,J11,N11,R11,V11,Z11)</f>
        <v>7054</v>
      </c>
      <c r="F11" s="292">
        <f>SUM(G11:I11)</f>
        <v>0</v>
      </c>
      <c r="G11" s="292">
        <v>0</v>
      </c>
      <c r="H11" s="292">
        <v>0</v>
      </c>
      <c r="I11" s="292">
        <v>0</v>
      </c>
      <c r="J11" s="292">
        <f>SUM(K11:M11)</f>
        <v>5542</v>
      </c>
      <c r="K11" s="292">
        <v>1009</v>
      </c>
      <c r="L11" s="292">
        <v>4533</v>
      </c>
      <c r="M11" s="292">
        <v>0</v>
      </c>
      <c r="N11" s="292">
        <f>SUM(O11:Q11)</f>
        <v>620</v>
      </c>
      <c r="O11" s="292">
        <v>4</v>
      </c>
      <c r="P11" s="292">
        <v>616</v>
      </c>
      <c r="Q11" s="292">
        <v>0</v>
      </c>
      <c r="R11" s="292">
        <f>SUM(S11:U11)</f>
        <v>861</v>
      </c>
      <c r="S11" s="292">
        <v>520</v>
      </c>
      <c r="T11" s="292">
        <v>341</v>
      </c>
      <c r="U11" s="292">
        <v>0</v>
      </c>
      <c r="V11" s="292">
        <f>SUM(W11:Y11)</f>
        <v>12</v>
      </c>
      <c r="W11" s="292">
        <v>0</v>
      </c>
      <c r="X11" s="292">
        <v>12</v>
      </c>
      <c r="Y11" s="292">
        <v>0</v>
      </c>
      <c r="Z11" s="292">
        <f>SUM(AA11:AC11)</f>
        <v>19</v>
      </c>
      <c r="AA11" s="292">
        <v>19</v>
      </c>
      <c r="AB11" s="292">
        <v>0</v>
      </c>
      <c r="AC11" s="292">
        <v>0</v>
      </c>
      <c r="AD11" s="292">
        <f>SUM(AE11,AI11,AM11,AQ11,AU11,AY11)</f>
        <v>4814</v>
      </c>
      <c r="AE11" s="292">
        <f>SUM(AF11:AH11)</f>
        <v>0</v>
      </c>
      <c r="AF11" s="292">
        <v>0</v>
      </c>
      <c r="AG11" s="292">
        <v>0</v>
      </c>
      <c r="AH11" s="292">
        <v>0</v>
      </c>
      <c r="AI11" s="292">
        <f>SUM(AJ11:AL11)</f>
        <v>2181</v>
      </c>
      <c r="AJ11" s="292">
        <v>67</v>
      </c>
      <c r="AK11" s="292">
        <v>300</v>
      </c>
      <c r="AL11" s="292">
        <v>1814</v>
      </c>
      <c r="AM11" s="292">
        <f>SUM(AN11:AP11)</f>
        <v>125</v>
      </c>
      <c r="AN11" s="292">
        <v>0</v>
      </c>
      <c r="AO11" s="292">
        <v>41</v>
      </c>
      <c r="AP11" s="292">
        <v>84</v>
      </c>
      <c r="AQ11" s="292">
        <f>SUM(AR11:AT11)</f>
        <v>2499</v>
      </c>
      <c r="AR11" s="292">
        <v>17</v>
      </c>
      <c r="AS11" s="292">
        <v>23</v>
      </c>
      <c r="AT11" s="292">
        <v>2459</v>
      </c>
      <c r="AU11" s="292">
        <f>SUM(AV11:AX11)</f>
        <v>1</v>
      </c>
      <c r="AV11" s="292">
        <v>0</v>
      </c>
      <c r="AW11" s="292">
        <v>1</v>
      </c>
      <c r="AX11" s="292">
        <v>0</v>
      </c>
      <c r="AY11" s="292">
        <f>SUM(AZ11:BB11)</f>
        <v>8</v>
      </c>
      <c r="AZ11" s="292">
        <v>0</v>
      </c>
      <c r="BA11" s="292">
        <v>0</v>
      </c>
      <c r="BB11" s="292">
        <v>8</v>
      </c>
      <c r="BC11" s="292">
        <f>SUM(BD11,BK11)</f>
        <v>1109</v>
      </c>
      <c r="BD11" s="292">
        <f>SUM(BE11:BJ11)</f>
        <v>829</v>
      </c>
      <c r="BE11" s="292">
        <v>0</v>
      </c>
      <c r="BF11" s="292">
        <v>185</v>
      </c>
      <c r="BG11" s="292">
        <v>149</v>
      </c>
      <c r="BH11" s="292">
        <v>361</v>
      </c>
      <c r="BI11" s="292">
        <v>0</v>
      </c>
      <c r="BJ11" s="292">
        <v>134</v>
      </c>
      <c r="BK11" s="292">
        <f>SUM(BL11:BQ11)</f>
        <v>280</v>
      </c>
      <c r="BL11" s="292">
        <v>0</v>
      </c>
      <c r="BM11" s="292">
        <v>183</v>
      </c>
      <c r="BN11" s="292">
        <v>6</v>
      </c>
      <c r="BO11" s="292">
        <v>91</v>
      </c>
      <c r="BP11" s="292">
        <v>0</v>
      </c>
      <c r="BQ11" s="292">
        <v>0</v>
      </c>
      <c r="BR11" s="292">
        <f>SUM(BY11,CF11)</f>
        <v>7883</v>
      </c>
      <c r="BS11" s="292">
        <f>SUM(BZ11,CG11)</f>
        <v>0</v>
      </c>
      <c r="BT11" s="292">
        <f>SUM(CA11,CH11)</f>
        <v>5727</v>
      </c>
      <c r="BU11" s="292">
        <f>SUM(CB11,CI11)</f>
        <v>769</v>
      </c>
      <c r="BV11" s="292">
        <f>SUM(CC11,CJ11)</f>
        <v>1222</v>
      </c>
      <c r="BW11" s="292">
        <f>SUM(CD11,CK11)</f>
        <v>12</v>
      </c>
      <c r="BX11" s="292">
        <f>SUM(CE11,CL11)</f>
        <v>153</v>
      </c>
      <c r="BY11" s="292">
        <f>SUM(BZ11:CE11)</f>
        <v>7054</v>
      </c>
      <c r="BZ11" s="292">
        <f>F11</f>
        <v>0</v>
      </c>
      <c r="CA11" s="292">
        <f>J11</f>
        <v>5542</v>
      </c>
      <c r="CB11" s="292">
        <f>N11</f>
        <v>620</v>
      </c>
      <c r="CC11" s="292">
        <f>R11</f>
        <v>861</v>
      </c>
      <c r="CD11" s="292">
        <f>V11</f>
        <v>12</v>
      </c>
      <c r="CE11" s="292">
        <f>Z11</f>
        <v>19</v>
      </c>
      <c r="CF11" s="292">
        <f>SUM(CG11:CL11)</f>
        <v>829</v>
      </c>
      <c r="CG11" s="292">
        <f>BE11</f>
        <v>0</v>
      </c>
      <c r="CH11" s="292">
        <f>BF11</f>
        <v>185</v>
      </c>
      <c r="CI11" s="292">
        <f>BG11</f>
        <v>149</v>
      </c>
      <c r="CJ11" s="292">
        <f>BH11</f>
        <v>361</v>
      </c>
      <c r="CK11" s="292">
        <f>BI11</f>
        <v>0</v>
      </c>
      <c r="CL11" s="292">
        <f>BJ11</f>
        <v>134</v>
      </c>
      <c r="CM11" s="292">
        <f>SUM(CT11,DA11)</f>
        <v>5094</v>
      </c>
      <c r="CN11" s="292">
        <f>SUM(CU11,DB11)</f>
        <v>0</v>
      </c>
      <c r="CO11" s="292">
        <f>SUM(CV11,DC11)</f>
        <v>2364</v>
      </c>
      <c r="CP11" s="292">
        <f>SUM(CW11,DD11)</f>
        <v>131</v>
      </c>
      <c r="CQ11" s="292">
        <f>SUM(CX11,DE11)</f>
        <v>2590</v>
      </c>
      <c r="CR11" s="292">
        <f>SUM(CY11,DF11)</f>
        <v>1</v>
      </c>
      <c r="CS11" s="292">
        <f>SUM(CZ11,DG11)</f>
        <v>8</v>
      </c>
      <c r="CT11" s="292">
        <f>SUM(CU11:CZ11)</f>
        <v>4814</v>
      </c>
      <c r="CU11" s="292">
        <f>AE11</f>
        <v>0</v>
      </c>
      <c r="CV11" s="292">
        <f>AI11</f>
        <v>2181</v>
      </c>
      <c r="CW11" s="292">
        <f>AM11</f>
        <v>125</v>
      </c>
      <c r="CX11" s="292">
        <f>AQ11</f>
        <v>2499</v>
      </c>
      <c r="CY11" s="292">
        <f>AU11</f>
        <v>1</v>
      </c>
      <c r="CZ11" s="292">
        <f>AY11</f>
        <v>8</v>
      </c>
      <c r="DA11" s="292">
        <f>SUM(DB11:DG11)</f>
        <v>280</v>
      </c>
      <c r="DB11" s="292">
        <f>BL11</f>
        <v>0</v>
      </c>
      <c r="DC11" s="292">
        <f>BM11</f>
        <v>183</v>
      </c>
      <c r="DD11" s="292">
        <f>BN11</f>
        <v>6</v>
      </c>
      <c r="DE11" s="292">
        <f>BO11</f>
        <v>91</v>
      </c>
      <c r="DF11" s="292">
        <f>BP11</f>
        <v>0</v>
      </c>
      <c r="DG11" s="292">
        <f>BQ11</f>
        <v>0</v>
      </c>
      <c r="DH11" s="292">
        <v>0</v>
      </c>
      <c r="DI11" s="292">
        <f>SUM(DJ11:DM11)</f>
        <v>0</v>
      </c>
      <c r="DJ11" s="292">
        <v>0</v>
      </c>
      <c r="DK11" s="292">
        <v>0</v>
      </c>
      <c r="DL11" s="292">
        <v>0</v>
      </c>
      <c r="DM11" s="292">
        <v>0</v>
      </c>
    </row>
    <row r="12" spans="1:117" s="224" customFormat="1" ht="13.5" customHeight="1">
      <c r="A12" s="290" t="s">
        <v>745</v>
      </c>
      <c r="B12" s="291" t="s">
        <v>770</v>
      </c>
      <c r="C12" s="290" t="s">
        <v>771</v>
      </c>
      <c r="D12" s="292">
        <f>SUM(E12,AD12,BC12)</f>
        <v>2947</v>
      </c>
      <c r="E12" s="292">
        <f>SUM(F12,J12,N12,R12,V12,Z12)</f>
        <v>2361</v>
      </c>
      <c r="F12" s="292">
        <f>SUM(G12:I12)</f>
        <v>0</v>
      </c>
      <c r="G12" s="292">
        <v>0</v>
      </c>
      <c r="H12" s="292">
        <v>0</v>
      </c>
      <c r="I12" s="292">
        <v>0</v>
      </c>
      <c r="J12" s="292">
        <f>SUM(K12:M12)</f>
        <v>1753</v>
      </c>
      <c r="K12" s="292">
        <v>8</v>
      </c>
      <c r="L12" s="292">
        <v>1745</v>
      </c>
      <c r="M12" s="292">
        <v>0</v>
      </c>
      <c r="N12" s="292">
        <f>SUM(O12:Q12)</f>
        <v>124</v>
      </c>
      <c r="O12" s="292">
        <v>0</v>
      </c>
      <c r="P12" s="292">
        <v>124</v>
      </c>
      <c r="Q12" s="292">
        <v>0</v>
      </c>
      <c r="R12" s="292">
        <f>SUM(S12:U12)</f>
        <v>434</v>
      </c>
      <c r="S12" s="292">
        <v>0</v>
      </c>
      <c r="T12" s="292">
        <v>434</v>
      </c>
      <c r="U12" s="292">
        <v>0</v>
      </c>
      <c r="V12" s="292">
        <f>SUM(W12:Y12)</f>
        <v>5</v>
      </c>
      <c r="W12" s="292">
        <v>0</v>
      </c>
      <c r="X12" s="292">
        <v>5</v>
      </c>
      <c r="Y12" s="292">
        <v>0</v>
      </c>
      <c r="Z12" s="292">
        <f>SUM(AA12:AC12)</f>
        <v>45</v>
      </c>
      <c r="AA12" s="292">
        <v>0</v>
      </c>
      <c r="AB12" s="292">
        <v>45</v>
      </c>
      <c r="AC12" s="292">
        <v>0</v>
      </c>
      <c r="AD12" s="292">
        <f>SUM(AE12,AI12,AM12,AQ12,AU12,AY12)</f>
        <v>586</v>
      </c>
      <c r="AE12" s="292">
        <f>SUM(AF12:AH12)</f>
        <v>0</v>
      </c>
      <c r="AF12" s="292">
        <v>0</v>
      </c>
      <c r="AG12" s="292">
        <v>0</v>
      </c>
      <c r="AH12" s="292">
        <v>0</v>
      </c>
      <c r="AI12" s="292">
        <f>SUM(AJ12:AL12)</f>
        <v>444</v>
      </c>
      <c r="AJ12" s="292">
        <v>0</v>
      </c>
      <c r="AK12" s="292">
        <v>235</v>
      </c>
      <c r="AL12" s="292">
        <v>209</v>
      </c>
      <c r="AM12" s="292">
        <f>SUM(AN12:AP12)</f>
        <v>0</v>
      </c>
      <c r="AN12" s="292">
        <v>0</v>
      </c>
      <c r="AO12" s="292">
        <v>0</v>
      </c>
      <c r="AP12" s="292">
        <v>0</v>
      </c>
      <c r="AQ12" s="292">
        <f>SUM(AR12:AT12)</f>
        <v>142</v>
      </c>
      <c r="AR12" s="292">
        <v>0</v>
      </c>
      <c r="AS12" s="292">
        <v>0</v>
      </c>
      <c r="AT12" s="292">
        <v>142</v>
      </c>
      <c r="AU12" s="292">
        <f>SUM(AV12:AX12)</f>
        <v>0</v>
      </c>
      <c r="AV12" s="292">
        <v>0</v>
      </c>
      <c r="AW12" s="292">
        <v>0</v>
      </c>
      <c r="AX12" s="292">
        <v>0</v>
      </c>
      <c r="AY12" s="292">
        <f>SUM(AZ12:BB12)</f>
        <v>0</v>
      </c>
      <c r="AZ12" s="292">
        <v>0</v>
      </c>
      <c r="BA12" s="292">
        <v>0</v>
      </c>
      <c r="BB12" s="292">
        <v>0</v>
      </c>
      <c r="BC12" s="292">
        <f>SUM(BD12,BK12)</f>
        <v>0</v>
      </c>
      <c r="BD12" s="292">
        <f>SUM(BE12:BJ12)</f>
        <v>0</v>
      </c>
      <c r="BE12" s="292">
        <v>0</v>
      </c>
      <c r="BF12" s="292">
        <v>0</v>
      </c>
      <c r="BG12" s="292">
        <v>0</v>
      </c>
      <c r="BH12" s="292">
        <v>0</v>
      </c>
      <c r="BI12" s="292">
        <v>0</v>
      </c>
      <c r="BJ12" s="292">
        <v>0</v>
      </c>
      <c r="BK12" s="292">
        <f>SUM(BL12:BQ12)</f>
        <v>0</v>
      </c>
      <c r="BL12" s="292">
        <v>0</v>
      </c>
      <c r="BM12" s="292">
        <v>0</v>
      </c>
      <c r="BN12" s="292">
        <v>0</v>
      </c>
      <c r="BO12" s="292">
        <v>0</v>
      </c>
      <c r="BP12" s="292">
        <v>0</v>
      </c>
      <c r="BQ12" s="292">
        <v>0</v>
      </c>
      <c r="BR12" s="292">
        <f>SUM(BY12,CF12)</f>
        <v>2361</v>
      </c>
      <c r="BS12" s="292">
        <f>SUM(BZ12,CG12)</f>
        <v>0</v>
      </c>
      <c r="BT12" s="292">
        <f>SUM(CA12,CH12)</f>
        <v>1753</v>
      </c>
      <c r="BU12" s="292">
        <f>SUM(CB12,CI12)</f>
        <v>124</v>
      </c>
      <c r="BV12" s="292">
        <f>SUM(CC12,CJ12)</f>
        <v>434</v>
      </c>
      <c r="BW12" s="292">
        <f>SUM(CD12,CK12)</f>
        <v>5</v>
      </c>
      <c r="BX12" s="292">
        <f>SUM(CE12,CL12)</f>
        <v>45</v>
      </c>
      <c r="BY12" s="292">
        <f>SUM(BZ12:CE12)</f>
        <v>2361</v>
      </c>
      <c r="BZ12" s="292">
        <f>F12</f>
        <v>0</v>
      </c>
      <c r="CA12" s="292">
        <f>J12</f>
        <v>1753</v>
      </c>
      <c r="CB12" s="292">
        <f>N12</f>
        <v>124</v>
      </c>
      <c r="CC12" s="292">
        <f>R12</f>
        <v>434</v>
      </c>
      <c r="CD12" s="292">
        <f>V12</f>
        <v>5</v>
      </c>
      <c r="CE12" s="292">
        <f>Z12</f>
        <v>45</v>
      </c>
      <c r="CF12" s="292">
        <f>SUM(CG12:CL12)</f>
        <v>0</v>
      </c>
      <c r="CG12" s="292">
        <f>BE12</f>
        <v>0</v>
      </c>
      <c r="CH12" s="292">
        <f>BF12</f>
        <v>0</v>
      </c>
      <c r="CI12" s="292">
        <f>BG12</f>
        <v>0</v>
      </c>
      <c r="CJ12" s="292">
        <f>BH12</f>
        <v>0</v>
      </c>
      <c r="CK12" s="292">
        <f>BI12</f>
        <v>0</v>
      </c>
      <c r="CL12" s="292">
        <f>BJ12</f>
        <v>0</v>
      </c>
      <c r="CM12" s="292">
        <f>SUM(CT12,DA12)</f>
        <v>586</v>
      </c>
      <c r="CN12" s="292">
        <f>SUM(CU12,DB12)</f>
        <v>0</v>
      </c>
      <c r="CO12" s="292">
        <f>SUM(CV12,DC12)</f>
        <v>444</v>
      </c>
      <c r="CP12" s="292">
        <f>SUM(CW12,DD12)</f>
        <v>0</v>
      </c>
      <c r="CQ12" s="292">
        <f>SUM(CX12,DE12)</f>
        <v>142</v>
      </c>
      <c r="CR12" s="292">
        <f>SUM(CY12,DF12)</f>
        <v>0</v>
      </c>
      <c r="CS12" s="292">
        <f>SUM(CZ12,DG12)</f>
        <v>0</v>
      </c>
      <c r="CT12" s="292">
        <f>SUM(CU12:CZ12)</f>
        <v>586</v>
      </c>
      <c r="CU12" s="292">
        <f>AE12</f>
        <v>0</v>
      </c>
      <c r="CV12" s="292">
        <f>AI12</f>
        <v>444</v>
      </c>
      <c r="CW12" s="292">
        <f>AM12</f>
        <v>0</v>
      </c>
      <c r="CX12" s="292">
        <f>AQ12</f>
        <v>142</v>
      </c>
      <c r="CY12" s="292">
        <f>AU12</f>
        <v>0</v>
      </c>
      <c r="CZ12" s="292">
        <f>AY12</f>
        <v>0</v>
      </c>
      <c r="DA12" s="292">
        <f>SUM(DB12:DG12)</f>
        <v>0</v>
      </c>
      <c r="DB12" s="292">
        <f>BL12</f>
        <v>0</v>
      </c>
      <c r="DC12" s="292">
        <f>BM12</f>
        <v>0</v>
      </c>
      <c r="DD12" s="292">
        <f>BN12</f>
        <v>0</v>
      </c>
      <c r="DE12" s="292">
        <f>BO12</f>
        <v>0</v>
      </c>
      <c r="DF12" s="292">
        <f>BP12</f>
        <v>0</v>
      </c>
      <c r="DG12" s="292">
        <f>BQ12</f>
        <v>0</v>
      </c>
      <c r="DH12" s="292">
        <v>0</v>
      </c>
      <c r="DI12" s="292">
        <f>SUM(DJ12:DM12)</f>
        <v>0</v>
      </c>
      <c r="DJ12" s="292">
        <v>0</v>
      </c>
      <c r="DK12" s="292">
        <v>0</v>
      </c>
      <c r="DL12" s="292">
        <v>0</v>
      </c>
      <c r="DM12" s="292">
        <v>0</v>
      </c>
    </row>
    <row r="13" spans="1:117" s="224" customFormat="1" ht="13.5" customHeight="1">
      <c r="A13" s="290" t="s">
        <v>745</v>
      </c>
      <c r="B13" s="291" t="s">
        <v>772</v>
      </c>
      <c r="C13" s="290" t="s">
        <v>773</v>
      </c>
      <c r="D13" s="292">
        <f>SUM(E13,AD13,BC13)</f>
        <v>747</v>
      </c>
      <c r="E13" s="292">
        <f>SUM(F13,J13,N13,R13,V13,Z13)</f>
        <v>706</v>
      </c>
      <c r="F13" s="292">
        <f>SUM(G13:I13)</f>
        <v>0</v>
      </c>
      <c r="G13" s="292">
        <v>0</v>
      </c>
      <c r="H13" s="292">
        <v>0</v>
      </c>
      <c r="I13" s="292">
        <v>0</v>
      </c>
      <c r="J13" s="292">
        <f>SUM(K13:M13)</f>
        <v>582</v>
      </c>
      <c r="K13" s="292">
        <v>0</v>
      </c>
      <c r="L13" s="292">
        <v>582</v>
      </c>
      <c r="M13" s="292">
        <v>0</v>
      </c>
      <c r="N13" s="292">
        <f>SUM(O13:Q13)</f>
        <v>46</v>
      </c>
      <c r="O13" s="292">
        <v>0</v>
      </c>
      <c r="P13" s="292">
        <v>46</v>
      </c>
      <c r="Q13" s="292">
        <v>0</v>
      </c>
      <c r="R13" s="292">
        <f>SUM(S13:U13)</f>
        <v>76</v>
      </c>
      <c r="S13" s="292">
        <v>0</v>
      </c>
      <c r="T13" s="292">
        <v>76</v>
      </c>
      <c r="U13" s="292">
        <v>0</v>
      </c>
      <c r="V13" s="292">
        <f>SUM(W13:Y13)</f>
        <v>2</v>
      </c>
      <c r="W13" s="292">
        <v>0</v>
      </c>
      <c r="X13" s="292">
        <v>2</v>
      </c>
      <c r="Y13" s="292">
        <v>0</v>
      </c>
      <c r="Z13" s="292">
        <f>SUM(AA13:AC13)</f>
        <v>0</v>
      </c>
      <c r="AA13" s="292">
        <v>0</v>
      </c>
      <c r="AB13" s="292">
        <v>0</v>
      </c>
      <c r="AC13" s="292">
        <v>0</v>
      </c>
      <c r="AD13" s="292">
        <f>SUM(AE13,AI13,AM13,AQ13,AU13,AY13)</f>
        <v>41</v>
      </c>
      <c r="AE13" s="292">
        <f>SUM(AF13:AH13)</f>
        <v>0</v>
      </c>
      <c r="AF13" s="292">
        <v>0</v>
      </c>
      <c r="AG13" s="292">
        <v>0</v>
      </c>
      <c r="AH13" s="292">
        <v>0</v>
      </c>
      <c r="AI13" s="292">
        <f>SUM(AJ13:AL13)</f>
        <v>0</v>
      </c>
      <c r="AJ13" s="292">
        <v>0</v>
      </c>
      <c r="AK13" s="292">
        <v>0</v>
      </c>
      <c r="AL13" s="292">
        <v>0</v>
      </c>
      <c r="AM13" s="292">
        <f>SUM(AN13:AP13)</f>
        <v>0</v>
      </c>
      <c r="AN13" s="292">
        <v>0</v>
      </c>
      <c r="AO13" s="292">
        <v>0</v>
      </c>
      <c r="AP13" s="292">
        <v>0</v>
      </c>
      <c r="AQ13" s="292">
        <f>SUM(AR13:AT13)</f>
        <v>41</v>
      </c>
      <c r="AR13" s="292">
        <v>0</v>
      </c>
      <c r="AS13" s="292">
        <v>0</v>
      </c>
      <c r="AT13" s="292">
        <v>41</v>
      </c>
      <c r="AU13" s="292">
        <f>SUM(AV13:AX13)</f>
        <v>0</v>
      </c>
      <c r="AV13" s="292">
        <v>0</v>
      </c>
      <c r="AW13" s="292">
        <v>0</v>
      </c>
      <c r="AX13" s="292">
        <v>0</v>
      </c>
      <c r="AY13" s="292">
        <f>SUM(AZ13:BB13)</f>
        <v>0</v>
      </c>
      <c r="AZ13" s="292">
        <v>0</v>
      </c>
      <c r="BA13" s="292">
        <v>0</v>
      </c>
      <c r="BB13" s="292">
        <v>0</v>
      </c>
      <c r="BC13" s="292">
        <f>SUM(BD13,BK13)</f>
        <v>0</v>
      </c>
      <c r="BD13" s="292">
        <f>SUM(BE13:BJ13)</f>
        <v>0</v>
      </c>
      <c r="BE13" s="292">
        <v>0</v>
      </c>
      <c r="BF13" s="292">
        <v>0</v>
      </c>
      <c r="BG13" s="292">
        <v>0</v>
      </c>
      <c r="BH13" s="292">
        <v>0</v>
      </c>
      <c r="BI13" s="292">
        <v>0</v>
      </c>
      <c r="BJ13" s="292">
        <v>0</v>
      </c>
      <c r="BK13" s="292">
        <f>SUM(BL13:BQ13)</f>
        <v>0</v>
      </c>
      <c r="BL13" s="292">
        <v>0</v>
      </c>
      <c r="BM13" s="292">
        <v>0</v>
      </c>
      <c r="BN13" s="292">
        <v>0</v>
      </c>
      <c r="BO13" s="292">
        <v>0</v>
      </c>
      <c r="BP13" s="292">
        <v>0</v>
      </c>
      <c r="BQ13" s="292">
        <v>0</v>
      </c>
      <c r="BR13" s="292">
        <f>SUM(BY13,CF13)</f>
        <v>706</v>
      </c>
      <c r="BS13" s="292">
        <f>SUM(BZ13,CG13)</f>
        <v>0</v>
      </c>
      <c r="BT13" s="292">
        <f>SUM(CA13,CH13)</f>
        <v>582</v>
      </c>
      <c r="BU13" s="292">
        <f>SUM(CB13,CI13)</f>
        <v>46</v>
      </c>
      <c r="BV13" s="292">
        <f>SUM(CC13,CJ13)</f>
        <v>76</v>
      </c>
      <c r="BW13" s="292">
        <f>SUM(CD13,CK13)</f>
        <v>2</v>
      </c>
      <c r="BX13" s="292">
        <f>SUM(CE13,CL13)</f>
        <v>0</v>
      </c>
      <c r="BY13" s="292">
        <f>SUM(BZ13:CE13)</f>
        <v>706</v>
      </c>
      <c r="BZ13" s="292">
        <f>F13</f>
        <v>0</v>
      </c>
      <c r="CA13" s="292">
        <f>J13</f>
        <v>582</v>
      </c>
      <c r="CB13" s="292">
        <f>N13</f>
        <v>46</v>
      </c>
      <c r="CC13" s="292">
        <f>R13</f>
        <v>76</v>
      </c>
      <c r="CD13" s="292">
        <f>V13</f>
        <v>2</v>
      </c>
      <c r="CE13" s="292">
        <f>Z13</f>
        <v>0</v>
      </c>
      <c r="CF13" s="292">
        <f>SUM(CG13:CL13)</f>
        <v>0</v>
      </c>
      <c r="CG13" s="292">
        <f>BE13</f>
        <v>0</v>
      </c>
      <c r="CH13" s="292">
        <f>BF13</f>
        <v>0</v>
      </c>
      <c r="CI13" s="292">
        <f>BG13</f>
        <v>0</v>
      </c>
      <c r="CJ13" s="292">
        <f>BH13</f>
        <v>0</v>
      </c>
      <c r="CK13" s="292">
        <f>BI13</f>
        <v>0</v>
      </c>
      <c r="CL13" s="292">
        <f>BJ13</f>
        <v>0</v>
      </c>
      <c r="CM13" s="292">
        <f>SUM(CT13,DA13)</f>
        <v>41</v>
      </c>
      <c r="CN13" s="292">
        <f>SUM(CU13,DB13)</f>
        <v>0</v>
      </c>
      <c r="CO13" s="292">
        <f>SUM(CV13,DC13)</f>
        <v>0</v>
      </c>
      <c r="CP13" s="292">
        <f>SUM(CW13,DD13)</f>
        <v>0</v>
      </c>
      <c r="CQ13" s="292">
        <f>SUM(CX13,DE13)</f>
        <v>41</v>
      </c>
      <c r="CR13" s="292">
        <f>SUM(CY13,DF13)</f>
        <v>0</v>
      </c>
      <c r="CS13" s="292">
        <f>SUM(CZ13,DG13)</f>
        <v>0</v>
      </c>
      <c r="CT13" s="292">
        <f>SUM(CU13:CZ13)</f>
        <v>41</v>
      </c>
      <c r="CU13" s="292">
        <f>AE13</f>
        <v>0</v>
      </c>
      <c r="CV13" s="292">
        <f>AI13</f>
        <v>0</v>
      </c>
      <c r="CW13" s="292">
        <f>AM13</f>
        <v>0</v>
      </c>
      <c r="CX13" s="292">
        <f>AQ13</f>
        <v>41</v>
      </c>
      <c r="CY13" s="292">
        <f>AU13</f>
        <v>0</v>
      </c>
      <c r="CZ13" s="292">
        <f>AY13</f>
        <v>0</v>
      </c>
      <c r="DA13" s="292">
        <f>SUM(DB13:DG13)</f>
        <v>0</v>
      </c>
      <c r="DB13" s="292">
        <f>BL13</f>
        <v>0</v>
      </c>
      <c r="DC13" s="292">
        <f>BM13</f>
        <v>0</v>
      </c>
      <c r="DD13" s="292">
        <f>BN13</f>
        <v>0</v>
      </c>
      <c r="DE13" s="292">
        <f>BO13</f>
        <v>0</v>
      </c>
      <c r="DF13" s="292">
        <f>BP13</f>
        <v>0</v>
      </c>
      <c r="DG13" s="292">
        <f>BQ13</f>
        <v>0</v>
      </c>
      <c r="DH13" s="292">
        <v>0</v>
      </c>
      <c r="DI13" s="292">
        <f>SUM(DJ13:DM13)</f>
        <v>0</v>
      </c>
      <c r="DJ13" s="292">
        <v>0</v>
      </c>
      <c r="DK13" s="292">
        <v>0</v>
      </c>
      <c r="DL13" s="292">
        <v>0</v>
      </c>
      <c r="DM13" s="292">
        <v>0</v>
      </c>
    </row>
    <row r="14" spans="1:117" s="224" customFormat="1" ht="13.5" customHeight="1">
      <c r="A14" s="290" t="s">
        <v>745</v>
      </c>
      <c r="B14" s="291" t="s">
        <v>774</v>
      </c>
      <c r="C14" s="290" t="s">
        <v>775</v>
      </c>
      <c r="D14" s="292">
        <f>SUM(E14,AD14,BC14)</f>
        <v>1590</v>
      </c>
      <c r="E14" s="292">
        <f>SUM(F14,J14,N14,R14,V14,Z14)</f>
        <v>1554</v>
      </c>
      <c r="F14" s="292">
        <f>SUM(G14:I14)</f>
        <v>0</v>
      </c>
      <c r="G14" s="292">
        <v>0</v>
      </c>
      <c r="H14" s="292">
        <v>0</v>
      </c>
      <c r="I14" s="292">
        <v>0</v>
      </c>
      <c r="J14" s="292">
        <f>SUM(K14:M14)</f>
        <v>1138</v>
      </c>
      <c r="K14" s="292">
        <v>0</v>
      </c>
      <c r="L14" s="292">
        <v>1138</v>
      </c>
      <c r="M14" s="292">
        <v>0</v>
      </c>
      <c r="N14" s="292">
        <f>SUM(O14:Q14)</f>
        <v>72</v>
      </c>
      <c r="O14" s="292">
        <v>0</v>
      </c>
      <c r="P14" s="292">
        <v>72</v>
      </c>
      <c r="Q14" s="292">
        <v>0</v>
      </c>
      <c r="R14" s="292">
        <f>SUM(S14:U14)</f>
        <v>302</v>
      </c>
      <c r="S14" s="292">
        <v>0</v>
      </c>
      <c r="T14" s="292">
        <v>302</v>
      </c>
      <c r="U14" s="292">
        <v>0</v>
      </c>
      <c r="V14" s="292">
        <f>SUM(W14:Y14)</f>
        <v>4</v>
      </c>
      <c r="W14" s="292">
        <v>0</v>
      </c>
      <c r="X14" s="292">
        <v>4</v>
      </c>
      <c r="Y14" s="292">
        <v>0</v>
      </c>
      <c r="Z14" s="292">
        <f>SUM(AA14:AC14)</f>
        <v>38</v>
      </c>
      <c r="AA14" s="292">
        <v>0</v>
      </c>
      <c r="AB14" s="292">
        <v>38</v>
      </c>
      <c r="AC14" s="292">
        <v>0</v>
      </c>
      <c r="AD14" s="292">
        <f>SUM(AE14,AI14,AM14,AQ14,AU14,AY14)</f>
        <v>13</v>
      </c>
      <c r="AE14" s="292">
        <f>SUM(AF14:AH14)</f>
        <v>0</v>
      </c>
      <c r="AF14" s="292">
        <v>0</v>
      </c>
      <c r="AG14" s="292">
        <v>0</v>
      </c>
      <c r="AH14" s="292">
        <v>0</v>
      </c>
      <c r="AI14" s="292">
        <f>SUM(AJ14:AL14)</f>
        <v>0</v>
      </c>
      <c r="AJ14" s="292">
        <v>0</v>
      </c>
      <c r="AK14" s="292">
        <v>0</v>
      </c>
      <c r="AL14" s="292">
        <v>0</v>
      </c>
      <c r="AM14" s="292">
        <f>SUM(AN14:AP14)</f>
        <v>0</v>
      </c>
      <c r="AN14" s="292">
        <v>0</v>
      </c>
      <c r="AO14" s="292">
        <v>0</v>
      </c>
      <c r="AP14" s="292">
        <v>0</v>
      </c>
      <c r="AQ14" s="292">
        <f>SUM(AR14:AT14)</f>
        <v>13</v>
      </c>
      <c r="AR14" s="292">
        <v>0</v>
      </c>
      <c r="AS14" s="292">
        <v>13</v>
      </c>
      <c r="AT14" s="292">
        <v>0</v>
      </c>
      <c r="AU14" s="292">
        <f>SUM(AV14:AX14)</f>
        <v>0</v>
      </c>
      <c r="AV14" s="292">
        <v>0</v>
      </c>
      <c r="AW14" s="292">
        <v>0</v>
      </c>
      <c r="AX14" s="292">
        <v>0</v>
      </c>
      <c r="AY14" s="292">
        <f>SUM(AZ14:BB14)</f>
        <v>0</v>
      </c>
      <c r="AZ14" s="292">
        <v>0</v>
      </c>
      <c r="BA14" s="292">
        <v>0</v>
      </c>
      <c r="BB14" s="292">
        <v>0</v>
      </c>
      <c r="BC14" s="292">
        <f>SUM(BD14,BK14)</f>
        <v>23</v>
      </c>
      <c r="BD14" s="292">
        <f>SUM(BE14:BJ14)</f>
        <v>0</v>
      </c>
      <c r="BE14" s="292">
        <v>0</v>
      </c>
      <c r="BF14" s="292">
        <v>0</v>
      </c>
      <c r="BG14" s="292">
        <v>0</v>
      </c>
      <c r="BH14" s="292">
        <v>0</v>
      </c>
      <c r="BI14" s="292">
        <v>0</v>
      </c>
      <c r="BJ14" s="292">
        <v>0</v>
      </c>
      <c r="BK14" s="292">
        <f>SUM(BL14:BQ14)</f>
        <v>23</v>
      </c>
      <c r="BL14" s="292">
        <v>0</v>
      </c>
      <c r="BM14" s="292">
        <v>0</v>
      </c>
      <c r="BN14" s="292">
        <v>0</v>
      </c>
      <c r="BO14" s="292">
        <v>23</v>
      </c>
      <c r="BP14" s="292">
        <v>0</v>
      </c>
      <c r="BQ14" s="292">
        <v>0</v>
      </c>
      <c r="BR14" s="292">
        <f>SUM(BY14,CF14)</f>
        <v>1554</v>
      </c>
      <c r="BS14" s="292">
        <f>SUM(BZ14,CG14)</f>
        <v>0</v>
      </c>
      <c r="BT14" s="292">
        <f>SUM(CA14,CH14)</f>
        <v>1138</v>
      </c>
      <c r="BU14" s="292">
        <f>SUM(CB14,CI14)</f>
        <v>72</v>
      </c>
      <c r="BV14" s="292">
        <f>SUM(CC14,CJ14)</f>
        <v>302</v>
      </c>
      <c r="BW14" s="292">
        <f>SUM(CD14,CK14)</f>
        <v>4</v>
      </c>
      <c r="BX14" s="292">
        <f>SUM(CE14,CL14)</f>
        <v>38</v>
      </c>
      <c r="BY14" s="292">
        <f>SUM(BZ14:CE14)</f>
        <v>1554</v>
      </c>
      <c r="BZ14" s="292">
        <f>F14</f>
        <v>0</v>
      </c>
      <c r="CA14" s="292">
        <f>J14</f>
        <v>1138</v>
      </c>
      <c r="CB14" s="292">
        <f>N14</f>
        <v>72</v>
      </c>
      <c r="CC14" s="292">
        <f>R14</f>
        <v>302</v>
      </c>
      <c r="CD14" s="292">
        <f>V14</f>
        <v>4</v>
      </c>
      <c r="CE14" s="292">
        <f>Z14</f>
        <v>38</v>
      </c>
      <c r="CF14" s="292">
        <f>SUM(CG14:CL14)</f>
        <v>0</v>
      </c>
      <c r="CG14" s="292">
        <f>BE14</f>
        <v>0</v>
      </c>
      <c r="CH14" s="292">
        <f>BF14</f>
        <v>0</v>
      </c>
      <c r="CI14" s="292">
        <f>BG14</f>
        <v>0</v>
      </c>
      <c r="CJ14" s="292">
        <f>BH14</f>
        <v>0</v>
      </c>
      <c r="CK14" s="292">
        <f>BI14</f>
        <v>0</v>
      </c>
      <c r="CL14" s="292">
        <f>BJ14</f>
        <v>0</v>
      </c>
      <c r="CM14" s="292">
        <f>SUM(CT14,DA14)</f>
        <v>36</v>
      </c>
      <c r="CN14" s="292">
        <f>SUM(CU14,DB14)</f>
        <v>0</v>
      </c>
      <c r="CO14" s="292">
        <f>SUM(CV14,DC14)</f>
        <v>0</v>
      </c>
      <c r="CP14" s="292">
        <f>SUM(CW14,DD14)</f>
        <v>0</v>
      </c>
      <c r="CQ14" s="292">
        <f>SUM(CX14,DE14)</f>
        <v>36</v>
      </c>
      <c r="CR14" s="292">
        <f>SUM(CY14,DF14)</f>
        <v>0</v>
      </c>
      <c r="CS14" s="292">
        <f>SUM(CZ14,DG14)</f>
        <v>0</v>
      </c>
      <c r="CT14" s="292">
        <f>SUM(CU14:CZ14)</f>
        <v>13</v>
      </c>
      <c r="CU14" s="292">
        <f>AE14</f>
        <v>0</v>
      </c>
      <c r="CV14" s="292">
        <f>AI14</f>
        <v>0</v>
      </c>
      <c r="CW14" s="292">
        <f>AM14</f>
        <v>0</v>
      </c>
      <c r="CX14" s="292">
        <f>AQ14</f>
        <v>13</v>
      </c>
      <c r="CY14" s="292">
        <f>AU14</f>
        <v>0</v>
      </c>
      <c r="CZ14" s="292">
        <f>AY14</f>
        <v>0</v>
      </c>
      <c r="DA14" s="292">
        <f>SUM(DB14:DG14)</f>
        <v>23</v>
      </c>
      <c r="DB14" s="292">
        <f>BL14</f>
        <v>0</v>
      </c>
      <c r="DC14" s="292">
        <f>BM14</f>
        <v>0</v>
      </c>
      <c r="DD14" s="292">
        <f>BN14</f>
        <v>0</v>
      </c>
      <c r="DE14" s="292">
        <f>BO14</f>
        <v>23</v>
      </c>
      <c r="DF14" s="292">
        <f>BP14</f>
        <v>0</v>
      </c>
      <c r="DG14" s="292">
        <f>BQ14</f>
        <v>0</v>
      </c>
      <c r="DH14" s="292">
        <v>0</v>
      </c>
      <c r="DI14" s="292">
        <f>SUM(DJ14:DM14)</f>
        <v>0</v>
      </c>
      <c r="DJ14" s="292">
        <v>0</v>
      </c>
      <c r="DK14" s="292">
        <v>0</v>
      </c>
      <c r="DL14" s="292">
        <v>0</v>
      </c>
      <c r="DM14" s="292">
        <v>0</v>
      </c>
    </row>
    <row r="15" spans="1:117" s="224" customFormat="1" ht="13.5" customHeight="1">
      <c r="A15" s="290" t="s">
        <v>745</v>
      </c>
      <c r="B15" s="291" t="s">
        <v>776</v>
      </c>
      <c r="C15" s="290" t="s">
        <v>777</v>
      </c>
      <c r="D15" s="292">
        <f>SUM(E15,AD15,BC15)</f>
        <v>3978</v>
      </c>
      <c r="E15" s="292">
        <f>SUM(F15,J15,N15,R15,V15,Z15)</f>
        <v>3148</v>
      </c>
      <c r="F15" s="292">
        <f>SUM(G15:I15)</f>
        <v>0</v>
      </c>
      <c r="G15" s="292">
        <v>0</v>
      </c>
      <c r="H15" s="292">
        <v>0</v>
      </c>
      <c r="I15" s="292">
        <v>0</v>
      </c>
      <c r="J15" s="292">
        <f>SUM(K15:M15)</f>
        <v>2271</v>
      </c>
      <c r="K15" s="292">
        <v>0</v>
      </c>
      <c r="L15" s="292">
        <v>2271</v>
      </c>
      <c r="M15" s="292">
        <v>0</v>
      </c>
      <c r="N15" s="292">
        <f>SUM(O15:Q15)</f>
        <v>163</v>
      </c>
      <c r="O15" s="292">
        <v>0</v>
      </c>
      <c r="P15" s="292">
        <v>163</v>
      </c>
      <c r="Q15" s="292">
        <v>0</v>
      </c>
      <c r="R15" s="292">
        <f>SUM(S15:U15)</f>
        <v>633</v>
      </c>
      <c r="S15" s="292">
        <v>0</v>
      </c>
      <c r="T15" s="292">
        <v>633</v>
      </c>
      <c r="U15" s="292">
        <v>0</v>
      </c>
      <c r="V15" s="292">
        <f>SUM(W15:Y15)</f>
        <v>7</v>
      </c>
      <c r="W15" s="292">
        <v>0</v>
      </c>
      <c r="X15" s="292">
        <v>7</v>
      </c>
      <c r="Y15" s="292">
        <v>0</v>
      </c>
      <c r="Z15" s="292">
        <f>SUM(AA15:AC15)</f>
        <v>74</v>
      </c>
      <c r="AA15" s="292">
        <v>0</v>
      </c>
      <c r="AB15" s="292">
        <v>74</v>
      </c>
      <c r="AC15" s="292">
        <v>0</v>
      </c>
      <c r="AD15" s="292">
        <f>SUM(AE15,AI15,AM15,AQ15,AU15,AY15)</f>
        <v>828</v>
      </c>
      <c r="AE15" s="292">
        <f>SUM(AF15:AH15)</f>
        <v>0</v>
      </c>
      <c r="AF15" s="292">
        <v>0</v>
      </c>
      <c r="AG15" s="292">
        <v>0</v>
      </c>
      <c r="AH15" s="292">
        <v>0</v>
      </c>
      <c r="AI15" s="292">
        <f>SUM(AJ15:AL15)</f>
        <v>744</v>
      </c>
      <c r="AJ15" s="292">
        <v>0</v>
      </c>
      <c r="AK15" s="292">
        <v>0</v>
      </c>
      <c r="AL15" s="292">
        <v>744</v>
      </c>
      <c r="AM15" s="292">
        <f>SUM(AN15:AP15)</f>
        <v>0</v>
      </c>
      <c r="AN15" s="292">
        <v>0</v>
      </c>
      <c r="AO15" s="292">
        <v>0</v>
      </c>
      <c r="AP15" s="292">
        <v>0</v>
      </c>
      <c r="AQ15" s="292">
        <f>SUM(AR15:AT15)</f>
        <v>84</v>
      </c>
      <c r="AR15" s="292">
        <v>0</v>
      </c>
      <c r="AS15" s="292">
        <v>0</v>
      </c>
      <c r="AT15" s="292">
        <v>84</v>
      </c>
      <c r="AU15" s="292">
        <f>SUM(AV15:AX15)</f>
        <v>0</v>
      </c>
      <c r="AV15" s="292">
        <v>0</v>
      </c>
      <c r="AW15" s="292">
        <v>0</v>
      </c>
      <c r="AX15" s="292">
        <v>0</v>
      </c>
      <c r="AY15" s="292">
        <f>SUM(AZ15:BB15)</f>
        <v>0</v>
      </c>
      <c r="AZ15" s="292">
        <v>0</v>
      </c>
      <c r="BA15" s="292">
        <v>0</v>
      </c>
      <c r="BB15" s="292">
        <v>0</v>
      </c>
      <c r="BC15" s="292">
        <f>SUM(BD15,BK15)</f>
        <v>2</v>
      </c>
      <c r="BD15" s="292">
        <f>SUM(BE15:BJ15)</f>
        <v>0</v>
      </c>
      <c r="BE15" s="292">
        <v>0</v>
      </c>
      <c r="BF15" s="292">
        <v>0</v>
      </c>
      <c r="BG15" s="292">
        <v>0</v>
      </c>
      <c r="BH15" s="292">
        <v>0</v>
      </c>
      <c r="BI15" s="292">
        <v>0</v>
      </c>
      <c r="BJ15" s="292">
        <v>0</v>
      </c>
      <c r="BK15" s="292">
        <f>SUM(BL15:BQ15)</f>
        <v>2</v>
      </c>
      <c r="BL15" s="292">
        <v>0</v>
      </c>
      <c r="BM15" s="292">
        <v>2</v>
      </c>
      <c r="BN15" s="292">
        <v>0</v>
      </c>
      <c r="BO15" s="292">
        <v>0</v>
      </c>
      <c r="BP15" s="292">
        <v>0</v>
      </c>
      <c r="BQ15" s="292">
        <v>0</v>
      </c>
      <c r="BR15" s="292">
        <f>SUM(BY15,CF15)</f>
        <v>3148</v>
      </c>
      <c r="BS15" s="292">
        <f>SUM(BZ15,CG15)</f>
        <v>0</v>
      </c>
      <c r="BT15" s="292">
        <f>SUM(CA15,CH15)</f>
        <v>2271</v>
      </c>
      <c r="BU15" s="292">
        <f>SUM(CB15,CI15)</f>
        <v>163</v>
      </c>
      <c r="BV15" s="292">
        <f>SUM(CC15,CJ15)</f>
        <v>633</v>
      </c>
      <c r="BW15" s="292">
        <f>SUM(CD15,CK15)</f>
        <v>7</v>
      </c>
      <c r="BX15" s="292">
        <f>SUM(CE15,CL15)</f>
        <v>74</v>
      </c>
      <c r="BY15" s="292">
        <f>SUM(BZ15:CE15)</f>
        <v>3148</v>
      </c>
      <c r="BZ15" s="292">
        <f>F15</f>
        <v>0</v>
      </c>
      <c r="CA15" s="292">
        <f>J15</f>
        <v>2271</v>
      </c>
      <c r="CB15" s="292">
        <f>N15</f>
        <v>163</v>
      </c>
      <c r="CC15" s="292">
        <f>R15</f>
        <v>633</v>
      </c>
      <c r="CD15" s="292">
        <f>V15</f>
        <v>7</v>
      </c>
      <c r="CE15" s="292">
        <f>Z15</f>
        <v>74</v>
      </c>
      <c r="CF15" s="292">
        <f>SUM(CG15:CL15)</f>
        <v>0</v>
      </c>
      <c r="CG15" s="292">
        <f>BE15</f>
        <v>0</v>
      </c>
      <c r="CH15" s="292">
        <f>BF15</f>
        <v>0</v>
      </c>
      <c r="CI15" s="292">
        <f>BG15</f>
        <v>0</v>
      </c>
      <c r="CJ15" s="292">
        <f>BH15</f>
        <v>0</v>
      </c>
      <c r="CK15" s="292">
        <f>BI15</f>
        <v>0</v>
      </c>
      <c r="CL15" s="292">
        <f>BJ15</f>
        <v>0</v>
      </c>
      <c r="CM15" s="292">
        <f>SUM(CT15,DA15)</f>
        <v>830</v>
      </c>
      <c r="CN15" s="292">
        <f>SUM(CU15,DB15)</f>
        <v>0</v>
      </c>
      <c r="CO15" s="292">
        <f>SUM(CV15,DC15)</f>
        <v>746</v>
      </c>
      <c r="CP15" s="292">
        <f>SUM(CW15,DD15)</f>
        <v>0</v>
      </c>
      <c r="CQ15" s="292">
        <f>SUM(CX15,DE15)</f>
        <v>84</v>
      </c>
      <c r="CR15" s="292">
        <f>SUM(CY15,DF15)</f>
        <v>0</v>
      </c>
      <c r="CS15" s="292">
        <f>SUM(CZ15,DG15)</f>
        <v>0</v>
      </c>
      <c r="CT15" s="292">
        <f>SUM(CU15:CZ15)</f>
        <v>828</v>
      </c>
      <c r="CU15" s="292">
        <f>AE15</f>
        <v>0</v>
      </c>
      <c r="CV15" s="292">
        <f>AI15</f>
        <v>744</v>
      </c>
      <c r="CW15" s="292">
        <f>AM15</f>
        <v>0</v>
      </c>
      <c r="CX15" s="292">
        <f>AQ15</f>
        <v>84</v>
      </c>
      <c r="CY15" s="292">
        <f>AU15</f>
        <v>0</v>
      </c>
      <c r="CZ15" s="292">
        <f>AY15</f>
        <v>0</v>
      </c>
      <c r="DA15" s="292">
        <f>SUM(DB15:DG15)</f>
        <v>2</v>
      </c>
      <c r="DB15" s="292">
        <f>BL15</f>
        <v>0</v>
      </c>
      <c r="DC15" s="292">
        <f>BM15</f>
        <v>2</v>
      </c>
      <c r="DD15" s="292">
        <f>BN15</f>
        <v>0</v>
      </c>
      <c r="DE15" s="292">
        <f>BO15</f>
        <v>0</v>
      </c>
      <c r="DF15" s="292">
        <f>BP15</f>
        <v>0</v>
      </c>
      <c r="DG15" s="292">
        <f>BQ15</f>
        <v>0</v>
      </c>
      <c r="DH15" s="292">
        <v>0</v>
      </c>
      <c r="DI15" s="292">
        <f>SUM(DJ15:DM15)</f>
        <v>0</v>
      </c>
      <c r="DJ15" s="292">
        <v>0</v>
      </c>
      <c r="DK15" s="292">
        <v>0</v>
      </c>
      <c r="DL15" s="292">
        <v>0</v>
      </c>
      <c r="DM15" s="292">
        <v>0</v>
      </c>
    </row>
    <row r="16" spans="1:117" s="224" customFormat="1" ht="13.5" customHeight="1">
      <c r="A16" s="290" t="s">
        <v>745</v>
      </c>
      <c r="B16" s="291" t="s">
        <v>778</v>
      </c>
      <c r="C16" s="290" t="s">
        <v>779</v>
      </c>
      <c r="D16" s="292">
        <f>SUM(E16,AD16,BC16)</f>
        <v>2287</v>
      </c>
      <c r="E16" s="292">
        <f>SUM(F16,J16,N16,R16,V16,Z16)</f>
        <v>1188</v>
      </c>
      <c r="F16" s="292">
        <f>SUM(G16:I16)</f>
        <v>0</v>
      </c>
      <c r="G16" s="292">
        <v>0</v>
      </c>
      <c r="H16" s="292">
        <v>0</v>
      </c>
      <c r="I16" s="292">
        <v>0</v>
      </c>
      <c r="J16" s="292">
        <f>SUM(K16:M16)</f>
        <v>897</v>
      </c>
      <c r="K16" s="292">
        <v>11</v>
      </c>
      <c r="L16" s="292">
        <v>886</v>
      </c>
      <c r="M16" s="292">
        <v>0</v>
      </c>
      <c r="N16" s="292">
        <f>SUM(O16:Q16)</f>
        <v>45</v>
      </c>
      <c r="O16" s="292">
        <v>0</v>
      </c>
      <c r="P16" s="292">
        <v>45</v>
      </c>
      <c r="Q16" s="292">
        <v>0</v>
      </c>
      <c r="R16" s="292">
        <f>SUM(S16:U16)</f>
        <v>198</v>
      </c>
      <c r="S16" s="292">
        <v>0</v>
      </c>
      <c r="T16" s="292">
        <v>198</v>
      </c>
      <c r="U16" s="292">
        <v>0</v>
      </c>
      <c r="V16" s="292">
        <f>SUM(W16:Y16)</f>
        <v>0</v>
      </c>
      <c r="W16" s="292">
        <v>0</v>
      </c>
      <c r="X16" s="292">
        <v>0</v>
      </c>
      <c r="Y16" s="292">
        <v>0</v>
      </c>
      <c r="Z16" s="292">
        <f>SUM(AA16:AC16)</f>
        <v>48</v>
      </c>
      <c r="AA16" s="292">
        <v>4</v>
      </c>
      <c r="AB16" s="292">
        <v>44</v>
      </c>
      <c r="AC16" s="292">
        <v>0</v>
      </c>
      <c r="AD16" s="292">
        <f>SUM(AE16,AI16,AM16,AQ16,AU16,AY16)</f>
        <v>724</v>
      </c>
      <c r="AE16" s="292">
        <f>SUM(AF16:AH16)</f>
        <v>0</v>
      </c>
      <c r="AF16" s="292">
        <v>0</v>
      </c>
      <c r="AG16" s="292">
        <v>0</v>
      </c>
      <c r="AH16" s="292">
        <v>0</v>
      </c>
      <c r="AI16" s="292">
        <f>SUM(AJ16:AL16)</f>
        <v>661</v>
      </c>
      <c r="AJ16" s="292">
        <v>0</v>
      </c>
      <c r="AK16" s="292">
        <v>0</v>
      </c>
      <c r="AL16" s="292">
        <v>661</v>
      </c>
      <c r="AM16" s="292">
        <f>SUM(AN16:AP16)</f>
        <v>6</v>
      </c>
      <c r="AN16" s="292">
        <v>0</v>
      </c>
      <c r="AO16" s="292">
        <v>0</v>
      </c>
      <c r="AP16" s="292">
        <v>6</v>
      </c>
      <c r="AQ16" s="292">
        <f>SUM(AR16:AT16)</f>
        <v>26</v>
      </c>
      <c r="AR16" s="292">
        <v>0</v>
      </c>
      <c r="AS16" s="292">
        <v>0</v>
      </c>
      <c r="AT16" s="292">
        <v>26</v>
      </c>
      <c r="AU16" s="292">
        <f>SUM(AV16:AX16)</f>
        <v>0</v>
      </c>
      <c r="AV16" s="292">
        <v>0</v>
      </c>
      <c r="AW16" s="292">
        <v>0</v>
      </c>
      <c r="AX16" s="292">
        <v>0</v>
      </c>
      <c r="AY16" s="292">
        <f>SUM(AZ16:BB16)</f>
        <v>31</v>
      </c>
      <c r="AZ16" s="292">
        <v>0</v>
      </c>
      <c r="BA16" s="292">
        <v>0</v>
      </c>
      <c r="BB16" s="292">
        <v>31</v>
      </c>
      <c r="BC16" s="292">
        <f>SUM(BD16,BK16)</f>
        <v>375</v>
      </c>
      <c r="BD16" s="292">
        <f>SUM(BE16:BJ16)</f>
        <v>0</v>
      </c>
      <c r="BE16" s="292">
        <v>0</v>
      </c>
      <c r="BF16" s="292">
        <v>0</v>
      </c>
      <c r="BG16" s="292">
        <v>0</v>
      </c>
      <c r="BH16" s="292">
        <v>0</v>
      </c>
      <c r="BI16" s="292">
        <v>0</v>
      </c>
      <c r="BJ16" s="292">
        <v>0</v>
      </c>
      <c r="BK16" s="292">
        <f>SUM(BL16:BQ16)</f>
        <v>375</v>
      </c>
      <c r="BL16" s="292">
        <v>0</v>
      </c>
      <c r="BM16" s="292">
        <v>32</v>
      </c>
      <c r="BN16" s="292">
        <v>6</v>
      </c>
      <c r="BO16" s="292">
        <v>306</v>
      </c>
      <c r="BP16" s="292">
        <v>0</v>
      </c>
      <c r="BQ16" s="292">
        <v>31</v>
      </c>
      <c r="BR16" s="292">
        <f>SUM(BY16,CF16)</f>
        <v>1188</v>
      </c>
      <c r="BS16" s="292">
        <f>SUM(BZ16,CG16)</f>
        <v>0</v>
      </c>
      <c r="BT16" s="292">
        <f>SUM(CA16,CH16)</f>
        <v>897</v>
      </c>
      <c r="BU16" s="292">
        <f>SUM(CB16,CI16)</f>
        <v>45</v>
      </c>
      <c r="BV16" s="292">
        <f>SUM(CC16,CJ16)</f>
        <v>198</v>
      </c>
      <c r="BW16" s="292">
        <f>SUM(CD16,CK16)</f>
        <v>0</v>
      </c>
      <c r="BX16" s="292">
        <f>SUM(CE16,CL16)</f>
        <v>48</v>
      </c>
      <c r="BY16" s="292">
        <f>SUM(BZ16:CE16)</f>
        <v>1188</v>
      </c>
      <c r="BZ16" s="292">
        <f>F16</f>
        <v>0</v>
      </c>
      <c r="CA16" s="292">
        <f>J16</f>
        <v>897</v>
      </c>
      <c r="CB16" s="292">
        <f>N16</f>
        <v>45</v>
      </c>
      <c r="CC16" s="292">
        <f>R16</f>
        <v>198</v>
      </c>
      <c r="CD16" s="292">
        <f>V16</f>
        <v>0</v>
      </c>
      <c r="CE16" s="292">
        <f>Z16</f>
        <v>48</v>
      </c>
      <c r="CF16" s="292">
        <f>SUM(CG16:CL16)</f>
        <v>0</v>
      </c>
      <c r="CG16" s="292">
        <f>BE16</f>
        <v>0</v>
      </c>
      <c r="CH16" s="292">
        <f>BF16</f>
        <v>0</v>
      </c>
      <c r="CI16" s="292">
        <f>BG16</f>
        <v>0</v>
      </c>
      <c r="CJ16" s="292">
        <f>BH16</f>
        <v>0</v>
      </c>
      <c r="CK16" s="292">
        <f>BI16</f>
        <v>0</v>
      </c>
      <c r="CL16" s="292">
        <f>BJ16</f>
        <v>0</v>
      </c>
      <c r="CM16" s="292">
        <f>SUM(CT16,DA16)</f>
        <v>1099</v>
      </c>
      <c r="CN16" s="292">
        <f>SUM(CU16,DB16)</f>
        <v>0</v>
      </c>
      <c r="CO16" s="292">
        <f>SUM(CV16,DC16)</f>
        <v>693</v>
      </c>
      <c r="CP16" s="292">
        <f>SUM(CW16,DD16)</f>
        <v>12</v>
      </c>
      <c r="CQ16" s="292">
        <f>SUM(CX16,DE16)</f>
        <v>332</v>
      </c>
      <c r="CR16" s="292">
        <f>SUM(CY16,DF16)</f>
        <v>0</v>
      </c>
      <c r="CS16" s="292">
        <f>SUM(CZ16,DG16)</f>
        <v>62</v>
      </c>
      <c r="CT16" s="292">
        <f>SUM(CU16:CZ16)</f>
        <v>724</v>
      </c>
      <c r="CU16" s="292">
        <f>AE16</f>
        <v>0</v>
      </c>
      <c r="CV16" s="292">
        <f>AI16</f>
        <v>661</v>
      </c>
      <c r="CW16" s="292">
        <f>AM16</f>
        <v>6</v>
      </c>
      <c r="CX16" s="292">
        <f>AQ16</f>
        <v>26</v>
      </c>
      <c r="CY16" s="292">
        <f>AU16</f>
        <v>0</v>
      </c>
      <c r="CZ16" s="292">
        <f>AY16</f>
        <v>31</v>
      </c>
      <c r="DA16" s="292">
        <f>SUM(DB16:DG16)</f>
        <v>375</v>
      </c>
      <c r="DB16" s="292">
        <f>BL16</f>
        <v>0</v>
      </c>
      <c r="DC16" s="292">
        <f>BM16</f>
        <v>32</v>
      </c>
      <c r="DD16" s="292">
        <f>BN16</f>
        <v>6</v>
      </c>
      <c r="DE16" s="292">
        <f>BO16</f>
        <v>306</v>
      </c>
      <c r="DF16" s="292">
        <f>BP16</f>
        <v>0</v>
      </c>
      <c r="DG16" s="292">
        <f>BQ16</f>
        <v>31</v>
      </c>
      <c r="DH16" s="292">
        <v>0</v>
      </c>
      <c r="DI16" s="292">
        <f>SUM(DJ16:DM16)</f>
        <v>0</v>
      </c>
      <c r="DJ16" s="292">
        <v>0</v>
      </c>
      <c r="DK16" s="292">
        <v>0</v>
      </c>
      <c r="DL16" s="292">
        <v>0</v>
      </c>
      <c r="DM16" s="292">
        <v>0</v>
      </c>
    </row>
    <row r="17" spans="1:117" s="224" customFormat="1" ht="13.5" customHeight="1">
      <c r="A17" s="290" t="s">
        <v>745</v>
      </c>
      <c r="B17" s="291" t="s">
        <v>780</v>
      </c>
      <c r="C17" s="290" t="s">
        <v>781</v>
      </c>
      <c r="D17" s="292">
        <f>SUM(E17,AD17,BC17)</f>
        <v>5748</v>
      </c>
      <c r="E17" s="292">
        <f>SUM(F17,J17,N17,R17,V17,Z17)</f>
        <v>3120</v>
      </c>
      <c r="F17" s="292">
        <f>SUM(G17:I17)</f>
        <v>0</v>
      </c>
      <c r="G17" s="292">
        <v>0</v>
      </c>
      <c r="H17" s="292">
        <v>0</v>
      </c>
      <c r="I17" s="292">
        <v>0</v>
      </c>
      <c r="J17" s="292">
        <f>SUM(K17:M17)</f>
        <v>2568</v>
      </c>
      <c r="K17" s="292">
        <v>44</v>
      </c>
      <c r="L17" s="292">
        <v>2524</v>
      </c>
      <c r="M17" s="292">
        <v>0</v>
      </c>
      <c r="N17" s="292">
        <f>SUM(O17:Q17)</f>
        <v>91</v>
      </c>
      <c r="O17" s="292">
        <v>3</v>
      </c>
      <c r="P17" s="292">
        <v>88</v>
      </c>
      <c r="Q17" s="292">
        <v>0</v>
      </c>
      <c r="R17" s="292">
        <f>SUM(S17:U17)</f>
        <v>343</v>
      </c>
      <c r="S17" s="292">
        <v>0</v>
      </c>
      <c r="T17" s="292">
        <v>343</v>
      </c>
      <c r="U17" s="292">
        <v>0</v>
      </c>
      <c r="V17" s="292">
        <f>SUM(W17:Y17)</f>
        <v>0</v>
      </c>
      <c r="W17" s="292">
        <v>0</v>
      </c>
      <c r="X17" s="292">
        <v>0</v>
      </c>
      <c r="Y17" s="292">
        <v>0</v>
      </c>
      <c r="Z17" s="292">
        <f>SUM(AA17:AC17)</f>
        <v>118</v>
      </c>
      <c r="AA17" s="292">
        <v>8</v>
      </c>
      <c r="AB17" s="292">
        <v>110</v>
      </c>
      <c r="AC17" s="292">
        <v>0</v>
      </c>
      <c r="AD17" s="292">
        <f>SUM(AE17,AI17,AM17,AQ17,AU17,AY17)</f>
        <v>2386</v>
      </c>
      <c r="AE17" s="292">
        <f>SUM(AF17:AH17)</f>
        <v>0</v>
      </c>
      <c r="AF17" s="292">
        <v>0</v>
      </c>
      <c r="AG17" s="292">
        <v>0</v>
      </c>
      <c r="AH17" s="292">
        <v>0</v>
      </c>
      <c r="AI17" s="292">
        <f>SUM(AJ17:AL17)</f>
        <v>1156</v>
      </c>
      <c r="AJ17" s="292">
        <v>0</v>
      </c>
      <c r="AK17" s="292">
        <v>0</v>
      </c>
      <c r="AL17" s="292">
        <v>1156</v>
      </c>
      <c r="AM17" s="292">
        <f>SUM(AN17:AP17)</f>
        <v>28</v>
      </c>
      <c r="AN17" s="292">
        <v>0</v>
      </c>
      <c r="AO17" s="292">
        <v>0</v>
      </c>
      <c r="AP17" s="292">
        <v>28</v>
      </c>
      <c r="AQ17" s="292">
        <f>SUM(AR17:AT17)</f>
        <v>1136</v>
      </c>
      <c r="AR17" s="292">
        <v>0</v>
      </c>
      <c r="AS17" s="292">
        <v>0</v>
      </c>
      <c r="AT17" s="292">
        <v>1136</v>
      </c>
      <c r="AU17" s="292">
        <f>SUM(AV17:AX17)</f>
        <v>0</v>
      </c>
      <c r="AV17" s="292">
        <v>0</v>
      </c>
      <c r="AW17" s="292">
        <v>0</v>
      </c>
      <c r="AX17" s="292">
        <v>0</v>
      </c>
      <c r="AY17" s="292">
        <f>SUM(AZ17:BB17)</f>
        <v>66</v>
      </c>
      <c r="AZ17" s="292">
        <v>0</v>
      </c>
      <c r="BA17" s="292">
        <v>0</v>
      </c>
      <c r="BB17" s="292">
        <v>66</v>
      </c>
      <c r="BC17" s="292">
        <f>SUM(BD17,BK17)</f>
        <v>242</v>
      </c>
      <c r="BD17" s="292">
        <f>SUM(BE17:BJ17)</f>
        <v>0</v>
      </c>
      <c r="BE17" s="292">
        <v>0</v>
      </c>
      <c r="BF17" s="292">
        <v>0</v>
      </c>
      <c r="BG17" s="292">
        <v>0</v>
      </c>
      <c r="BH17" s="292">
        <v>0</v>
      </c>
      <c r="BI17" s="292">
        <v>0</v>
      </c>
      <c r="BJ17" s="292">
        <v>0</v>
      </c>
      <c r="BK17" s="292">
        <f>SUM(BL17:BQ17)</f>
        <v>242</v>
      </c>
      <c r="BL17" s="292">
        <v>0</v>
      </c>
      <c r="BM17" s="292">
        <v>102</v>
      </c>
      <c r="BN17" s="292">
        <v>20</v>
      </c>
      <c r="BO17" s="292">
        <v>11</v>
      </c>
      <c r="BP17" s="292">
        <v>0</v>
      </c>
      <c r="BQ17" s="292">
        <v>109</v>
      </c>
      <c r="BR17" s="292">
        <f>SUM(BY17,CF17)</f>
        <v>3120</v>
      </c>
      <c r="BS17" s="292">
        <f>SUM(BZ17,CG17)</f>
        <v>0</v>
      </c>
      <c r="BT17" s="292">
        <f>SUM(CA17,CH17)</f>
        <v>2568</v>
      </c>
      <c r="BU17" s="292">
        <f>SUM(CB17,CI17)</f>
        <v>91</v>
      </c>
      <c r="BV17" s="292">
        <f>SUM(CC17,CJ17)</f>
        <v>343</v>
      </c>
      <c r="BW17" s="292">
        <f>SUM(CD17,CK17)</f>
        <v>0</v>
      </c>
      <c r="BX17" s="292">
        <f>SUM(CE17,CL17)</f>
        <v>118</v>
      </c>
      <c r="BY17" s="292">
        <f>SUM(BZ17:CE17)</f>
        <v>3120</v>
      </c>
      <c r="BZ17" s="292">
        <f>F17</f>
        <v>0</v>
      </c>
      <c r="CA17" s="292">
        <f>J17</f>
        <v>2568</v>
      </c>
      <c r="CB17" s="292">
        <f>N17</f>
        <v>91</v>
      </c>
      <c r="CC17" s="292">
        <f>R17</f>
        <v>343</v>
      </c>
      <c r="CD17" s="292">
        <f>V17</f>
        <v>0</v>
      </c>
      <c r="CE17" s="292">
        <f>Z17</f>
        <v>118</v>
      </c>
      <c r="CF17" s="292">
        <f>SUM(CG17:CL17)</f>
        <v>0</v>
      </c>
      <c r="CG17" s="292">
        <f>BE17</f>
        <v>0</v>
      </c>
      <c r="CH17" s="292">
        <f>BF17</f>
        <v>0</v>
      </c>
      <c r="CI17" s="292">
        <f>BG17</f>
        <v>0</v>
      </c>
      <c r="CJ17" s="292">
        <f>BH17</f>
        <v>0</v>
      </c>
      <c r="CK17" s="292">
        <f>BI17</f>
        <v>0</v>
      </c>
      <c r="CL17" s="292">
        <f>BJ17</f>
        <v>0</v>
      </c>
      <c r="CM17" s="292">
        <f>SUM(CT17,DA17)</f>
        <v>2628</v>
      </c>
      <c r="CN17" s="292">
        <f>SUM(CU17,DB17)</f>
        <v>0</v>
      </c>
      <c r="CO17" s="292">
        <f>SUM(CV17,DC17)</f>
        <v>1258</v>
      </c>
      <c r="CP17" s="292">
        <f>SUM(CW17,DD17)</f>
        <v>48</v>
      </c>
      <c r="CQ17" s="292">
        <f>SUM(CX17,DE17)</f>
        <v>1147</v>
      </c>
      <c r="CR17" s="292">
        <f>SUM(CY17,DF17)</f>
        <v>0</v>
      </c>
      <c r="CS17" s="292">
        <f>SUM(CZ17,DG17)</f>
        <v>175</v>
      </c>
      <c r="CT17" s="292">
        <f>SUM(CU17:CZ17)</f>
        <v>2386</v>
      </c>
      <c r="CU17" s="292">
        <f>AE17</f>
        <v>0</v>
      </c>
      <c r="CV17" s="292">
        <f>AI17</f>
        <v>1156</v>
      </c>
      <c r="CW17" s="292">
        <f>AM17</f>
        <v>28</v>
      </c>
      <c r="CX17" s="292">
        <f>AQ17</f>
        <v>1136</v>
      </c>
      <c r="CY17" s="292">
        <f>AU17</f>
        <v>0</v>
      </c>
      <c r="CZ17" s="292">
        <f>AY17</f>
        <v>66</v>
      </c>
      <c r="DA17" s="292">
        <f>SUM(DB17:DG17)</f>
        <v>242</v>
      </c>
      <c r="DB17" s="292">
        <f>BL17</f>
        <v>0</v>
      </c>
      <c r="DC17" s="292">
        <f>BM17</f>
        <v>102</v>
      </c>
      <c r="DD17" s="292">
        <f>BN17</f>
        <v>20</v>
      </c>
      <c r="DE17" s="292">
        <f>BO17</f>
        <v>11</v>
      </c>
      <c r="DF17" s="292">
        <f>BP17</f>
        <v>0</v>
      </c>
      <c r="DG17" s="292">
        <f>BQ17</f>
        <v>109</v>
      </c>
      <c r="DH17" s="292">
        <v>0</v>
      </c>
      <c r="DI17" s="292">
        <f>SUM(DJ17:DM17)</f>
        <v>0</v>
      </c>
      <c r="DJ17" s="292">
        <v>0</v>
      </c>
      <c r="DK17" s="292">
        <v>0</v>
      </c>
      <c r="DL17" s="292">
        <v>0</v>
      </c>
      <c r="DM17" s="292">
        <v>0</v>
      </c>
    </row>
    <row r="18" spans="1:117" s="224" customFormat="1" ht="13.5" customHeight="1">
      <c r="A18" s="290" t="s">
        <v>745</v>
      </c>
      <c r="B18" s="291" t="s">
        <v>782</v>
      </c>
      <c r="C18" s="290" t="s">
        <v>783</v>
      </c>
      <c r="D18" s="292">
        <f>SUM(E18,AD18,BC18)</f>
        <v>6459</v>
      </c>
      <c r="E18" s="292">
        <f>SUM(F18,J18,N18,R18,V18,Z18)</f>
        <v>3570</v>
      </c>
      <c r="F18" s="292">
        <f>SUM(G18:I18)</f>
        <v>0</v>
      </c>
      <c r="G18" s="292">
        <v>0</v>
      </c>
      <c r="H18" s="292">
        <v>0</v>
      </c>
      <c r="I18" s="292">
        <v>0</v>
      </c>
      <c r="J18" s="292">
        <f>SUM(K18:M18)</f>
        <v>3058</v>
      </c>
      <c r="K18" s="292">
        <v>41</v>
      </c>
      <c r="L18" s="292">
        <v>3017</v>
      </c>
      <c r="M18" s="292">
        <v>0</v>
      </c>
      <c r="N18" s="292">
        <f>SUM(O18:Q18)</f>
        <v>110</v>
      </c>
      <c r="O18" s="292">
        <v>0</v>
      </c>
      <c r="P18" s="292">
        <v>110</v>
      </c>
      <c r="Q18" s="292">
        <v>0</v>
      </c>
      <c r="R18" s="292">
        <f>SUM(S18:U18)</f>
        <v>265</v>
      </c>
      <c r="S18" s="292">
        <v>0</v>
      </c>
      <c r="T18" s="292">
        <v>265</v>
      </c>
      <c r="U18" s="292">
        <v>0</v>
      </c>
      <c r="V18" s="292">
        <f>SUM(W18:Y18)</f>
        <v>0</v>
      </c>
      <c r="W18" s="292">
        <v>0</v>
      </c>
      <c r="X18" s="292">
        <v>0</v>
      </c>
      <c r="Y18" s="292">
        <v>0</v>
      </c>
      <c r="Z18" s="292">
        <f>SUM(AA18:AC18)</f>
        <v>137</v>
      </c>
      <c r="AA18" s="292">
        <v>6</v>
      </c>
      <c r="AB18" s="292">
        <v>131</v>
      </c>
      <c r="AC18" s="292">
        <v>0</v>
      </c>
      <c r="AD18" s="292">
        <f>SUM(AE18,AI18,AM18,AQ18,AU18,AY18)</f>
        <v>2749</v>
      </c>
      <c r="AE18" s="292">
        <f>SUM(AF18:AH18)</f>
        <v>0</v>
      </c>
      <c r="AF18" s="292">
        <v>0</v>
      </c>
      <c r="AG18" s="292">
        <v>0</v>
      </c>
      <c r="AH18" s="292">
        <v>0</v>
      </c>
      <c r="AI18" s="292">
        <f>SUM(AJ18:AL18)</f>
        <v>1066</v>
      </c>
      <c r="AJ18" s="292">
        <v>0</v>
      </c>
      <c r="AK18" s="292">
        <v>0</v>
      </c>
      <c r="AL18" s="292">
        <v>1066</v>
      </c>
      <c r="AM18" s="292">
        <f>SUM(AN18:AP18)</f>
        <v>17</v>
      </c>
      <c r="AN18" s="292">
        <v>0</v>
      </c>
      <c r="AO18" s="292">
        <v>0</v>
      </c>
      <c r="AP18" s="292">
        <v>17</v>
      </c>
      <c r="AQ18" s="292">
        <f>SUM(AR18:AT18)</f>
        <v>1595</v>
      </c>
      <c r="AR18" s="292">
        <v>0</v>
      </c>
      <c r="AS18" s="292">
        <v>0</v>
      </c>
      <c r="AT18" s="292">
        <v>1595</v>
      </c>
      <c r="AU18" s="292">
        <f>SUM(AV18:AX18)</f>
        <v>0</v>
      </c>
      <c r="AV18" s="292">
        <v>0</v>
      </c>
      <c r="AW18" s="292">
        <v>0</v>
      </c>
      <c r="AX18" s="292">
        <v>0</v>
      </c>
      <c r="AY18" s="292">
        <f>SUM(AZ18:BB18)</f>
        <v>71</v>
      </c>
      <c r="AZ18" s="292">
        <v>0</v>
      </c>
      <c r="BA18" s="292">
        <v>0</v>
      </c>
      <c r="BB18" s="292">
        <v>71</v>
      </c>
      <c r="BC18" s="292">
        <f>SUM(BD18,BK18)</f>
        <v>140</v>
      </c>
      <c r="BD18" s="292">
        <f>SUM(BE18:BJ18)</f>
        <v>0</v>
      </c>
      <c r="BE18" s="292">
        <v>0</v>
      </c>
      <c r="BF18" s="292">
        <v>0</v>
      </c>
      <c r="BG18" s="292">
        <v>0</v>
      </c>
      <c r="BH18" s="292">
        <v>0</v>
      </c>
      <c r="BI18" s="292">
        <v>0</v>
      </c>
      <c r="BJ18" s="292">
        <v>0</v>
      </c>
      <c r="BK18" s="292">
        <f>SUM(BL18:BQ18)</f>
        <v>140</v>
      </c>
      <c r="BL18" s="292">
        <v>0</v>
      </c>
      <c r="BM18" s="292">
        <v>51</v>
      </c>
      <c r="BN18" s="292">
        <v>12</v>
      </c>
      <c r="BO18" s="292">
        <v>11</v>
      </c>
      <c r="BP18" s="292">
        <v>0</v>
      </c>
      <c r="BQ18" s="292">
        <v>66</v>
      </c>
      <c r="BR18" s="292">
        <f>SUM(BY18,CF18)</f>
        <v>3570</v>
      </c>
      <c r="BS18" s="292">
        <f>SUM(BZ18,CG18)</f>
        <v>0</v>
      </c>
      <c r="BT18" s="292">
        <f>SUM(CA18,CH18)</f>
        <v>3058</v>
      </c>
      <c r="BU18" s="292">
        <f>SUM(CB18,CI18)</f>
        <v>110</v>
      </c>
      <c r="BV18" s="292">
        <f>SUM(CC18,CJ18)</f>
        <v>265</v>
      </c>
      <c r="BW18" s="292">
        <f>SUM(CD18,CK18)</f>
        <v>0</v>
      </c>
      <c r="BX18" s="292">
        <f>SUM(CE18,CL18)</f>
        <v>137</v>
      </c>
      <c r="BY18" s="292">
        <f>SUM(BZ18:CE18)</f>
        <v>3570</v>
      </c>
      <c r="BZ18" s="292">
        <f>F18</f>
        <v>0</v>
      </c>
      <c r="CA18" s="292">
        <f>J18</f>
        <v>3058</v>
      </c>
      <c r="CB18" s="292">
        <f>N18</f>
        <v>110</v>
      </c>
      <c r="CC18" s="292">
        <f>R18</f>
        <v>265</v>
      </c>
      <c r="CD18" s="292">
        <f>V18</f>
        <v>0</v>
      </c>
      <c r="CE18" s="292">
        <f>Z18</f>
        <v>137</v>
      </c>
      <c r="CF18" s="292">
        <f>SUM(CG18:CL18)</f>
        <v>0</v>
      </c>
      <c r="CG18" s="292">
        <f>BE18</f>
        <v>0</v>
      </c>
      <c r="CH18" s="292">
        <f>BF18</f>
        <v>0</v>
      </c>
      <c r="CI18" s="292">
        <f>BG18</f>
        <v>0</v>
      </c>
      <c r="CJ18" s="292">
        <f>BH18</f>
        <v>0</v>
      </c>
      <c r="CK18" s="292">
        <f>BI18</f>
        <v>0</v>
      </c>
      <c r="CL18" s="292">
        <f>BJ18</f>
        <v>0</v>
      </c>
      <c r="CM18" s="292">
        <f>SUM(CT18,DA18)</f>
        <v>2889</v>
      </c>
      <c r="CN18" s="292">
        <f>SUM(CU18,DB18)</f>
        <v>0</v>
      </c>
      <c r="CO18" s="292">
        <f>SUM(CV18,DC18)</f>
        <v>1117</v>
      </c>
      <c r="CP18" s="292">
        <f>SUM(CW18,DD18)</f>
        <v>29</v>
      </c>
      <c r="CQ18" s="292">
        <f>SUM(CX18,DE18)</f>
        <v>1606</v>
      </c>
      <c r="CR18" s="292">
        <f>SUM(CY18,DF18)</f>
        <v>0</v>
      </c>
      <c r="CS18" s="292">
        <f>SUM(CZ18,DG18)</f>
        <v>137</v>
      </c>
      <c r="CT18" s="292">
        <f>SUM(CU18:CZ18)</f>
        <v>2749</v>
      </c>
      <c r="CU18" s="292">
        <f>AE18</f>
        <v>0</v>
      </c>
      <c r="CV18" s="292">
        <f>AI18</f>
        <v>1066</v>
      </c>
      <c r="CW18" s="292">
        <f>AM18</f>
        <v>17</v>
      </c>
      <c r="CX18" s="292">
        <f>AQ18</f>
        <v>1595</v>
      </c>
      <c r="CY18" s="292">
        <f>AU18</f>
        <v>0</v>
      </c>
      <c r="CZ18" s="292">
        <f>AY18</f>
        <v>71</v>
      </c>
      <c r="DA18" s="292">
        <f>SUM(DB18:DG18)</f>
        <v>140</v>
      </c>
      <c r="DB18" s="292">
        <f>BL18</f>
        <v>0</v>
      </c>
      <c r="DC18" s="292">
        <f>BM18</f>
        <v>51</v>
      </c>
      <c r="DD18" s="292">
        <f>BN18</f>
        <v>12</v>
      </c>
      <c r="DE18" s="292">
        <f>BO18</f>
        <v>11</v>
      </c>
      <c r="DF18" s="292">
        <f>BP18</f>
        <v>0</v>
      </c>
      <c r="DG18" s="292">
        <f>BQ18</f>
        <v>66</v>
      </c>
      <c r="DH18" s="292">
        <v>0</v>
      </c>
      <c r="DI18" s="292">
        <f>SUM(DJ18:DM18)</f>
        <v>0</v>
      </c>
      <c r="DJ18" s="292">
        <v>0</v>
      </c>
      <c r="DK18" s="292">
        <v>0</v>
      </c>
      <c r="DL18" s="292">
        <v>0</v>
      </c>
      <c r="DM18" s="292">
        <v>0</v>
      </c>
    </row>
    <row r="19" spans="1:117" s="224" customFormat="1" ht="13.5" customHeight="1">
      <c r="A19" s="290" t="s">
        <v>745</v>
      </c>
      <c r="B19" s="291" t="s">
        <v>784</v>
      </c>
      <c r="C19" s="290" t="s">
        <v>785</v>
      </c>
      <c r="D19" s="292">
        <f>SUM(E19,AD19,BC19)</f>
        <v>5145</v>
      </c>
      <c r="E19" s="292">
        <f>SUM(F19,J19,N19,R19,V19,Z19)</f>
        <v>2838</v>
      </c>
      <c r="F19" s="292">
        <f>SUM(G19:I19)</f>
        <v>0</v>
      </c>
      <c r="G19" s="292">
        <v>0</v>
      </c>
      <c r="H19" s="292">
        <v>0</v>
      </c>
      <c r="I19" s="292">
        <v>0</v>
      </c>
      <c r="J19" s="292">
        <f>SUM(K19:M19)</f>
        <v>2610</v>
      </c>
      <c r="K19" s="292">
        <v>17</v>
      </c>
      <c r="L19" s="292">
        <v>2593</v>
      </c>
      <c r="M19" s="292">
        <v>0</v>
      </c>
      <c r="N19" s="292">
        <f>SUM(O19:Q19)</f>
        <v>95</v>
      </c>
      <c r="O19" s="292">
        <v>0</v>
      </c>
      <c r="P19" s="292">
        <v>95</v>
      </c>
      <c r="Q19" s="292">
        <v>0</v>
      </c>
      <c r="R19" s="292">
        <f>SUM(S19:U19)</f>
        <v>38</v>
      </c>
      <c r="S19" s="292">
        <v>0</v>
      </c>
      <c r="T19" s="292">
        <v>38</v>
      </c>
      <c r="U19" s="292">
        <v>0</v>
      </c>
      <c r="V19" s="292">
        <f>SUM(W19:Y19)</f>
        <v>0</v>
      </c>
      <c r="W19" s="292">
        <v>0</v>
      </c>
      <c r="X19" s="292">
        <v>0</v>
      </c>
      <c r="Y19" s="292">
        <v>0</v>
      </c>
      <c r="Z19" s="292">
        <f>SUM(AA19:AC19)</f>
        <v>95</v>
      </c>
      <c r="AA19" s="292">
        <v>6</v>
      </c>
      <c r="AB19" s="292">
        <v>89</v>
      </c>
      <c r="AC19" s="292">
        <v>0</v>
      </c>
      <c r="AD19" s="292">
        <f>SUM(AE19,AI19,AM19,AQ19,AU19,AY19)</f>
        <v>2070</v>
      </c>
      <c r="AE19" s="292">
        <f>SUM(AF19:AH19)</f>
        <v>0</v>
      </c>
      <c r="AF19" s="292">
        <v>0</v>
      </c>
      <c r="AG19" s="292">
        <v>0</v>
      </c>
      <c r="AH19" s="292">
        <v>0</v>
      </c>
      <c r="AI19" s="292">
        <f>SUM(AJ19:AL19)</f>
        <v>584</v>
      </c>
      <c r="AJ19" s="292">
        <v>0</v>
      </c>
      <c r="AK19" s="292">
        <v>0</v>
      </c>
      <c r="AL19" s="292">
        <v>584</v>
      </c>
      <c r="AM19" s="292">
        <f>SUM(AN19:AP19)</f>
        <v>19</v>
      </c>
      <c r="AN19" s="292">
        <v>0</v>
      </c>
      <c r="AO19" s="292">
        <v>0</v>
      </c>
      <c r="AP19" s="292">
        <v>19</v>
      </c>
      <c r="AQ19" s="292">
        <f>SUM(AR19:AT19)</f>
        <v>1383</v>
      </c>
      <c r="AR19" s="292">
        <v>0</v>
      </c>
      <c r="AS19" s="292">
        <v>0</v>
      </c>
      <c r="AT19" s="292">
        <v>1383</v>
      </c>
      <c r="AU19" s="292">
        <f>SUM(AV19:AX19)</f>
        <v>0</v>
      </c>
      <c r="AV19" s="292">
        <v>0</v>
      </c>
      <c r="AW19" s="292">
        <v>0</v>
      </c>
      <c r="AX19" s="292">
        <v>0</v>
      </c>
      <c r="AY19" s="292">
        <f>SUM(AZ19:BB19)</f>
        <v>84</v>
      </c>
      <c r="AZ19" s="292">
        <v>0</v>
      </c>
      <c r="BA19" s="292">
        <v>0</v>
      </c>
      <c r="BB19" s="292">
        <v>84</v>
      </c>
      <c r="BC19" s="292">
        <f>SUM(BD19,BK19)</f>
        <v>237</v>
      </c>
      <c r="BD19" s="292">
        <f>SUM(BE19:BJ19)</f>
        <v>0</v>
      </c>
      <c r="BE19" s="292">
        <v>0</v>
      </c>
      <c r="BF19" s="292">
        <v>0</v>
      </c>
      <c r="BG19" s="292">
        <v>0</v>
      </c>
      <c r="BH19" s="292">
        <v>0</v>
      </c>
      <c r="BI19" s="292">
        <v>0</v>
      </c>
      <c r="BJ19" s="292">
        <v>0</v>
      </c>
      <c r="BK19" s="292">
        <f>SUM(BL19:BQ19)</f>
        <v>237</v>
      </c>
      <c r="BL19" s="292">
        <v>0</v>
      </c>
      <c r="BM19" s="292">
        <v>121</v>
      </c>
      <c r="BN19" s="292">
        <v>17</v>
      </c>
      <c r="BO19" s="292">
        <v>10</v>
      </c>
      <c r="BP19" s="292">
        <v>0</v>
      </c>
      <c r="BQ19" s="292">
        <v>89</v>
      </c>
      <c r="BR19" s="292">
        <f>SUM(BY19,CF19)</f>
        <v>2838</v>
      </c>
      <c r="BS19" s="292">
        <f>SUM(BZ19,CG19)</f>
        <v>0</v>
      </c>
      <c r="BT19" s="292">
        <f>SUM(CA19,CH19)</f>
        <v>2610</v>
      </c>
      <c r="BU19" s="292">
        <f>SUM(CB19,CI19)</f>
        <v>95</v>
      </c>
      <c r="BV19" s="292">
        <f>SUM(CC19,CJ19)</f>
        <v>38</v>
      </c>
      <c r="BW19" s="292">
        <f>SUM(CD19,CK19)</f>
        <v>0</v>
      </c>
      <c r="BX19" s="292">
        <f>SUM(CE19,CL19)</f>
        <v>95</v>
      </c>
      <c r="BY19" s="292">
        <f>SUM(BZ19:CE19)</f>
        <v>2838</v>
      </c>
      <c r="BZ19" s="292">
        <f>F19</f>
        <v>0</v>
      </c>
      <c r="CA19" s="292">
        <f>J19</f>
        <v>2610</v>
      </c>
      <c r="CB19" s="292">
        <f>N19</f>
        <v>95</v>
      </c>
      <c r="CC19" s="292">
        <f>R19</f>
        <v>38</v>
      </c>
      <c r="CD19" s="292">
        <f>V19</f>
        <v>0</v>
      </c>
      <c r="CE19" s="292">
        <f>Z19</f>
        <v>95</v>
      </c>
      <c r="CF19" s="292">
        <f>SUM(CG19:CL19)</f>
        <v>0</v>
      </c>
      <c r="CG19" s="292">
        <f>BE19</f>
        <v>0</v>
      </c>
      <c r="CH19" s="292">
        <f>BF19</f>
        <v>0</v>
      </c>
      <c r="CI19" s="292">
        <f>BG19</f>
        <v>0</v>
      </c>
      <c r="CJ19" s="292">
        <f>BH19</f>
        <v>0</v>
      </c>
      <c r="CK19" s="292">
        <f>BI19</f>
        <v>0</v>
      </c>
      <c r="CL19" s="292">
        <f>BJ19</f>
        <v>0</v>
      </c>
      <c r="CM19" s="292">
        <f>SUM(CT19,DA19)</f>
        <v>2307</v>
      </c>
      <c r="CN19" s="292">
        <f>SUM(CU19,DB19)</f>
        <v>0</v>
      </c>
      <c r="CO19" s="292">
        <f>SUM(CV19,DC19)</f>
        <v>705</v>
      </c>
      <c r="CP19" s="292">
        <f>SUM(CW19,DD19)</f>
        <v>36</v>
      </c>
      <c r="CQ19" s="292">
        <f>SUM(CX19,DE19)</f>
        <v>1393</v>
      </c>
      <c r="CR19" s="292">
        <f>SUM(CY19,DF19)</f>
        <v>0</v>
      </c>
      <c r="CS19" s="292">
        <f>SUM(CZ19,DG19)</f>
        <v>173</v>
      </c>
      <c r="CT19" s="292">
        <f>SUM(CU19:CZ19)</f>
        <v>2070</v>
      </c>
      <c r="CU19" s="292">
        <f>AE19</f>
        <v>0</v>
      </c>
      <c r="CV19" s="292">
        <f>AI19</f>
        <v>584</v>
      </c>
      <c r="CW19" s="292">
        <f>AM19</f>
        <v>19</v>
      </c>
      <c r="CX19" s="292">
        <f>AQ19</f>
        <v>1383</v>
      </c>
      <c r="CY19" s="292">
        <f>AU19</f>
        <v>0</v>
      </c>
      <c r="CZ19" s="292">
        <f>AY19</f>
        <v>84</v>
      </c>
      <c r="DA19" s="292">
        <f>SUM(DB19:DG19)</f>
        <v>237</v>
      </c>
      <c r="DB19" s="292">
        <f>BL19</f>
        <v>0</v>
      </c>
      <c r="DC19" s="292">
        <f>BM19</f>
        <v>121</v>
      </c>
      <c r="DD19" s="292">
        <f>BN19</f>
        <v>17</v>
      </c>
      <c r="DE19" s="292">
        <f>BO19</f>
        <v>10</v>
      </c>
      <c r="DF19" s="292">
        <f>BP19</f>
        <v>0</v>
      </c>
      <c r="DG19" s="292">
        <f>BQ19</f>
        <v>89</v>
      </c>
      <c r="DH19" s="292">
        <v>0</v>
      </c>
      <c r="DI19" s="292">
        <f>SUM(DJ19:DM19)</f>
        <v>0</v>
      </c>
      <c r="DJ19" s="292">
        <v>0</v>
      </c>
      <c r="DK19" s="292">
        <v>0</v>
      </c>
      <c r="DL19" s="292">
        <v>0</v>
      </c>
      <c r="DM19" s="292">
        <v>0</v>
      </c>
    </row>
    <row r="20" spans="1:117" s="224" customFormat="1" ht="13.5" customHeight="1">
      <c r="A20" s="290" t="s">
        <v>745</v>
      </c>
      <c r="B20" s="291" t="s">
        <v>786</v>
      </c>
      <c r="C20" s="290" t="s">
        <v>787</v>
      </c>
      <c r="D20" s="292">
        <f>SUM(E20,AD20,BC20)</f>
        <v>3068</v>
      </c>
      <c r="E20" s="292">
        <f>SUM(F20,J20,N20,R20,V20,Z20)</f>
        <v>747</v>
      </c>
      <c r="F20" s="292">
        <f>SUM(G20:I20)</f>
        <v>0</v>
      </c>
      <c r="G20" s="292">
        <v>0</v>
      </c>
      <c r="H20" s="292">
        <v>0</v>
      </c>
      <c r="I20" s="292">
        <v>0</v>
      </c>
      <c r="J20" s="292">
        <f>SUM(K20:M20)</f>
        <v>564</v>
      </c>
      <c r="K20" s="292">
        <v>2</v>
      </c>
      <c r="L20" s="292">
        <v>562</v>
      </c>
      <c r="M20" s="292">
        <v>0</v>
      </c>
      <c r="N20" s="292">
        <f>SUM(O20:Q20)</f>
        <v>38</v>
      </c>
      <c r="O20" s="292">
        <v>0</v>
      </c>
      <c r="P20" s="292">
        <v>38</v>
      </c>
      <c r="Q20" s="292">
        <v>0</v>
      </c>
      <c r="R20" s="292">
        <f>SUM(S20:U20)</f>
        <v>140</v>
      </c>
      <c r="S20" s="292">
        <v>0</v>
      </c>
      <c r="T20" s="292">
        <v>140</v>
      </c>
      <c r="U20" s="292">
        <v>0</v>
      </c>
      <c r="V20" s="292">
        <f>SUM(W20:Y20)</f>
        <v>1</v>
      </c>
      <c r="W20" s="292">
        <v>0</v>
      </c>
      <c r="X20" s="292">
        <v>1</v>
      </c>
      <c r="Y20" s="292">
        <v>0</v>
      </c>
      <c r="Z20" s="292">
        <f>SUM(AA20:AC20)</f>
        <v>4</v>
      </c>
      <c r="AA20" s="292">
        <v>0</v>
      </c>
      <c r="AB20" s="292">
        <v>4</v>
      </c>
      <c r="AC20" s="292">
        <v>0</v>
      </c>
      <c r="AD20" s="292">
        <f>SUM(AE20,AI20,AM20,AQ20,AU20,AY20)</f>
        <v>2298</v>
      </c>
      <c r="AE20" s="292">
        <f>SUM(AF20:AH20)</f>
        <v>0</v>
      </c>
      <c r="AF20" s="292">
        <v>0</v>
      </c>
      <c r="AG20" s="292">
        <v>0</v>
      </c>
      <c r="AH20" s="292">
        <v>0</v>
      </c>
      <c r="AI20" s="292">
        <f>SUM(AJ20:AL20)</f>
        <v>657</v>
      </c>
      <c r="AJ20" s="292">
        <v>0</v>
      </c>
      <c r="AK20" s="292">
        <v>0</v>
      </c>
      <c r="AL20" s="292">
        <v>657</v>
      </c>
      <c r="AM20" s="292">
        <f>SUM(AN20:AP20)</f>
        <v>0</v>
      </c>
      <c r="AN20" s="292">
        <v>0</v>
      </c>
      <c r="AO20" s="292">
        <v>0</v>
      </c>
      <c r="AP20" s="292">
        <v>0</v>
      </c>
      <c r="AQ20" s="292">
        <f>SUM(AR20:AT20)</f>
        <v>1641</v>
      </c>
      <c r="AR20" s="292">
        <v>0</v>
      </c>
      <c r="AS20" s="292">
        <v>0</v>
      </c>
      <c r="AT20" s="292">
        <v>1641</v>
      </c>
      <c r="AU20" s="292">
        <f>SUM(AV20:AX20)</f>
        <v>0</v>
      </c>
      <c r="AV20" s="292">
        <v>0</v>
      </c>
      <c r="AW20" s="292">
        <v>0</v>
      </c>
      <c r="AX20" s="292">
        <v>0</v>
      </c>
      <c r="AY20" s="292">
        <f>SUM(AZ20:BB20)</f>
        <v>0</v>
      </c>
      <c r="AZ20" s="292">
        <v>0</v>
      </c>
      <c r="BA20" s="292">
        <v>0</v>
      </c>
      <c r="BB20" s="292">
        <v>0</v>
      </c>
      <c r="BC20" s="292">
        <f>SUM(BD20,BK20)</f>
        <v>23</v>
      </c>
      <c r="BD20" s="292">
        <f>SUM(BE20:BJ20)</f>
        <v>2</v>
      </c>
      <c r="BE20" s="292">
        <v>0</v>
      </c>
      <c r="BF20" s="292">
        <v>0</v>
      </c>
      <c r="BG20" s="292">
        <v>1</v>
      </c>
      <c r="BH20" s="292">
        <v>0</v>
      </c>
      <c r="BI20" s="292">
        <v>0</v>
      </c>
      <c r="BJ20" s="292">
        <v>1</v>
      </c>
      <c r="BK20" s="292">
        <f>SUM(BL20:BQ20)</f>
        <v>21</v>
      </c>
      <c r="BL20" s="292">
        <v>0</v>
      </c>
      <c r="BM20" s="292">
        <v>0</v>
      </c>
      <c r="BN20" s="292">
        <v>14</v>
      </c>
      <c r="BO20" s="292">
        <v>7</v>
      </c>
      <c r="BP20" s="292">
        <v>0</v>
      </c>
      <c r="BQ20" s="292">
        <v>0</v>
      </c>
      <c r="BR20" s="292">
        <f>SUM(BY20,CF20)</f>
        <v>749</v>
      </c>
      <c r="BS20" s="292">
        <f>SUM(BZ20,CG20)</f>
        <v>0</v>
      </c>
      <c r="BT20" s="292">
        <f>SUM(CA20,CH20)</f>
        <v>564</v>
      </c>
      <c r="BU20" s="292">
        <f>SUM(CB20,CI20)</f>
        <v>39</v>
      </c>
      <c r="BV20" s="292">
        <f>SUM(CC20,CJ20)</f>
        <v>140</v>
      </c>
      <c r="BW20" s="292">
        <f>SUM(CD20,CK20)</f>
        <v>1</v>
      </c>
      <c r="BX20" s="292">
        <f>SUM(CE20,CL20)</f>
        <v>5</v>
      </c>
      <c r="BY20" s="292">
        <f>SUM(BZ20:CE20)</f>
        <v>747</v>
      </c>
      <c r="BZ20" s="292">
        <f>F20</f>
        <v>0</v>
      </c>
      <c r="CA20" s="292">
        <f>J20</f>
        <v>564</v>
      </c>
      <c r="CB20" s="292">
        <f>N20</f>
        <v>38</v>
      </c>
      <c r="CC20" s="292">
        <f>R20</f>
        <v>140</v>
      </c>
      <c r="CD20" s="292">
        <f>V20</f>
        <v>1</v>
      </c>
      <c r="CE20" s="292">
        <f>Z20</f>
        <v>4</v>
      </c>
      <c r="CF20" s="292">
        <f>SUM(CG20:CL20)</f>
        <v>2</v>
      </c>
      <c r="CG20" s="292">
        <f>BE20</f>
        <v>0</v>
      </c>
      <c r="CH20" s="292">
        <f>BF20</f>
        <v>0</v>
      </c>
      <c r="CI20" s="292">
        <f>BG20</f>
        <v>1</v>
      </c>
      <c r="CJ20" s="292">
        <f>BH20</f>
        <v>0</v>
      </c>
      <c r="CK20" s="292">
        <f>BI20</f>
        <v>0</v>
      </c>
      <c r="CL20" s="292">
        <f>BJ20</f>
        <v>1</v>
      </c>
      <c r="CM20" s="292">
        <f>SUM(CT20,DA20)</f>
        <v>2319</v>
      </c>
      <c r="CN20" s="292">
        <f>SUM(CU20,DB20)</f>
        <v>0</v>
      </c>
      <c r="CO20" s="292">
        <f>SUM(CV20,DC20)</f>
        <v>657</v>
      </c>
      <c r="CP20" s="292">
        <f>SUM(CW20,DD20)</f>
        <v>14</v>
      </c>
      <c r="CQ20" s="292">
        <f>SUM(CX20,DE20)</f>
        <v>1648</v>
      </c>
      <c r="CR20" s="292">
        <f>SUM(CY20,DF20)</f>
        <v>0</v>
      </c>
      <c r="CS20" s="292">
        <f>SUM(CZ20,DG20)</f>
        <v>0</v>
      </c>
      <c r="CT20" s="292">
        <f>SUM(CU20:CZ20)</f>
        <v>2298</v>
      </c>
      <c r="CU20" s="292">
        <f>AE20</f>
        <v>0</v>
      </c>
      <c r="CV20" s="292">
        <f>AI20</f>
        <v>657</v>
      </c>
      <c r="CW20" s="292">
        <f>AM20</f>
        <v>0</v>
      </c>
      <c r="CX20" s="292">
        <f>AQ20</f>
        <v>1641</v>
      </c>
      <c r="CY20" s="292">
        <f>AU20</f>
        <v>0</v>
      </c>
      <c r="CZ20" s="292">
        <f>AY20</f>
        <v>0</v>
      </c>
      <c r="DA20" s="292">
        <f>SUM(DB20:DG20)</f>
        <v>21</v>
      </c>
      <c r="DB20" s="292">
        <f>BL20</f>
        <v>0</v>
      </c>
      <c r="DC20" s="292">
        <f>BM20</f>
        <v>0</v>
      </c>
      <c r="DD20" s="292">
        <f>BN20</f>
        <v>14</v>
      </c>
      <c r="DE20" s="292">
        <f>BO20</f>
        <v>7</v>
      </c>
      <c r="DF20" s="292">
        <f>BP20</f>
        <v>0</v>
      </c>
      <c r="DG20" s="292">
        <f>BQ20</f>
        <v>0</v>
      </c>
      <c r="DH20" s="292">
        <v>0</v>
      </c>
      <c r="DI20" s="292">
        <f>SUM(DJ20:DM20)</f>
        <v>0</v>
      </c>
      <c r="DJ20" s="292">
        <v>0</v>
      </c>
      <c r="DK20" s="292">
        <v>0</v>
      </c>
      <c r="DL20" s="292">
        <v>0</v>
      </c>
      <c r="DM20" s="292">
        <v>0</v>
      </c>
    </row>
    <row r="21" spans="1:117" s="224" customFormat="1" ht="13.5" customHeight="1">
      <c r="A21" s="290" t="s">
        <v>745</v>
      </c>
      <c r="B21" s="291" t="s">
        <v>788</v>
      </c>
      <c r="C21" s="290" t="s">
        <v>789</v>
      </c>
      <c r="D21" s="292">
        <f>SUM(E21,AD21,BC21)</f>
        <v>4152</v>
      </c>
      <c r="E21" s="292">
        <f>SUM(F21,J21,N21,R21,V21,Z21)</f>
        <v>3250</v>
      </c>
      <c r="F21" s="292">
        <f>SUM(G21:I21)</f>
        <v>0</v>
      </c>
      <c r="G21" s="292">
        <v>0</v>
      </c>
      <c r="H21" s="292">
        <v>0</v>
      </c>
      <c r="I21" s="292">
        <v>0</v>
      </c>
      <c r="J21" s="292">
        <f>SUM(K21:M21)</f>
        <v>2637</v>
      </c>
      <c r="K21" s="292">
        <v>0</v>
      </c>
      <c r="L21" s="292">
        <v>2637</v>
      </c>
      <c r="M21" s="292">
        <v>0</v>
      </c>
      <c r="N21" s="292">
        <f>SUM(O21:Q21)</f>
        <v>193</v>
      </c>
      <c r="O21" s="292">
        <v>2</v>
      </c>
      <c r="P21" s="292">
        <v>191</v>
      </c>
      <c r="Q21" s="292">
        <v>0</v>
      </c>
      <c r="R21" s="292">
        <f>SUM(S21:U21)</f>
        <v>398</v>
      </c>
      <c r="S21" s="292">
        <v>0</v>
      </c>
      <c r="T21" s="292">
        <v>398</v>
      </c>
      <c r="U21" s="292">
        <v>0</v>
      </c>
      <c r="V21" s="292">
        <f>SUM(W21:Y21)</f>
        <v>7</v>
      </c>
      <c r="W21" s="292">
        <v>0</v>
      </c>
      <c r="X21" s="292">
        <v>7</v>
      </c>
      <c r="Y21" s="292">
        <v>0</v>
      </c>
      <c r="Z21" s="292">
        <f>SUM(AA21:AC21)</f>
        <v>15</v>
      </c>
      <c r="AA21" s="292">
        <v>0</v>
      </c>
      <c r="AB21" s="292">
        <v>15</v>
      </c>
      <c r="AC21" s="292">
        <v>0</v>
      </c>
      <c r="AD21" s="292">
        <f>SUM(AE21,AI21,AM21,AQ21,AU21,AY21)</f>
        <v>754</v>
      </c>
      <c r="AE21" s="292">
        <f>SUM(AF21:AH21)</f>
        <v>0</v>
      </c>
      <c r="AF21" s="292">
        <v>0</v>
      </c>
      <c r="AG21" s="292">
        <v>0</v>
      </c>
      <c r="AH21" s="292">
        <v>0</v>
      </c>
      <c r="AI21" s="292">
        <f>SUM(AJ21:AL21)</f>
        <v>440</v>
      </c>
      <c r="AJ21" s="292">
        <v>3</v>
      </c>
      <c r="AK21" s="292">
        <v>370</v>
      </c>
      <c r="AL21" s="292">
        <v>67</v>
      </c>
      <c r="AM21" s="292">
        <f>SUM(AN21:AP21)</f>
        <v>15</v>
      </c>
      <c r="AN21" s="292">
        <v>0</v>
      </c>
      <c r="AO21" s="292">
        <v>15</v>
      </c>
      <c r="AP21" s="292">
        <v>0</v>
      </c>
      <c r="AQ21" s="292">
        <f>SUM(AR21:AT21)</f>
        <v>299</v>
      </c>
      <c r="AR21" s="292">
        <v>0</v>
      </c>
      <c r="AS21" s="292">
        <v>33</v>
      </c>
      <c r="AT21" s="292">
        <v>266</v>
      </c>
      <c r="AU21" s="292">
        <f>SUM(AV21:AX21)</f>
        <v>0</v>
      </c>
      <c r="AV21" s="292">
        <v>0</v>
      </c>
      <c r="AW21" s="292">
        <v>0</v>
      </c>
      <c r="AX21" s="292">
        <v>0</v>
      </c>
      <c r="AY21" s="292">
        <f>SUM(AZ21:BB21)</f>
        <v>0</v>
      </c>
      <c r="AZ21" s="292">
        <v>0</v>
      </c>
      <c r="BA21" s="292">
        <v>0</v>
      </c>
      <c r="BB21" s="292">
        <v>0</v>
      </c>
      <c r="BC21" s="292">
        <f>SUM(BD21,BK21)</f>
        <v>148</v>
      </c>
      <c r="BD21" s="292">
        <f>SUM(BE21:BJ21)</f>
        <v>126</v>
      </c>
      <c r="BE21" s="292">
        <v>14</v>
      </c>
      <c r="BF21" s="292">
        <v>84</v>
      </c>
      <c r="BG21" s="292">
        <v>7</v>
      </c>
      <c r="BH21" s="292">
        <v>14</v>
      </c>
      <c r="BI21" s="292">
        <v>0</v>
      </c>
      <c r="BJ21" s="292">
        <v>7</v>
      </c>
      <c r="BK21" s="292">
        <f>SUM(BL21:BQ21)</f>
        <v>22</v>
      </c>
      <c r="BL21" s="292">
        <v>0</v>
      </c>
      <c r="BM21" s="292">
        <v>22</v>
      </c>
      <c r="BN21" s="292">
        <v>0</v>
      </c>
      <c r="BO21" s="292">
        <v>0</v>
      </c>
      <c r="BP21" s="292">
        <v>0</v>
      </c>
      <c r="BQ21" s="292">
        <v>0</v>
      </c>
      <c r="BR21" s="292">
        <f>SUM(BY21,CF21)</f>
        <v>3376</v>
      </c>
      <c r="BS21" s="292">
        <f>SUM(BZ21,CG21)</f>
        <v>14</v>
      </c>
      <c r="BT21" s="292">
        <f>SUM(CA21,CH21)</f>
        <v>2721</v>
      </c>
      <c r="BU21" s="292">
        <f>SUM(CB21,CI21)</f>
        <v>200</v>
      </c>
      <c r="BV21" s="292">
        <f>SUM(CC21,CJ21)</f>
        <v>412</v>
      </c>
      <c r="BW21" s="292">
        <f>SUM(CD21,CK21)</f>
        <v>7</v>
      </c>
      <c r="BX21" s="292">
        <f>SUM(CE21,CL21)</f>
        <v>22</v>
      </c>
      <c r="BY21" s="292">
        <f>SUM(BZ21:CE21)</f>
        <v>3250</v>
      </c>
      <c r="BZ21" s="292">
        <f>F21</f>
        <v>0</v>
      </c>
      <c r="CA21" s="292">
        <f>J21</f>
        <v>2637</v>
      </c>
      <c r="CB21" s="292">
        <f>N21</f>
        <v>193</v>
      </c>
      <c r="CC21" s="292">
        <f>R21</f>
        <v>398</v>
      </c>
      <c r="CD21" s="292">
        <f>V21</f>
        <v>7</v>
      </c>
      <c r="CE21" s="292">
        <f>Z21</f>
        <v>15</v>
      </c>
      <c r="CF21" s="292">
        <f>SUM(CG21:CL21)</f>
        <v>126</v>
      </c>
      <c r="CG21" s="292">
        <f>BE21</f>
        <v>14</v>
      </c>
      <c r="CH21" s="292">
        <f>BF21</f>
        <v>84</v>
      </c>
      <c r="CI21" s="292">
        <f>BG21</f>
        <v>7</v>
      </c>
      <c r="CJ21" s="292">
        <f>BH21</f>
        <v>14</v>
      </c>
      <c r="CK21" s="292">
        <f>BI21</f>
        <v>0</v>
      </c>
      <c r="CL21" s="292">
        <f>BJ21</f>
        <v>7</v>
      </c>
      <c r="CM21" s="292">
        <f>SUM(CT21,DA21)</f>
        <v>776</v>
      </c>
      <c r="CN21" s="292">
        <f>SUM(CU21,DB21)</f>
        <v>0</v>
      </c>
      <c r="CO21" s="292">
        <f>SUM(CV21,DC21)</f>
        <v>462</v>
      </c>
      <c r="CP21" s="292">
        <f>SUM(CW21,DD21)</f>
        <v>15</v>
      </c>
      <c r="CQ21" s="292">
        <f>SUM(CX21,DE21)</f>
        <v>299</v>
      </c>
      <c r="CR21" s="292">
        <f>SUM(CY21,DF21)</f>
        <v>0</v>
      </c>
      <c r="CS21" s="292">
        <f>SUM(CZ21,DG21)</f>
        <v>0</v>
      </c>
      <c r="CT21" s="292">
        <f>SUM(CU21:CZ21)</f>
        <v>754</v>
      </c>
      <c r="CU21" s="292">
        <f>AE21</f>
        <v>0</v>
      </c>
      <c r="CV21" s="292">
        <f>AI21</f>
        <v>440</v>
      </c>
      <c r="CW21" s="292">
        <f>AM21</f>
        <v>15</v>
      </c>
      <c r="CX21" s="292">
        <f>AQ21</f>
        <v>299</v>
      </c>
      <c r="CY21" s="292">
        <f>AU21</f>
        <v>0</v>
      </c>
      <c r="CZ21" s="292">
        <f>AY21</f>
        <v>0</v>
      </c>
      <c r="DA21" s="292">
        <f>SUM(DB21:DG21)</f>
        <v>22</v>
      </c>
      <c r="DB21" s="292">
        <f>BL21</f>
        <v>0</v>
      </c>
      <c r="DC21" s="292">
        <f>BM21</f>
        <v>22</v>
      </c>
      <c r="DD21" s="292">
        <f>BN21</f>
        <v>0</v>
      </c>
      <c r="DE21" s="292">
        <f>BO21</f>
        <v>0</v>
      </c>
      <c r="DF21" s="292">
        <f>BP21</f>
        <v>0</v>
      </c>
      <c r="DG21" s="292">
        <f>BQ21</f>
        <v>0</v>
      </c>
      <c r="DH21" s="292">
        <v>0</v>
      </c>
      <c r="DI21" s="292">
        <f>SUM(DJ21:DM21)</f>
        <v>0</v>
      </c>
      <c r="DJ21" s="292">
        <v>0</v>
      </c>
      <c r="DK21" s="292">
        <v>0</v>
      </c>
      <c r="DL21" s="292">
        <v>0</v>
      </c>
      <c r="DM21" s="292">
        <v>0</v>
      </c>
    </row>
    <row r="22" spans="1:117" s="224" customFormat="1" ht="13.5" customHeight="1">
      <c r="A22" s="290" t="s">
        <v>745</v>
      </c>
      <c r="B22" s="291" t="s">
        <v>790</v>
      </c>
      <c r="C22" s="290" t="s">
        <v>791</v>
      </c>
      <c r="D22" s="292">
        <f>SUM(E22,AD22,BC22)</f>
        <v>2883</v>
      </c>
      <c r="E22" s="292">
        <f>SUM(F22,J22,N22,R22,V22,Z22)</f>
        <v>2066</v>
      </c>
      <c r="F22" s="292">
        <f>SUM(G22:I22)</f>
        <v>0</v>
      </c>
      <c r="G22" s="292">
        <v>0</v>
      </c>
      <c r="H22" s="292">
        <v>0</v>
      </c>
      <c r="I22" s="292">
        <v>0</v>
      </c>
      <c r="J22" s="292">
        <f>SUM(K22:M22)</f>
        <v>1628</v>
      </c>
      <c r="K22" s="292">
        <v>0</v>
      </c>
      <c r="L22" s="292">
        <v>1628</v>
      </c>
      <c r="M22" s="292">
        <v>0</v>
      </c>
      <c r="N22" s="292">
        <f>SUM(O22:Q22)</f>
        <v>96</v>
      </c>
      <c r="O22" s="292">
        <v>0</v>
      </c>
      <c r="P22" s="292">
        <v>96</v>
      </c>
      <c r="Q22" s="292">
        <v>0</v>
      </c>
      <c r="R22" s="292">
        <f>SUM(S22:U22)</f>
        <v>300</v>
      </c>
      <c r="S22" s="292">
        <v>0</v>
      </c>
      <c r="T22" s="292">
        <v>300</v>
      </c>
      <c r="U22" s="292">
        <v>0</v>
      </c>
      <c r="V22" s="292">
        <f>SUM(W22:Y22)</f>
        <v>0</v>
      </c>
      <c r="W22" s="292">
        <v>0</v>
      </c>
      <c r="X22" s="292">
        <v>0</v>
      </c>
      <c r="Y22" s="292">
        <v>0</v>
      </c>
      <c r="Z22" s="292">
        <f>SUM(AA22:AC22)</f>
        <v>42</v>
      </c>
      <c r="AA22" s="292">
        <v>0</v>
      </c>
      <c r="AB22" s="292">
        <v>42</v>
      </c>
      <c r="AC22" s="292">
        <v>0</v>
      </c>
      <c r="AD22" s="292">
        <f>SUM(AE22,AI22,AM22,AQ22,AU22,AY22)</f>
        <v>263</v>
      </c>
      <c r="AE22" s="292">
        <f>SUM(AF22:AH22)</f>
        <v>0</v>
      </c>
      <c r="AF22" s="292">
        <v>0</v>
      </c>
      <c r="AG22" s="292">
        <v>0</v>
      </c>
      <c r="AH22" s="292">
        <v>0</v>
      </c>
      <c r="AI22" s="292">
        <f>SUM(AJ22:AL22)</f>
        <v>0</v>
      </c>
      <c r="AJ22" s="292">
        <v>0</v>
      </c>
      <c r="AK22" s="292">
        <v>0</v>
      </c>
      <c r="AL22" s="292">
        <v>0</v>
      </c>
      <c r="AM22" s="292">
        <f>SUM(AN22:AP22)</f>
        <v>0</v>
      </c>
      <c r="AN22" s="292">
        <v>0</v>
      </c>
      <c r="AO22" s="292">
        <v>0</v>
      </c>
      <c r="AP22" s="292">
        <v>0</v>
      </c>
      <c r="AQ22" s="292">
        <f>SUM(AR22:AT22)</f>
        <v>263</v>
      </c>
      <c r="AR22" s="292">
        <v>0</v>
      </c>
      <c r="AS22" s="292">
        <v>0</v>
      </c>
      <c r="AT22" s="292">
        <v>263</v>
      </c>
      <c r="AU22" s="292">
        <f>SUM(AV22:AX22)</f>
        <v>0</v>
      </c>
      <c r="AV22" s="292">
        <v>0</v>
      </c>
      <c r="AW22" s="292">
        <v>0</v>
      </c>
      <c r="AX22" s="292">
        <v>0</v>
      </c>
      <c r="AY22" s="292">
        <f>SUM(AZ22:BB22)</f>
        <v>0</v>
      </c>
      <c r="AZ22" s="292">
        <v>0</v>
      </c>
      <c r="BA22" s="292">
        <v>0</v>
      </c>
      <c r="BB22" s="292">
        <v>0</v>
      </c>
      <c r="BC22" s="292">
        <f>SUM(BD22,BK22)</f>
        <v>554</v>
      </c>
      <c r="BD22" s="292">
        <f>SUM(BE22:BJ22)</f>
        <v>168</v>
      </c>
      <c r="BE22" s="292">
        <v>0</v>
      </c>
      <c r="BF22" s="292">
        <v>155</v>
      </c>
      <c r="BG22" s="292">
        <v>8</v>
      </c>
      <c r="BH22" s="292">
        <v>0</v>
      </c>
      <c r="BI22" s="292">
        <v>0</v>
      </c>
      <c r="BJ22" s="292">
        <v>5</v>
      </c>
      <c r="BK22" s="292">
        <f>SUM(BL22:BQ22)</f>
        <v>386</v>
      </c>
      <c r="BL22" s="292">
        <v>0</v>
      </c>
      <c r="BM22" s="292">
        <v>362</v>
      </c>
      <c r="BN22" s="292">
        <v>17</v>
      </c>
      <c r="BO22" s="292">
        <v>7</v>
      </c>
      <c r="BP22" s="292">
        <v>0</v>
      </c>
      <c r="BQ22" s="292">
        <v>0</v>
      </c>
      <c r="BR22" s="292">
        <f>SUM(BY22,CF22)</f>
        <v>2234</v>
      </c>
      <c r="BS22" s="292">
        <f>SUM(BZ22,CG22)</f>
        <v>0</v>
      </c>
      <c r="BT22" s="292">
        <f>SUM(CA22,CH22)</f>
        <v>1783</v>
      </c>
      <c r="BU22" s="292">
        <f>SUM(CB22,CI22)</f>
        <v>104</v>
      </c>
      <c r="BV22" s="292">
        <f>SUM(CC22,CJ22)</f>
        <v>300</v>
      </c>
      <c r="BW22" s="292">
        <f>SUM(CD22,CK22)</f>
        <v>0</v>
      </c>
      <c r="BX22" s="292">
        <f>SUM(CE22,CL22)</f>
        <v>47</v>
      </c>
      <c r="BY22" s="292">
        <f>SUM(BZ22:CE22)</f>
        <v>2066</v>
      </c>
      <c r="BZ22" s="292">
        <f>F22</f>
        <v>0</v>
      </c>
      <c r="CA22" s="292">
        <f>J22</f>
        <v>1628</v>
      </c>
      <c r="CB22" s="292">
        <f>N22</f>
        <v>96</v>
      </c>
      <c r="CC22" s="292">
        <f>R22</f>
        <v>300</v>
      </c>
      <c r="CD22" s="292">
        <f>V22</f>
        <v>0</v>
      </c>
      <c r="CE22" s="292">
        <f>Z22</f>
        <v>42</v>
      </c>
      <c r="CF22" s="292">
        <f>SUM(CG22:CL22)</f>
        <v>168</v>
      </c>
      <c r="CG22" s="292">
        <f>BE22</f>
        <v>0</v>
      </c>
      <c r="CH22" s="292">
        <f>BF22</f>
        <v>155</v>
      </c>
      <c r="CI22" s="292">
        <f>BG22</f>
        <v>8</v>
      </c>
      <c r="CJ22" s="292">
        <f>BH22</f>
        <v>0</v>
      </c>
      <c r="CK22" s="292">
        <f>BI22</f>
        <v>0</v>
      </c>
      <c r="CL22" s="292">
        <f>BJ22</f>
        <v>5</v>
      </c>
      <c r="CM22" s="292">
        <f>SUM(CT22,DA22)</f>
        <v>649</v>
      </c>
      <c r="CN22" s="292">
        <f>SUM(CU22,DB22)</f>
        <v>0</v>
      </c>
      <c r="CO22" s="292">
        <f>SUM(CV22,DC22)</f>
        <v>362</v>
      </c>
      <c r="CP22" s="292">
        <f>SUM(CW22,DD22)</f>
        <v>17</v>
      </c>
      <c r="CQ22" s="292">
        <f>SUM(CX22,DE22)</f>
        <v>270</v>
      </c>
      <c r="CR22" s="292">
        <f>SUM(CY22,DF22)</f>
        <v>0</v>
      </c>
      <c r="CS22" s="292">
        <f>SUM(CZ22,DG22)</f>
        <v>0</v>
      </c>
      <c r="CT22" s="292">
        <f>SUM(CU22:CZ22)</f>
        <v>263</v>
      </c>
      <c r="CU22" s="292">
        <f>AE22</f>
        <v>0</v>
      </c>
      <c r="CV22" s="292">
        <f>AI22</f>
        <v>0</v>
      </c>
      <c r="CW22" s="292">
        <f>AM22</f>
        <v>0</v>
      </c>
      <c r="CX22" s="292">
        <f>AQ22</f>
        <v>263</v>
      </c>
      <c r="CY22" s="292">
        <f>AU22</f>
        <v>0</v>
      </c>
      <c r="CZ22" s="292">
        <f>AY22</f>
        <v>0</v>
      </c>
      <c r="DA22" s="292">
        <f>SUM(DB22:DG22)</f>
        <v>386</v>
      </c>
      <c r="DB22" s="292">
        <f>BL22</f>
        <v>0</v>
      </c>
      <c r="DC22" s="292">
        <f>BM22</f>
        <v>362</v>
      </c>
      <c r="DD22" s="292">
        <f>BN22</f>
        <v>17</v>
      </c>
      <c r="DE22" s="292">
        <f>BO22</f>
        <v>7</v>
      </c>
      <c r="DF22" s="292">
        <f>BP22</f>
        <v>0</v>
      </c>
      <c r="DG22" s="292">
        <f>BQ22</f>
        <v>0</v>
      </c>
      <c r="DH22" s="292">
        <v>0</v>
      </c>
      <c r="DI22" s="292">
        <f>SUM(DJ22:DM22)</f>
        <v>0</v>
      </c>
      <c r="DJ22" s="292">
        <v>0</v>
      </c>
      <c r="DK22" s="292">
        <v>0</v>
      </c>
      <c r="DL22" s="292">
        <v>0</v>
      </c>
      <c r="DM22" s="292">
        <v>0</v>
      </c>
    </row>
    <row r="23" spans="1:117" s="224" customFormat="1" ht="13.5" customHeight="1">
      <c r="A23" s="290" t="s">
        <v>745</v>
      </c>
      <c r="B23" s="291" t="s">
        <v>792</v>
      </c>
      <c r="C23" s="290" t="s">
        <v>793</v>
      </c>
      <c r="D23" s="292">
        <f>SUM(E23,AD23,BC23)</f>
        <v>3658</v>
      </c>
      <c r="E23" s="292">
        <f>SUM(F23,J23,N23,R23,V23,Z23)</f>
        <v>2272</v>
      </c>
      <c r="F23" s="292">
        <f>SUM(G23:I23)</f>
        <v>0</v>
      </c>
      <c r="G23" s="292">
        <v>0</v>
      </c>
      <c r="H23" s="292">
        <v>0</v>
      </c>
      <c r="I23" s="292">
        <v>0</v>
      </c>
      <c r="J23" s="292">
        <f>SUM(K23:M23)</f>
        <v>1667</v>
      </c>
      <c r="K23" s="292">
        <v>0</v>
      </c>
      <c r="L23" s="292">
        <v>1667</v>
      </c>
      <c r="M23" s="292">
        <v>0</v>
      </c>
      <c r="N23" s="292">
        <f>SUM(O23:Q23)</f>
        <v>124</v>
      </c>
      <c r="O23" s="292">
        <v>1</v>
      </c>
      <c r="P23" s="292">
        <v>123</v>
      </c>
      <c r="Q23" s="292">
        <v>0</v>
      </c>
      <c r="R23" s="292">
        <f>SUM(S23:U23)</f>
        <v>451</v>
      </c>
      <c r="S23" s="292">
        <v>46</v>
      </c>
      <c r="T23" s="292">
        <v>405</v>
      </c>
      <c r="U23" s="292">
        <v>0</v>
      </c>
      <c r="V23" s="292">
        <f>SUM(W23:Y23)</f>
        <v>0</v>
      </c>
      <c r="W23" s="292">
        <v>0</v>
      </c>
      <c r="X23" s="292">
        <v>0</v>
      </c>
      <c r="Y23" s="292">
        <v>0</v>
      </c>
      <c r="Z23" s="292">
        <f>SUM(AA23:AC23)</f>
        <v>30</v>
      </c>
      <c r="AA23" s="292">
        <v>0</v>
      </c>
      <c r="AB23" s="292">
        <v>30</v>
      </c>
      <c r="AC23" s="292">
        <v>0</v>
      </c>
      <c r="AD23" s="292">
        <f>SUM(AE23,AI23,AM23,AQ23,AU23,AY23)</f>
        <v>741</v>
      </c>
      <c r="AE23" s="292">
        <f>SUM(AF23:AH23)</f>
        <v>0</v>
      </c>
      <c r="AF23" s="292">
        <v>0</v>
      </c>
      <c r="AG23" s="292">
        <v>0</v>
      </c>
      <c r="AH23" s="292">
        <v>0</v>
      </c>
      <c r="AI23" s="292">
        <f>SUM(AJ23:AL23)</f>
        <v>0</v>
      </c>
      <c r="AJ23" s="292">
        <v>0</v>
      </c>
      <c r="AK23" s="292">
        <v>0</v>
      </c>
      <c r="AL23" s="292">
        <v>0</v>
      </c>
      <c r="AM23" s="292">
        <f>SUM(AN23:AP23)</f>
        <v>0</v>
      </c>
      <c r="AN23" s="292">
        <v>0</v>
      </c>
      <c r="AO23" s="292">
        <v>0</v>
      </c>
      <c r="AP23" s="292">
        <v>0</v>
      </c>
      <c r="AQ23" s="292">
        <f>SUM(AR23:AT23)</f>
        <v>741</v>
      </c>
      <c r="AR23" s="292">
        <v>220</v>
      </c>
      <c r="AS23" s="292">
        <v>0</v>
      </c>
      <c r="AT23" s="292">
        <v>521</v>
      </c>
      <c r="AU23" s="292">
        <f>SUM(AV23:AX23)</f>
        <v>0</v>
      </c>
      <c r="AV23" s="292">
        <v>0</v>
      </c>
      <c r="AW23" s="292">
        <v>0</v>
      </c>
      <c r="AX23" s="292">
        <v>0</v>
      </c>
      <c r="AY23" s="292">
        <f>SUM(AZ23:BB23)</f>
        <v>0</v>
      </c>
      <c r="AZ23" s="292">
        <v>0</v>
      </c>
      <c r="BA23" s="292">
        <v>0</v>
      </c>
      <c r="BB23" s="292">
        <v>0</v>
      </c>
      <c r="BC23" s="292">
        <f>SUM(BD23,BK23)</f>
        <v>645</v>
      </c>
      <c r="BD23" s="292">
        <f>SUM(BE23:BJ23)</f>
        <v>91</v>
      </c>
      <c r="BE23" s="292">
        <v>0</v>
      </c>
      <c r="BF23" s="292">
        <v>71</v>
      </c>
      <c r="BG23" s="292">
        <v>11</v>
      </c>
      <c r="BH23" s="292">
        <v>1</v>
      </c>
      <c r="BI23" s="292">
        <v>0</v>
      </c>
      <c r="BJ23" s="292">
        <v>8</v>
      </c>
      <c r="BK23" s="292">
        <f>SUM(BL23:BQ23)</f>
        <v>554</v>
      </c>
      <c r="BL23" s="292">
        <v>0</v>
      </c>
      <c r="BM23" s="292">
        <v>538</v>
      </c>
      <c r="BN23" s="292">
        <v>5</v>
      </c>
      <c r="BO23" s="292">
        <v>11</v>
      </c>
      <c r="BP23" s="292">
        <v>0</v>
      </c>
      <c r="BQ23" s="292">
        <v>0</v>
      </c>
      <c r="BR23" s="292">
        <f>SUM(BY23,CF23)</f>
        <v>2363</v>
      </c>
      <c r="BS23" s="292">
        <f>SUM(BZ23,CG23)</f>
        <v>0</v>
      </c>
      <c r="BT23" s="292">
        <f>SUM(CA23,CH23)</f>
        <v>1738</v>
      </c>
      <c r="BU23" s="292">
        <f>SUM(CB23,CI23)</f>
        <v>135</v>
      </c>
      <c r="BV23" s="292">
        <f>SUM(CC23,CJ23)</f>
        <v>452</v>
      </c>
      <c r="BW23" s="292">
        <f>SUM(CD23,CK23)</f>
        <v>0</v>
      </c>
      <c r="BX23" s="292">
        <f>SUM(CE23,CL23)</f>
        <v>38</v>
      </c>
      <c r="BY23" s="292">
        <f>SUM(BZ23:CE23)</f>
        <v>2272</v>
      </c>
      <c r="BZ23" s="292">
        <f>F23</f>
        <v>0</v>
      </c>
      <c r="CA23" s="292">
        <f>J23</f>
        <v>1667</v>
      </c>
      <c r="CB23" s="292">
        <f>N23</f>
        <v>124</v>
      </c>
      <c r="CC23" s="292">
        <f>R23</f>
        <v>451</v>
      </c>
      <c r="CD23" s="292">
        <f>V23</f>
        <v>0</v>
      </c>
      <c r="CE23" s="292">
        <f>Z23</f>
        <v>30</v>
      </c>
      <c r="CF23" s="292">
        <f>SUM(CG23:CL23)</f>
        <v>91</v>
      </c>
      <c r="CG23" s="292">
        <f>BE23</f>
        <v>0</v>
      </c>
      <c r="CH23" s="292">
        <f>BF23</f>
        <v>71</v>
      </c>
      <c r="CI23" s="292">
        <f>BG23</f>
        <v>11</v>
      </c>
      <c r="CJ23" s="292">
        <f>BH23</f>
        <v>1</v>
      </c>
      <c r="CK23" s="292">
        <f>BI23</f>
        <v>0</v>
      </c>
      <c r="CL23" s="292">
        <f>BJ23</f>
        <v>8</v>
      </c>
      <c r="CM23" s="292">
        <f>SUM(CT23,DA23)</f>
        <v>1295</v>
      </c>
      <c r="CN23" s="292">
        <f>SUM(CU23,DB23)</f>
        <v>0</v>
      </c>
      <c r="CO23" s="292">
        <f>SUM(CV23,DC23)</f>
        <v>538</v>
      </c>
      <c r="CP23" s="292">
        <f>SUM(CW23,DD23)</f>
        <v>5</v>
      </c>
      <c r="CQ23" s="292">
        <f>SUM(CX23,DE23)</f>
        <v>752</v>
      </c>
      <c r="CR23" s="292">
        <f>SUM(CY23,DF23)</f>
        <v>0</v>
      </c>
      <c r="CS23" s="292">
        <f>SUM(CZ23,DG23)</f>
        <v>0</v>
      </c>
      <c r="CT23" s="292">
        <f>SUM(CU23:CZ23)</f>
        <v>741</v>
      </c>
      <c r="CU23" s="292">
        <f>AE23</f>
        <v>0</v>
      </c>
      <c r="CV23" s="292">
        <f>AI23</f>
        <v>0</v>
      </c>
      <c r="CW23" s="292">
        <f>AM23</f>
        <v>0</v>
      </c>
      <c r="CX23" s="292">
        <f>AQ23</f>
        <v>741</v>
      </c>
      <c r="CY23" s="292">
        <f>AU23</f>
        <v>0</v>
      </c>
      <c r="CZ23" s="292">
        <f>AY23</f>
        <v>0</v>
      </c>
      <c r="DA23" s="292">
        <f>SUM(DB23:DG23)</f>
        <v>554</v>
      </c>
      <c r="DB23" s="292">
        <f>BL23</f>
        <v>0</v>
      </c>
      <c r="DC23" s="292">
        <f>BM23</f>
        <v>538</v>
      </c>
      <c r="DD23" s="292">
        <f>BN23</f>
        <v>5</v>
      </c>
      <c r="DE23" s="292">
        <f>BO23</f>
        <v>11</v>
      </c>
      <c r="DF23" s="292">
        <f>BP23</f>
        <v>0</v>
      </c>
      <c r="DG23" s="292">
        <f>BQ23</f>
        <v>0</v>
      </c>
      <c r="DH23" s="292">
        <v>5</v>
      </c>
      <c r="DI23" s="292">
        <f>SUM(DJ23:DM23)</f>
        <v>1</v>
      </c>
      <c r="DJ23" s="292">
        <v>1</v>
      </c>
      <c r="DK23" s="292">
        <v>0</v>
      </c>
      <c r="DL23" s="292">
        <v>0</v>
      </c>
      <c r="DM23" s="292">
        <v>0</v>
      </c>
    </row>
    <row r="24" spans="1:117" s="224" customFormat="1" ht="13.5" customHeight="1">
      <c r="A24" s="290" t="s">
        <v>745</v>
      </c>
      <c r="B24" s="291" t="s">
        <v>794</v>
      </c>
      <c r="C24" s="290" t="s">
        <v>795</v>
      </c>
      <c r="D24" s="292">
        <f>SUM(E24,AD24,BC24)</f>
        <v>1537</v>
      </c>
      <c r="E24" s="292">
        <f>SUM(F24,J24,N24,R24,V24,Z24)</f>
        <v>673</v>
      </c>
      <c r="F24" s="292">
        <f>SUM(G24:I24)</f>
        <v>0</v>
      </c>
      <c r="G24" s="292">
        <v>0</v>
      </c>
      <c r="H24" s="292">
        <v>0</v>
      </c>
      <c r="I24" s="292">
        <v>0</v>
      </c>
      <c r="J24" s="292">
        <f>SUM(K24:M24)</f>
        <v>507</v>
      </c>
      <c r="K24" s="292">
        <v>0</v>
      </c>
      <c r="L24" s="292">
        <v>507</v>
      </c>
      <c r="M24" s="292">
        <v>0</v>
      </c>
      <c r="N24" s="292">
        <f>SUM(O24:Q24)</f>
        <v>29</v>
      </c>
      <c r="O24" s="292">
        <v>0</v>
      </c>
      <c r="P24" s="292">
        <v>29</v>
      </c>
      <c r="Q24" s="292">
        <v>0</v>
      </c>
      <c r="R24" s="292">
        <f>SUM(S24:U24)</f>
        <v>130</v>
      </c>
      <c r="S24" s="292">
        <v>13</v>
      </c>
      <c r="T24" s="292">
        <v>117</v>
      </c>
      <c r="U24" s="292">
        <v>0</v>
      </c>
      <c r="V24" s="292">
        <f>SUM(W24:Y24)</f>
        <v>0</v>
      </c>
      <c r="W24" s="292">
        <v>0</v>
      </c>
      <c r="X24" s="292">
        <v>0</v>
      </c>
      <c r="Y24" s="292">
        <v>0</v>
      </c>
      <c r="Z24" s="292">
        <f>SUM(AA24:AC24)</f>
        <v>7</v>
      </c>
      <c r="AA24" s="292">
        <v>0</v>
      </c>
      <c r="AB24" s="292">
        <v>7</v>
      </c>
      <c r="AC24" s="292">
        <v>0</v>
      </c>
      <c r="AD24" s="292">
        <f>SUM(AE24,AI24,AM24,AQ24,AU24,AY24)</f>
        <v>417</v>
      </c>
      <c r="AE24" s="292">
        <f>SUM(AF24:AH24)</f>
        <v>0</v>
      </c>
      <c r="AF24" s="292">
        <v>0</v>
      </c>
      <c r="AG24" s="292">
        <v>0</v>
      </c>
      <c r="AH24" s="292">
        <v>0</v>
      </c>
      <c r="AI24" s="292">
        <f>SUM(AJ24:AL24)</f>
        <v>197</v>
      </c>
      <c r="AJ24" s="292">
        <v>0</v>
      </c>
      <c r="AK24" s="292">
        <v>0</v>
      </c>
      <c r="AL24" s="292">
        <v>197</v>
      </c>
      <c r="AM24" s="292">
        <f>SUM(AN24:AP24)</f>
        <v>4</v>
      </c>
      <c r="AN24" s="292">
        <v>0</v>
      </c>
      <c r="AO24" s="292">
        <v>0</v>
      </c>
      <c r="AP24" s="292">
        <v>4</v>
      </c>
      <c r="AQ24" s="292">
        <f>SUM(AR24:AT24)</f>
        <v>216</v>
      </c>
      <c r="AR24" s="292">
        <v>0</v>
      </c>
      <c r="AS24" s="292">
        <v>14</v>
      </c>
      <c r="AT24" s="292">
        <v>202</v>
      </c>
      <c r="AU24" s="292">
        <f>SUM(AV24:AX24)</f>
        <v>0</v>
      </c>
      <c r="AV24" s="292">
        <v>0</v>
      </c>
      <c r="AW24" s="292">
        <v>0</v>
      </c>
      <c r="AX24" s="292">
        <v>0</v>
      </c>
      <c r="AY24" s="292">
        <f>SUM(AZ24:BB24)</f>
        <v>0</v>
      </c>
      <c r="AZ24" s="292">
        <v>0</v>
      </c>
      <c r="BA24" s="292">
        <v>0</v>
      </c>
      <c r="BB24" s="292">
        <v>0</v>
      </c>
      <c r="BC24" s="292">
        <f>SUM(BD24,BK24)</f>
        <v>447</v>
      </c>
      <c r="BD24" s="292">
        <f>SUM(BE24:BJ24)</f>
        <v>373</v>
      </c>
      <c r="BE24" s="292">
        <v>0</v>
      </c>
      <c r="BF24" s="292">
        <v>233</v>
      </c>
      <c r="BG24" s="292">
        <v>64</v>
      </c>
      <c r="BH24" s="292">
        <v>61</v>
      </c>
      <c r="BI24" s="292">
        <v>4</v>
      </c>
      <c r="BJ24" s="292">
        <v>11</v>
      </c>
      <c r="BK24" s="292">
        <f>SUM(BL24:BQ24)</f>
        <v>74</v>
      </c>
      <c r="BL24" s="292">
        <v>0</v>
      </c>
      <c r="BM24" s="292">
        <v>56</v>
      </c>
      <c r="BN24" s="292">
        <v>8</v>
      </c>
      <c r="BO24" s="292">
        <v>7</v>
      </c>
      <c r="BP24" s="292">
        <v>0</v>
      </c>
      <c r="BQ24" s="292">
        <v>3</v>
      </c>
      <c r="BR24" s="292">
        <f>SUM(BY24,CF24)</f>
        <v>1046</v>
      </c>
      <c r="BS24" s="292">
        <f>SUM(BZ24,CG24)</f>
        <v>0</v>
      </c>
      <c r="BT24" s="292">
        <f>SUM(CA24,CH24)</f>
        <v>740</v>
      </c>
      <c r="BU24" s="292">
        <f>SUM(CB24,CI24)</f>
        <v>93</v>
      </c>
      <c r="BV24" s="292">
        <f>SUM(CC24,CJ24)</f>
        <v>191</v>
      </c>
      <c r="BW24" s="292">
        <f>SUM(CD24,CK24)</f>
        <v>4</v>
      </c>
      <c r="BX24" s="292">
        <f>SUM(CE24,CL24)</f>
        <v>18</v>
      </c>
      <c r="BY24" s="292">
        <f>SUM(BZ24:CE24)</f>
        <v>673</v>
      </c>
      <c r="BZ24" s="292">
        <f>F24</f>
        <v>0</v>
      </c>
      <c r="CA24" s="292">
        <f>J24</f>
        <v>507</v>
      </c>
      <c r="CB24" s="292">
        <f>N24</f>
        <v>29</v>
      </c>
      <c r="CC24" s="292">
        <f>R24</f>
        <v>130</v>
      </c>
      <c r="CD24" s="292">
        <f>V24</f>
        <v>0</v>
      </c>
      <c r="CE24" s="292">
        <f>Z24</f>
        <v>7</v>
      </c>
      <c r="CF24" s="292">
        <f>SUM(CG24:CL24)</f>
        <v>373</v>
      </c>
      <c r="CG24" s="292">
        <f>BE24</f>
        <v>0</v>
      </c>
      <c r="CH24" s="292">
        <f>BF24</f>
        <v>233</v>
      </c>
      <c r="CI24" s="292">
        <f>BG24</f>
        <v>64</v>
      </c>
      <c r="CJ24" s="292">
        <f>BH24</f>
        <v>61</v>
      </c>
      <c r="CK24" s="292">
        <f>BI24</f>
        <v>4</v>
      </c>
      <c r="CL24" s="292">
        <f>BJ24</f>
        <v>11</v>
      </c>
      <c r="CM24" s="292">
        <f>SUM(CT24,DA24)</f>
        <v>491</v>
      </c>
      <c r="CN24" s="292">
        <f>SUM(CU24,DB24)</f>
        <v>0</v>
      </c>
      <c r="CO24" s="292">
        <f>SUM(CV24,DC24)</f>
        <v>253</v>
      </c>
      <c r="CP24" s="292">
        <f>SUM(CW24,DD24)</f>
        <v>12</v>
      </c>
      <c r="CQ24" s="292">
        <f>SUM(CX24,DE24)</f>
        <v>223</v>
      </c>
      <c r="CR24" s="292">
        <f>SUM(CY24,DF24)</f>
        <v>0</v>
      </c>
      <c r="CS24" s="292">
        <f>SUM(CZ24,DG24)</f>
        <v>3</v>
      </c>
      <c r="CT24" s="292">
        <f>SUM(CU24:CZ24)</f>
        <v>417</v>
      </c>
      <c r="CU24" s="292">
        <f>AE24</f>
        <v>0</v>
      </c>
      <c r="CV24" s="292">
        <f>AI24</f>
        <v>197</v>
      </c>
      <c r="CW24" s="292">
        <f>AM24</f>
        <v>4</v>
      </c>
      <c r="CX24" s="292">
        <f>AQ24</f>
        <v>216</v>
      </c>
      <c r="CY24" s="292">
        <f>AU24</f>
        <v>0</v>
      </c>
      <c r="CZ24" s="292">
        <f>AY24</f>
        <v>0</v>
      </c>
      <c r="DA24" s="292">
        <f>SUM(DB24:DG24)</f>
        <v>74</v>
      </c>
      <c r="DB24" s="292">
        <f>BL24</f>
        <v>0</v>
      </c>
      <c r="DC24" s="292">
        <f>BM24</f>
        <v>56</v>
      </c>
      <c r="DD24" s="292">
        <f>BN24</f>
        <v>8</v>
      </c>
      <c r="DE24" s="292">
        <f>BO24</f>
        <v>7</v>
      </c>
      <c r="DF24" s="292">
        <f>BP24</f>
        <v>0</v>
      </c>
      <c r="DG24" s="292">
        <f>BQ24</f>
        <v>3</v>
      </c>
      <c r="DH24" s="292">
        <v>0</v>
      </c>
      <c r="DI24" s="292">
        <f>SUM(DJ24:DM24)</f>
        <v>2</v>
      </c>
      <c r="DJ24" s="292">
        <v>0</v>
      </c>
      <c r="DK24" s="292">
        <v>0</v>
      </c>
      <c r="DL24" s="292">
        <v>0</v>
      </c>
      <c r="DM24" s="292">
        <v>2</v>
      </c>
    </row>
    <row r="25" spans="1:117" s="224" customFormat="1" ht="13.5" customHeight="1">
      <c r="A25" s="290" t="s">
        <v>745</v>
      </c>
      <c r="B25" s="291" t="s">
        <v>796</v>
      </c>
      <c r="C25" s="290" t="s">
        <v>797</v>
      </c>
      <c r="D25" s="292">
        <f>SUM(E25,AD25,BC25)</f>
        <v>855</v>
      </c>
      <c r="E25" s="292">
        <f>SUM(F25,J25,N25,R25,V25,Z25)</f>
        <v>506</v>
      </c>
      <c r="F25" s="292">
        <f>SUM(G25:I25)</f>
        <v>0</v>
      </c>
      <c r="G25" s="292">
        <v>0</v>
      </c>
      <c r="H25" s="292">
        <v>0</v>
      </c>
      <c r="I25" s="292">
        <v>0</v>
      </c>
      <c r="J25" s="292">
        <f>SUM(K25:M25)</f>
        <v>398</v>
      </c>
      <c r="K25" s="292">
        <v>0</v>
      </c>
      <c r="L25" s="292">
        <v>398</v>
      </c>
      <c r="M25" s="292">
        <v>0</v>
      </c>
      <c r="N25" s="292">
        <f>SUM(O25:Q25)</f>
        <v>45</v>
      </c>
      <c r="O25" s="292">
        <v>0</v>
      </c>
      <c r="P25" s="292">
        <v>45</v>
      </c>
      <c r="Q25" s="292">
        <v>0</v>
      </c>
      <c r="R25" s="292">
        <f>SUM(S25:U25)</f>
        <v>57</v>
      </c>
      <c r="S25" s="292">
        <v>0</v>
      </c>
      <c r="T25" s="292">
        <v>57</v>
      </c>
      <c r="U25" s="292">
        <v>0</v>
      </c>
      <c r="V25" s="292">
        <f>SUM(W25:Y25)</f>
        <v>2</v>
      </c>
      <c r="W25" s="292">
        <v>0</v>
      </c>
      <c r="X25" s="292">
        <v>2</v>
      </c>
      <c r="Y25" s="292">
        <v>0</v>
      </c>
      <c r="Z25" s="292">
        <f>SUM(AA25:AC25)</f>
        <v>4</v>
      </c>
      <c r="AA25" s="292">
        <v>0</v>
      </c>
      <c r="AB25" s="292">
        <v>4</v>
      </c>
      <c r="AC25" s="292">
        <v>0</v>
      </c>
      <c r="AD25" s="292">
        <f>SUM(AE25,AI25,AM25,AQ25,AU25,AY25)</f>
        <v>145</v>
      </c>
      <c r="AE25" s="292">
        <f>SUM(AF25:AH25)</f>
        <v>0</v>
      </c>
      <c r="AF25" s="292">
        <v>0</v>
      </c>
      <c r="AG25" s="292">
        <v>0</v>
      </c>
      <c r="AH25" s="292">
        <v>0</v>
      </c>
      <c r="AI25" s="292">
        <f>SUM(AJ25:AL25)</f>
        <v>67</v>
      </c>
      <c r="AJ25" s="292">
        <v>0</v>
      </c>
      <c r="AK25" s="292">
        <v>67</v>
      </c>
      <c r="AL25" s="292">
        <v>0</v>
      </c>
      <c r="AM25" s="292">
        <f>SUM(AN25:AP25)</f>
        <v>0</v>
      </c>
      <c r="AN25" s="292">
        <v>0</v>
      </c>
      <c r="AO25" s="292">
        <v>0</v>
      </c>
      <c r="AP25" s="292">
        <v>0</v>
      </c>
      <c r="AQ25" s="292">
        <f>SUM(AR25:AT25)</f>
        <v>73</v>
      </c>
      <c r="AR25" s="292">
        <v>0</v>
      </c>
      <c r="AS25" s="292">
        <v>1</v>
      </c>
      <c r="AT25" s="292">
        <v>72</v>
      </c>
      <c r="AU25" s="292">
        <f>SUM(AV25:AX25)</f>
        <v>5</v>
      </c>
      <c r="AV25" s="292">
        <v>0</v>
      </c>
      <c r="AW25" s="292">
        <v>0</v>
      </c>
      <c r="AX25" s="292">
        <v>5</v>
      </c>
      <c r="AY25" s="292">
        <f>SUM(AZ25:BB25)</f>
        <v>0</v>
      </c>
      <c r="AZ25" s="292">
        <v>0</v>
      </c>
      <c r="BA25" s="292">
        <v>0</v>
      </c>
      <c r="BB25" s="292">
        <v>0</v>
      </c>
      <c r="BC25" s="292">
        <f>SUM(BD25,BK25)</f>
        <v>204</v>
      </c>
      <c r="BD25" s="292">
        <f>SUM(BE25:BJ25)</f>
        <v>35</v>
      </c>
      <c r="BE25" s="292">
        <v>0</v>
      </c>
      <c r="BF25" s="292">
        <v>24</v>
      </c>
      <c r="BG25" s="292">
        <v>1</v>
      </c>
      <c r="BH25" s="292">
        <v>9</v>
      </c>
      <c r="BI25" s="292">
        <v>0</v>
      </c>
      <c r="BJ25" s="292">
        <v>1</v>
      </c>
      <c r="BK25" s="292">
        <f>SUM(BL25:BQ25)</f>
        <v>169</v>
      </c>
      <c r="BL25" s="292">
        <v>0</v>
      </c>
      <c r="BM25" s="292">
        <v>169</v>
      </c>
      <c r="BN25" s="292">
        <v>0</v>
      </c>
      <c r="BO25" s="292">
        <v>0</v>
      </c>
      <c r="BP25" s="292">
        <v>0</v>
      </c>
      <c r="BQ25" s="292">
        <v>0</v>
      </c>
      <c r="BR25" s="292">
        <f>SUM(BY25,CF25)</f>
        <v>541</v>
      </c>
      <c r="BS25" s="292">
        <f>SUM(BZ25,CG25)</f>
        <v>0</v>
      </c>
      <c r="BT25" s="292">
        <f>SUM(CA25,CH25)</f>
        <v>422</v>
      </c>
      <c r="BU25" s="292">
        <f>SUM(CB25,CI25)</f>
        <v>46</v>
      </c>
      <c r="BV25" s="292">
        <f>SUM(CC25,CJ25)</f>
        <v>66</v>
      </c>
      <c r="BW25" s="292">
        <f>SUM(CD25,CK25)</f>
        <v>2</v>
      </c>
      <c r="BX25" s="292">
        <f>SUM(CE25,CL25)</f>
        <v>5</v>
      </c>
      <c r="BY25" s="292">
        <f>SUM(BZ25:CE25)</f>
        <v>506</v>
      </c>
      <c r="BZ25" s="292">
        <f>F25</f>
        <v>0</v>
      </c>
      <c r="CA25" s="292">
        <f>J25</f>
        <v>398</v>
      </c>
      <c r="CB25" s="292">
        <f>N25</f>
        <v>45</v>
      </c>
      <c r="CC25" s="292">
        <f>R25</f>
        <v>57</v>
      </c>
      <c r="CD25" s="292">
        <f>V25</f>
        <v>2</v>
      </c>
      <c r="CE25" s="292">
        <f>Z25</f>
        <v>4</v>
      </c>
      <c r="CF25" s="292">
        <f>SUM(CG25:CL25)</f>
        <v>35</v>
      </c>
      <c r="CG25" s="292">
        <f>BE25</f>
        <v>0</v>
      </c>
      <c r="CH25" s="292">
        <f>BF25</f>
        <v>24</v>
      </c>
      <c r="CI25" s="292">
        <f>BG25</f>
        <v>1</v>
      </c>
      <c r="CJ25" s="292">
        <f>BH25</f>
        <v>9</v>
      </c>
      <c r="CK25" s="292">
        <f>BI25</f>
        <v>0</v>
      </c>
      <c r="CL25" s="292">
        <f>BJ25</f>
        <v>1</v>
      </c>
      <c r="CM25" s="292">
        <f>SUM(CT25,DA25)</f>
        <v>314</v>
      </c>
      <c r="CN25" s="292">
        <f>SUM(CU25,DB25)</f>
        <v>0</v>
      </c>
      <c r="CO25" s="292">
        <f>SUM(CV25,DC25)</f>
        <v>236</v>
      </c>
      <c r="CP25" s="292">
        <f>SUM(CW25,DD25)</f>
        <v>0</v>
      </c>
      <c r="CQ25" s="292">
        <f>SUM(CX25,DE25)</f>
        <v>73</v>
      </c>
      <c r="CR25" s="292">
        <f>SUM(CY25,DF25)</f>
        <v>5</v>
      </c>
      <c r="CS25" s="292">
        <f>SUM(CZ25,DG25)</f>
        <v>0</v>
      </c>
      <c r="CT25" s="292">
        <f>SUM(CU25:CZ25)</f>
        <v>145</v>
      </c>
      <c r="CU25" s="292">
        <f>AE25</f>
        <v>0</v>
      </c>
      <c r="CV25" s="292">
        <f>AI25</f>
        <v>67</v>
      </c>
      <c r="CW25" s="292">
        <f>AM25</f>
        <v>0</v>
      </c>
      <c r="CX25" s="292">
        <f>AQ25</f>
        <v>73</v>
      </c>
      <c r="CY25" s="292">
        <f>AU25</f>
        <v>5</v>
      </c>
      <c r="CZ25" s="292">
        <f>AY25</f>
        <v>0</v>
      </c>
      <c r="DA25" s="292">
        <f>SUM(DB25:DG25)</f>
        <v>169</v>
      </c>
      <c r="DB25" s="292">
        <f>BL25</f>
        <v>0</v>
      </c>
      <c r="DC25" s="292">
        <f>BM25</f>
        <v>169</v>
      </c>
      <c r="DD25" s="292">
        <f>BN25</f>
        <v>0</v>
      </c>
      <c r="DE25" s="292">
        <f>BO25</f>
        <v>0</v>
      </c>
      <c r="DF25" s="292">
        <f>BP25</f>
        <v>0</v>
      </c>
      <c r="DG25" s="292">
        <f>BQ25</f>
        <v>0</v>
      </c>
      <c r="DH25" s="292">
        <v>0</v>
      </c>
      <c r="DI25" s="292">
        <f>SUM(DJ25:DM25)</f>
        <v>0</v>
      </c>
      <c r="DJ25" s="292">
        <v>0</v>
      </c>
      <c r="DK25" s="292">
        <v>0</v>
      </c>
      <c r="DL25" s="292">
        <v>0</v>
      </c>
      <c r="DM25" s="292">
        <v>0</v>
      </c>
    </row>
    <row r="26" spans="1:117" s="224" customFormat="1" ht="13.5" customHeight="1">
      <c r="A26" s="290" t="s">
        <v>745</v>
      </c>
      <c r="B26" s="291" t="s">
        <v>798</v>
      </c>
      <c r="C26" s="290" t="s">
        <v>799</v>
      </c>
      <c r="D26" s="292">
        <f>SUM(E26,AD26,BC26)</f>
        <v>798</v>
      </c>
      <c r="E26" s="292">
        <f>SUM(F26,J26,N26,R26,V26,Z26)</f>
        <v>638</v>
      </c>
      <c r="F26" s="292">
        <f>SUM(G26:I26)</f>
        <v>0</v>
      </c>
      <c r="G26" s="292">
        <v>0</v>
      </c>
      <c r="H26" s="292">
        <v>0</v>
      </c>
      <c r="I26" s="292">
        <v>0</v>
      </c>
      <c r="J26" s="292">
        <f>SUM(K26:M26)</f>
        <v>421</v>
      </c>
      <c r="K26" s="292">
        <v>0</v>
      </c>
      <c r="L26" s="292">
        <v>421</v>
      </c>
      <c r="M26" s="292">
        <v>0</v>
      </c>
      <c r="N26" s="292">
        <f>SUM(O26:Q26)</f>
        <v>39</v>
      </c>
      <c r="O26" s="292">
        <v>0</v>
      </c>
      <c r="P26" s="292">
        <v>39</v>
      </c>
      <c r="Q26" s="292">
        <v>0</v>
      </c>
      <c r="R26" s="292">
        <f>SUM(S26:U26)</f>
        <v>168</v>
      </c>
      <c r="S26" s="292">
        <v>0</v>
      </c>
      <c r="T26" s="292">
        <v>168</v>
      </c>
      <c r="U26" s="292">
        <v>0</v>
      </c>
      <c r="V26" s="292">
        <f>SUM(W26:Y26)</f>
        <v>2</v>
      </c>
      <c r="W26" s="292">
        <v>0</v>
      </c>
      <c r="X26" s="292">
        <v>2</v>
      </c>
      <c r="Y26" s="292">
        <v>0</v>
      </c>
      <c r="Z26" s="292">
        <f>SUM(AA26:AC26)</f>
        <v>8</v>
      </c>
      <c r="AA26" s="292">
        <v>0</v>
      </c>
      <c r="AB26" s="292">
        <v>8</v>
      </c>
      <c r="AC26" s="292">
        <v>0</v>
      </c>
      <c r="AD26" s="292">
        <f>SUM(AE26,AI26,AM26,AQ26,AU26,AY26)</f>
        <v>0</v>
      </c>
      <c r="AE26" s="292">
        <f>SUM(AF26:AH26)</f>
        <v>0</v>
      </c>
      <c r="AF26" s="292">
        <v>0</v>
      </c>
      <c r="AG26" s="292">
        <v>0</v>
      </c>
      <c r="AH26" s="292">
        <v>0</v>
      </c>
      <c r="AI26" s="292">
        <f>SUM(AJ26:AL26)</f>
        <v>0</v>
      </c>
      <c r="AJ26" s="292">
        <v>0</v>
      </c>
      <c r="AK26" s="292">
        <v>0</v>
      </c>
      <c r="AL26" s="292">
        <v>0</v>
      </c>
      <c r="AM26" s="292">
        <f>SUM(AN26:AP26)</f>
        <v>0</v>
      </c>
      <c r="AN26" s="292">
        <v>0</v>
      </c>
      <c r="AO26" s="292">
        <v>0</v>
      </c>
      <c r="AP26" s="292">
        <v>0</v>
      </c>
      <c r="AQ26" s="292">
        <f>SUM(AR26:AT26)</f>
        <v>0</v>
      </c>
      <c r="AR26" s="292">
        <v>0</v>
      </c>
      <c r="AS26" s="292">
        <v>0</v>
      </c>
      <c r="AT26" s="292">
        <v>0</v>
      </c>
      <c r="AU26" s="292">
        <f>SUM(AV26:AX26)</f>
        <v>0</v>
      </c>
      <c r="AV26" s="292">
        <v>0</v>
      </c>
      <c r="AW26" s="292">
        <v>0</v>
      </c>
      <c r="AX26" s="292">
        <v>0</v>
      </c>
      <c r="AY26" s="292">
        <f>SUM(AZ26:BB26)</f>
        <v>0</v>
      </c>
      <c r="AZ26" s="292">
        <v>0</v>
      </c>
      <c r="BA26" s="292">
        <v>0</v>
      </c>
      <c r="BB26" s="292">
        <v>0</v>
      </c>
      <c r="BC26" s="292">
        <f>SUM(BD26,BK26)</f>
        <v>160</v>
      </c>
      <c r="BD26" s="292">
        <f>SUM(BE26:BJ26)</f>
        <v>10</v>
      </c>
      <c r="BE26" s="292">
        <v>0</v>
      </c>
      <c r="BF26" s="292">
        <v>7</v>
      </c>
      <c r="BG26" s="292">
        <v>2</v>
      </c>
      <c r="BH26" s="292">
        <v>0</v>
      </c>
      <c r="BI26" s="292">
        <v>0</v>
      </c>
      <c r="BJ26" s="292">
        <v>1</v>
      </c>
      <c r="BK26" s="292">
        <f>SUM(BL26:BQ26)</f>
        <v>150</v>
      </c>
      <c r="BL26" s="292">
        <v>0</v>
      </c>
      <c r="BM26" s="292">
        <v>150</v>
      </c>
      <c r="BN26" s="292">
        <v>0</v>
      </c>
      <c r="BO26" s="292">
        <v>0</v>
      </c>
      <c r="BP26" s="292">
        <v>0</v>
      </c>
      <c r="BQ26" s="292">
        <v>0</v>
      </c>
      <c r="BR26" s="292">
        <f>SUM(BY26,CF26)</f>
        <v>648</v>
      </c>
      <c r="BS26" s="292">
        <f>SUM(BZ26,CG26)</f>
        <v>0</v>
      </c>
      <c r="BT26" s="292">
        <f>SUM(CA26,CH26)</f>
        <v>428</v>
      </c>
      <c r="BU26" s="292">
        <f>SUM(CB26,CI26)</f>
        <v>41</v>
      </c>
      <c r="BV26" s="292">
        <f>SUM(CC26,CJ26)</f>
        <v>168</v>
      </c>
      <c r="BW26" s="292">
        <f>SUM(CD26,CK26)</f>
        <v>2</v>
      </c>
      <c r="BX26" s="292">
        <f>SUM(CE26,CL26)</f>
        <v>9</v>
      </c>
      <c r="BY26" s="292">
        <f>SUM(BZ26:CE26)</f>
        <v>638</v>
      </c>
      <c r="BZ26" s="292">
        <f>F26</f>
        <v>0</v>
      </c>
      <c r="CA26" s="292">
        <f>J26</f>
        <v>421</v>
      </c>
      <c r="CB26" s="292">
        <f>N26</f>
        <v>39</v>
      </c>
      <c r="CC26" s="292">
        <f>R26</f>
        <v>168</v>
      </c>
      <c r="CD26" s="292">
        <f>V26</f>
        <v>2</v>
      </c>
      <c r="CE26" s="292">
        <f>Z26</f>
        <v>8</v>
      </c>
      <c r="CF26" s="292">
        <f>SUM(CG26:CL26)</f>
        <v>10</v>
      </c>
      <c r="CG26" s="292">
        <f>BE26</f>
        <v>0</v>
      </c>
      <c r="CH26" s="292">
        <f>BF26</f>
        <v>7</v>
      </c>
      <c r="CI26" s="292">
        <f>BG26</f>
        <v>2</v>
      </c>
      <c r="CJ26" s="292">
        <f>BH26</f>
        <v>0</v>
      </c>
      <c r="CK26" s="292">
        <f>BI26</f>
        <v>0</v>
      </c>
      <c r="CL26" s="292">
        <f>BJ26</f>
        <v>1</v>
      </c>
      <c r="CM26" s="292">
        <f>SUM(CT26,DA26)</f>
        <v>150</v>
      </c>
      <c r="CN26" s="292">
        <f>SUM(CU26,DB26)</f>
        <v>0</v>
      </c>
      <c r="CO26" s="292">
        <f>SUM(CV26,DC26)</f>
        <v>150</v>
      </c>
      <c r="CP26" s="292">
        <f>SUM(CW26,DD26)</f>
        <v>0</v>
      </c>
      <c r="CQ26" s="292">
        <f>SUM(CX26,DE26)</f>
        <v>0</v>
      </c>
      <c r="CR26" s="292">
        <f>SUM(CY26,DF26)</f>
        <v>0</v>
      </c>
      <c r="CS26" s="292">
        <f>SUM(CZ26,DG26)</f>
        <v>0</v>
      </c>
      <c r="CT26" s="292">
        <f>SUM(CU26:CZ26)</f>
        <v>0</v>
      </c>
      <c r="CU26" s="292">
        <f>AE26</f>
        <v>0</v>
      </c>
      <c r="CV26" s="292">
        <f>AI26</f>
        <v>0</v>
      </c>
      <c r="CW26" s="292">
        <f>AM26</f>
        <v>0</v>
      </c>
      <c r="CX26" s="292">
        <f>AQ26</f>
        <v>0</v>
      </c>
      <c r="CY26" s="292">
        <f>AU26</f>
        <v>0</v>
      </c>
      <c r="CZ26" s="292">
        <f>AY26</f>
        <v>0</v>
      </c>
      <c r="DA26" s="292">
        <f>SUM(DB26:DG26)</f>
        <v>150</v>
      </c>
      <c r="DB26" s="292">
        <f>BL26</f>
        <v>0</v>
      </c>
      <c r="DC26" s="292">
        <f>BM26</f>
        <v>150</v>
      </c>
      <c r="DD26" s="292">
        <f>BN26</f>
        <v>0</v>
      </c>
      <c r="DE26" s="292">
        <f>BO26</f>
        <v>0</v>
      </c>
      <c r="DF26" s="292">
        <f>BP26</f>
        <v>0</v>
      </c>
      <c r="DG26" s="292">
        <f>BQ26</f>
        <v>0</v>
      </c>
      <c r="DH26" s="292">
        <v>2</v>
      </c>
      <c r="DI26" s="292">
        <f>SUM(DJ26:DM26)</f>
        <v>3</v>
      </c>
      <c r="DJ26" s="292">
        <v>0</v>
      </c>
      <c r="DK26" s="292">
        <v>3</v>
      </c>
      <c r="DL26" s="292">
        <v>0</v>
      </c>
      <c r="DM26" s="292">
        <v>0</v>
      </c>
    </row>
    <row r="27" spans="1:117" s="224" customFormat="1" ht="13.5" customHeight="1">
      <c r="A27" s="290"/>
      <c r="B27" s="291"/>
      <c r="C27" s="290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292"/>
      <c r="BS27" s="292"/>
      <c r="BT27" s="292"/>
      <c r="BU27" s="292"/>
      <c r="BV27" s="292"/>
      <c r="BW27" s="292"/>
      <c r="BX27" s="292"/>
      <c r="BY27" s="292"/>
      <c r="BZ27" s="292"/>
      <c r="CA27" s="292"/>
      <c r="CB27" s="292"/>
      <c r="CC27" s="292"/>
      <c r="CD27" s="292"/>
      <c r="CE27" s="292"/>
      <c r="CF27" s="292"/>
      <c r="CG27" s="292"/>
      <c r="CH27" s="292"/>
      <c r="CI27" s="292"/>
      <c r="CJ27" s="292"/>
      <c r="CK27" s="292"/>
      <c r="CL27" s="292"/>
      <c r="CM27" s="292"/>
      <c r="CN27" s="292"/>
      <c r="CO27" s="292"/>
      <c r="CP27" s="292"/>
      <c r="CQ27" s="292"/>
      <c r="CR27" s="292"/>
      <c r="CS27" s="292"/>
      <c r="CT27" s="292"/>
      <c r="CU27" s="292"/>
      <c r="CV27" s="292"/>
      <c r="CW27" s="292"/>
      <c r="CX27" s="292"/>
      <c r="CY27" s="292"/>
      <c r="CZ27" s="292"/>
      <c r="DA27" s="292"/>
      <c r="DB27" s="292"/>
      <c r="DC27" s="292"/>
      <c r="DD27" s="292"/>
      <c r="DE27" s="292"/>
      <c r="DF27" s="292"/>
      <c r="DG27" s="292"/>
      <c r="DH27" s="292"/>
      <c r="DI27" s="292"/>
      <c r="DJ27" s="292"/>
      <c r="DK27" s="292"/>
      <c r="DL27" s="292"/>
      <c r="DM27" s="292"/>
    </row>
    <row r="28" spans="1:117" s="224" customFormat="1" ht="13.5" customHeight="1">
      <c r="A28" s="290"/>
      <c r="B28" s="291"/>
      <c r="C28" s="290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2"/>
      <c r="CA28" s="292"/>
      <c r="CB28" s="292"/>
      <c r="CC28" s="292"/>
      <c r="CD28" s="292"/>
      <c r="CE28" s="292"/>
      <c r="CF28" s="292"/>
      <c r="CG28" s="292"/>
      <c r="CH28" s="292"/>
      <c r="CI28" s="292"/>
      <c r="CJ28" s="292"/>
      <c r="CK28" s="292"/>
      <c r="CL28" s="292"/>
      <c r="CM28" s="292"/>
      <c r="CN28" s="292"/>
      <c r="CO28" s="292"/>
      <c r="CP28" s="292"/>
      <c r="CQ28" s="292"/>
      <c r="CR28" s="292"/>
      <c r="CS28" s="292"/>
      <c r="CT28" s="292"/>
      <c r="CU28" s="292"/>
      <c r="CV28" s="292"/>
      <c r="CW28" s="292"/>
      <c r="CX28" s="292"/>
      <c r="CY28" s="292"/>
      <c r="CZ28" s="292"/>
      <c r="DA28" s="292"/>
      <c r="DB28" s="292"/>
      <c r="DC28" s="292"/>
      <c r="DD28" s="292"/>
      <c r="DE28" s="292"/>
      <c r="DF28" s="292"/>
      <c r="DG28" s="292"/>
      <c r="DH28" s="292"/>
      <c r="DI28" s="292"/>
      <c r="DJ28" s="292"/>
      <c r="DK28" s="292"/>
      <c r="DL28" s="292"/>
      <c r="DM28" s="292"/>
    </row>
    <row r="29" spans="1:117" s="224" customFormat="1" ht="13.5" customHeight="1">
      <c r="A29" s="290"/>
      <c r="B29" s="291"/>
      <c r="C29" s="290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2"/>
      <c r="CE29" s="292"/>
      <c r="CF29" s="292"/>
      <c r="CG29" s="292"/>
      <c r="CH29" s="292"/>
      <c r="CI29" s="292"/>
      <c r="CJ29" s="292"/>
      <c r="CK29" s="292"/>
      <c r="CL29" s="292"/>
      <c r="CM29" s="292"/>
      <c r="CN29" s="292"/>
      <c r="CO29" s="292"/>
      <c r="CP29" s="292"/>
      <c r="CQ29" s="292"/>
      <c r="CR29" s="292"/>
      <c r="CS29" s="292"/>
      <c r="CT29" s="292"/>
      <c r="CU29" s="292"/>
      <c r="CV29" s="292"/>
      <c r="CW29" s="292"/>
      <c r="CX29" s="292"/>
      <c r="CY29" s="292"/>
      <c r="CZ29" s="292"/>
      <c r="DA29" s="292"/>
      <c r="DB29" s="292"/>
      <c r="DC29" s="292"/>
      <c r="DD29" s="292"/>
      <c r="DE29" s="292"/>
      <c r="DF29" s="292"/>
      <c r="DG29" s="292"/>
      <c r="DH29" s="292"/>
      <c r="DI29" s="292"/>
      <c r="DJ29" s="292"/>
      <c r="DK29" s="292"/>
      <c r="DL29" s="292"/>
      <c r="DM29" s="292"/>
    </row>
    <row r="30" spans="1:117" s="224" customFormat="1" ht="13.5" customHeight="1">
      <c r="A30" s="290"/>
      <c r="B30" s="291"/>
      <c r="C30" s="290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92"/>
      <c r="CG30" s="292"/>
      <c r="CH30" s="292"/>
      <c r="CI30" s="292"/>
      <c r="CJ30" s="292"/>
      <c r="CK30" s="292"/>
      <c r="CL30" s="292"/>
      <c r="CM30" s="292"/>
      <c r="CN30" s="292"/>
      <c r="CO30" s="292"/>
      <c r="CP30" s="292"/>
      <c r="CQ30" s="292"/>
      <c r="CR30" s="292"/>
      <c r="CS30" s="292"/>
      <c r="CT30" s="292"/>
      <c r="CU30" s="292"/>
      <c r="CV30" s="292"/>
      <c r="CW30" s="292"/>
      <c r="CX30" s="292"/>
      <c r="CY30" s="292"/>
      <c r="CZ30" s="292"/>
      <c r="DA30" s="292"/>
      <c r="DB30" s="292"/>
      <c r="DC30" s="292"/>
      <c r="DD30" s="292"/>
      <c r="DE30" s="292"/>
      <c r="DF30" s="292"/>
      <c r="DG30" s="292"/>
      <c r="DH30" s="292"/>
      <c r="DI30" s="292"/>
      <c r="DJ30" s="292"/>
      <c r="DK30" s="292"/>
      <c r="DL30" s="292"/>
      <c r="DM30" s="292"/>
    </row>
    <row r="31" spans="1:117" s="224" customFormat="1" ht="13.5" customHeight="1">
      <c r="A31" s="290"/>
      <c r="B31" s="291"/>
      <c r="C31" s="290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/>
      <c r="CE31" s="292"/>
      <c r="CF31" s="292"/>
      <c r="CG31" s="292"/>
      <c r="CH31" s="292"/>
      <c r="CI31" s="292"/>
      <c r="CJ31" s="292"/>
      <c r="CK31" s="292"/>
      <c r="CL31" s="292"/>
      <c r="CM31" s="292"/>
      <c r="CN31" s="292"/>
      <c r="CO31" s="292"/>
      <c r="CP31" s="292"/>
      <c r="CQ31" s="292"/>
      <c r="CR31" s="292"/>
      <c r="CS31" s="292"/>
      <c r="CT31" s="292"/>
      <c r="CU31" s="292"/>
      <c r="CV31" s="292"/>
      <c r="CW31" s="292"/>
      <c r="CX31" s="292"/>
      <c r="CY31" s="292"/>
      <c r="CZ31" s="292"/>
      <c r="DA31" s="292"/>
      <c r="DB31" s="292"/>
      <c r="DC31" s="292"/>
      <c r="DD31" s="292"/>
      <c r="DE31" s="292"/>
      <c r="DF31" s="292"/>
      <c r="DG31" s="292"/>
      <c r="DH31" s="292"/>
      <c r="DI31" s="292"/>
      <c r="DJ31" s="292"/>
      <c r="DK31" s="292"/>
      <c r="DL31" s="292"/>
      <c r="DM31" s="292"/>
    </row>
    <row r="32" spans="1:117" s="224" customFormat="1" ht="13.5" customHeight="1">
      <c r="A32" s="290"/>
      <c r="B32" s="291"/>
      <c r="C32" s="290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/>
      <c r="CE32" s="292"/>
      <c r="CF32" s="292"/>
      <c r="CG32" s="292"/>
      <c r="CH32" s="292"/>
      <c r="CI32" s="292"/>
      <c r="CJ32" s="292"/>
      <c r="CK32" s="292"/>
      <c r="CL32" s="292"/>
      <c r="CM32" s="292"/>
      <c r="CN32" s="292"/>
      <c r="CO32" s="292"/>
      <c r="CP32" s="292"/>
      <c r="CQ32" s="292"/>
      <c r="CR32" s="292"/>
      <c r="CS32" s="292"/>
      <c r="CT32" s="292"/>
      <c r="CU32" s="292"/>
      <c r="CV32" s="292"/>
      <c r="CW32" s="292"/>
      <c r="CX32" s="292"/>
      <c r="CY32" s="292"/>
      <c r="CZ32" s="292"/>
      <c r="DA32" s="292"/>
      <c r="DB32" s="292"/>
      <c r="DC32" s="292"/>
      <c r="DD32" s="292"/>
      <c r="DE32" s="292"/>
      <c r="DF32" s="292"/>
      <c r="DG32" s="292"/>
      <c r="DH32" s="292"/>
      <c r="DI32" s="292"/>
      <c r="DJ32" s="292"/>
      <c r="DK32" s="292"/>
      <c r="DL32" s="292"/>
      <c r="DM32" s="292"/>
    </row>
    <row r="33" spans="1:117" s="224" customFormat="1" ht="13.5" customHeight="1">
      <c r="A33" s="290"/>
      <c r="B33" s="291"/>
      <c r="C33" s="290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2"/>
      <c r="CF33" s="292"/>
      <c r="CG33" s="292"/>
      <c r="CH33" s="292"/>
      <c r="CI33" s="292"/>
      <c r="CJ33" s="292"/>
      <c r="CK33" s="292"/>
      <c r="CL33" s="292"/>
      <c r="CM33" s="292"/>
      <c r="CN33" s="292"/>
      <c r="CO33" s="292"/>
      <c r="CP33" s="292"/>
      <c r="CQ33" s="292"/>
      <c r="CR33" s="292"/>
      <c r="CS33" s="292"/>
      <c r="CT33" s="292"/>
      <c r="CU33" s="292"/>
      <c r="CV33" s="292"/>
      <c r="CW33" s="292"/>
      <c r="CX33" s="292"/>
      <c r="CY33" s="292"/>
      <c r="CZ33" s="292"/>
      <c r="DA33" s="292"/>
      <c r="DB33" s="292"/>
      <c r="DC33" s="292"/>
      <c r="DD33" s="292"/>
      <c r="DE33" s="292"/>
      <c r="DF33" s="292"/>
      <c r="DG33" s="292"/>
      <c r="DH33" s="292"/>
      <c r="DI33" s="292"/>
      <c r="DJ33" s="292"/>
      <c r="DK33" s="292"/>
      <c r="DL33" s="292"/>
      <c r="DM33" s="292"/>
    </row>
    <row r="34" spans="1:117" s="224" customFormat="1" ht="13.5" customHeight="1">
      <c r="A34" s="290"/>
      <c r="B34" s="291"/>
      <c r="C34" s="290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2"/>
      <c r="CG34" s="292"/>
      <c r="CH34" s="292"/>
      <c r="CI34" s="292"/>
      <c r="CJ34" s="292"/>
      <c r="CK34" s="292"/>
      <c r="CL34" s="292"/>
      <c r="CM34" s="292"/>
      <c r="CN34" s="292"/>
      <c r="CO34" s="292"/>
      <c r="CP34" s="292"/>
      <c r="CQ34" s="292"/>
      <c r="CR34" s="292"/>
      <c r="CS34" s="292"/>
      <c r="CT34" s="292"/>
      <c r="CU34" s="292"/>
      <c r="CV34" s="292"/>
      <c r="CW34" s="292"/>
      <c r="CX34" s="292"/>
      <c r="CY34" s="292"/>
      <c r="CZ34" s="292"/>
      <c r="DA34" s="292"/>
      <c r="DB34" s="292"/>
      <c r="DC34" s="292"/>
      <c r="DD34" s="292"/>
      <c r="DE34" s="292"/>
      <c r="DF34" s="292"/>
      <c r="DG34" s="292"/>
      <c r="DH34" s="292"/>
      <c r="DI34" s="292"/>
      <c r="DJ34" s="292"/>
      <c r="DK34" s="292"/>
      <c r="DL34" s="292"/>
      <c r="DM34" s="292"/>
    </row>
    <row r="35" spans="1:117" s="224" customFormat="1" ht="13.5" customHeight="1">
      <c r="A35" s="290"/>
      <c r="B35" s="291"/>
      <c r="C35" s="290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2"/>
      <c r="CG35" s="292"/>
      <c r="CH35" s="292"/>
      <c r="CI35" s="292"/>
      <c r="CJ35" s="292"/>
      <c r="CK35" s="292"/>
      <c r="CL35" s="292"/>
      <c r="CM35" s="292"/>
      <c r="CN35" s="292"/>
      <c r="CO35" s="292"/>
      <c r="CP35" s="292"/>
      <c r="CQ35" s="292"/>
      <c r="CR35" s="292"/>
      <c r="CS35" s="292"/>
      <c r="CT35" s="292"/>
      <c r="CU35" s="292"/>
      <c r="CV35" s="292"/>
      <c r="CW35" s="292"/>
      <c r="CX35" s="292"/>
      <c r="CY35" s="292"/>
      <c r="CZ35" s="292"/>
      <c r="DA35" s="292"/>
      <c r="DB35" s="292"/>
      <c r="DC35" s="292"/>
      <c r="DD35" s="292"/>
      <c r="DE35" s="292"/>
      <c r="DF35" s="292"/>
      <c r="DG35" s="292"/>
      <c r="DH35" s="292"/>
      <c r="DI35" s="292"/>
      <c r="DJ35" s="292"/>
      <c r="DK35" s="292"/>
      <c r="DL35" s="292"/>
      <c r="DM35" s="292"/>
    </row>
    <row r="36" spans="1:117" s="224" customFormat="1" ht="13.5" customHeight="1">
      <c r="A36" s="290"/>
      <c r="B36" s="291"/>
      <c r="C36" s="290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2"/>
      <c r="CG36" s="292"/>
      <c r="CH36" s="292"/>
      <c r="CI36" s="292"/>
      <c r="CJ36" s="292"/>
      <c r="CK36" s="292"/>
      <c r="CL36" s="292"/>
      <c r="CM36" s="292"/>
      <c r="CN36" s="292"/>
      <c r="CO36" s="292"/>
      <c r="CP36" s="292"/>
      <c r="CQ36" s="292"/>
      <c r="CR36" s="292"/>
      <c r="CS36" s="292"/>
      <c r="CT36" s="292"/>
      <c r="CU36" s="292"/>
      <c r="CV36" s="292"/>
      <c r="CW36" s="292"/>
      <c r="CX36" s="292"/>
      <c r="CY36" s="292"/>
      <c r="CZ36" s="292"/>
      <c r="DA36" s="292"/>
      <c r="DB36" s="292"/>
      <c r="DC36" s="292"/>
      <c r="DD36" s="292"/>
      <c r="DE36" s="292"/>
      <c r="DF36" s="292"/>
      <c r="DG36" s="292"/>
      <c r="DH36" s="292"/>
      <c r="DI36" s="292"/>
      <c r="DJ36" s="292"/>
      <c r="DK36" s="292"/>
      <c r="DL36" s="292"/>
      <c r="DM36" s="292"/>
    </row>
    <row r="37" spans="1:117" s="224" customFormat="1" ht="13.5" customHeight="1">
      <c r="A37" s="290"/>
      <c r="B37" s="291"/>
      <c r="C37" s="290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2"/>
      <c r="CF37" s="292"/>
      <c r="CG37" s="292"/>
      <c r="CH37" s="292"/>
      <c r="CI37" s="292"/>
      <c r="CJ37" s="292"/>
      <c r="CK37" s="292"/>
      <c r="CL37" s="292"/>
      <c r="CM37" s="292"/>
      <c r="CN37" s="292"/>
      <c r="CO37" s="292"/>
      <c r="CP37" s="292"/>
      <c r="CQ37" s="292"/>
      <c r="CR37" s="292"/>
      <c r="CS37" s="292"/>
      <c r="CT37" s="292"/>
      <c r="CU37" s="292"/>
      <c r="CV37" s="292"/>
      <c r="CW37" s="292"/>
      <c r="CX37" s="292"/>
      <c r="CY37" s="292"/>
      <c r="CZ37" s="292"/>
      <c r="DA37" s="292"/>
      <c r="DB37" s="292"/>
      <c r="DC37" s="292"/>
      <c r="DD37" s="292"/>
      <c r="DE37" s="292"/>
      <c r="DF37" s="292"/>
      <c r="DG37" s="292"/>
      <c r="DH37" s="292"/>
      <c r="DI37" s="292"/>
      <c r="DJ37" s="292"/>
      <c r="DK37" s="292"/>
      <c r="DL37" s="292"/>
      <c r="DM37" s="292"/>
    </row>
    <row r="38" spans="1:117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2"/>
      <c r="CG38" s="292"/>
      <c r="CH38" s="292"/>
      <c r="CI38" s="292"/>
      <c r="CJ38" s="292"/>
      <c r="CK38" s="292"/>
      <c r="CL38" s="292"/>
      <c r="CM38" s="292"/>
      <c r="CN38" s="292"/>
      <c r="CO38" s="292"/>
      <c r="CP38" s="292"/>
      <c r="CQ38" s="292"/>
      <c r="CR38" s="292"/>
      <c r="CS38" s="292"/>
      <c r="CT38" s="292"/>
      <c r="CU38" s="292"/>
      <c r="CV38" s="292"/>
      <c r="CW38" s="292"/>
      <c r="CX38" s="292"/>
      <c r="CY38" s="292"/>
      <c r="CZ38" s="292"/>
      <c r="DA38" s="292"/>
      <c r="DB38" s="292"/>
      <c r="DC38" s="292"/>
      <c r="DD38" s="292"/>
      <c r="DE38" s="292"/>
      <c r="DF38" s="292"/>
      <c r="DG38" s="292"/>
      <c r="DH38" s="292"/>
      <c r="DI38" s="292"/>
      <c r="DJ38" s="292"/>
      <c r="DK38" s="292"/>
      <c r="DL38" s="292"/>
      <c r="DM38" s="292"/>
    </row>
    <row r="39" spans="1:117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  <c r="CZ39" s="292"/>
      <c r="DA39" s="292"/>
      <c r="DB39" s="292"/>
      <c r="DC39" s="292"/>
      <c r="DD39" s="292"/>
      <c r="DE39" s="292"/>
      <c r="DF39" s="292"/>
      <c r="DG39" s="292"/>
      <c r="DH39" s="292"/>
      <c r="DI39" s="292"/>
      <c r="DJ39" s="292"/>
      <c r="DK39" s="292"/>
      <c r="DL39" s="292"/>
      <c r="DM39" s="292"/>
    </row>
    <row r="40" spans="1:117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2"/>
      <c r="CG40" s="292"/>
      <c r="CH40" s="292"/>
      <c r="CI40" s="292"/>
      <c r="CJ40" s="292"/>
      <c r="CK40" s="292"/>
      <c r="CL40" s="292"/>
      <c r="CM40" s="292"/>
      <c r="CN40" s="292"/>
      <c r="CO40" s="292"/>
      <c r="CP40" s="292"/>
      <c r="CQ40" s="292"/>
      <c r="CR40" s="292"/>
      <c r="CS40" s="292"/>
      <c r="CT40" s="292"/>
      <c r="CU40" s="292"/>
      <c r="CV40" s="292"/>
      <c r="CW40" s="292"/>
      <c r="CX40" s="292"/>
      <c r="CY40" s="292"/>
      <c r="CZ40" s="292"/>
      <c r="DA40" s="292"/>
      <c r="DB40" s="292"/>
      <c r="DC40" s="292"/>
      <c r="DD40" s="292"/>
      <c r="DE40" s="292"/>
      <c r="DF40" s="292"/>
      <c r="DG40" s="292"/>
      <c r="DH40" s="292"/>
      <c r="DI40" s="292"/>
      <c r="DJ40" s="292"/>
      <c r="DK40" s="292"/>
      <c r="DL40" s="292"/>
      <c r="DM40" s="292"/>
    </row>
    <row r="41" spans="1:117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2"/>
      <c r="CH41" s="292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2"/>
      <c r="CX41" s="292"/>
      <c r="CY41" s="292"/>
      <c r="CZ41" s="292"/>
      <c r="DA41" s="292"/>
      <c r="DB41" s="292"/>
      <c r="DC41" s="292"/>
      <c r="DD41" s="292"/>
      <c r="DE41" s="292"/>
      <c r="DF41" s="292"/>
      <c r="DG41" s="292"/>
      <c r="DH41" s="292"/>
      <c r="DI41" s="292"/>
      <c r="DJ41" s="292"/>
      <c r="DK41" s="292"/>
      <c r="DL41" s="292"/>
      <c r="DM41" s="292"/>
    </row>
    <row r="42" spans="1:117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2"/>
      <c r="CH42" s="292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2"/>
      <c r="CX42" s="292"/>
      <c r="CY42" s="292"/>
      <c r="CZ42" s="292"/>
      <c r="DA42" s="292"/>
      <c r="DB42" s="292"/>
      <c r="DC42" s="292"/>
      <c r="DD42" s="292"/>
      <c r="DE42" s="292"/>
      <c r="DF42" s="292"/>
      <c r="DG42" s="292"/>
      <c r="DH42" s="292"/>
      <c r="DI42" s="292"/>
      <c r="DJ42" s="292"/>
      <c r="DK42" s="292"/>
      <c r="DL42" s="292"/>
      <c r="DM42" s="292"/>
    </row>
    <row r="43" spans="1:117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  <c r="CZ43" s="292"/>
      <c r="DA43" s="292"/>
      <c r="DB43" s="292"/>
      <c r="DC43" s="292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</row>
    <row r="44" spans="1:117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  <c r="CZ44" s="292"/>
      <c r="DA44" s="292"/>
      <c r="DB44" s="292"/>
      <c r="DC44" s="292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</row>
    <row r="45" spans="1:117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2"/>
      <c r="CH45" s="292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2"/>
      <c r="CX45" s="292"/>
      <c r="CY45" s="292"/>
      <c r="CZ45" s="292"/>
      <c r="DA45" s="292"/>
      <c r="DB45" s="292"/>
      <c r="DC45" s="292"/>
      <c r="DD45" s="292"/>
      <c r="DE45" s="292"/>
      <c r="DF45" s="292"/>
      <c r="DG45" s="292"/>
      <c r="DH45" s="292"/>
      <c r="DI45" s="292"/>
      <c r="DJ45" s="292"/>
      <c r="DK45" s="292"/>
      <c r="DL45" s="292"/>
      <c r="DM45" s="292"/>
    </row>
    <row r="46" spans="1:117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  <c r="CZ46" s="292"/>
      <c r="DA46" s="292"/>
      <c r="DB46" s="292"/>
      <c r="DC46" s="292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</row>
    <row r="47" spans="1:117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  <c r="CZ47" s="292"/>
      <c r="DA47" s="292"/>
      <c r="DB47" s="292"/>
      <c r="DC47" s="292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</row>
    <row r="48" spans="1:117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2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  <c r="CZ48" s="292"/>
      <c r="DA48" s="292"/>
      <c r="DB48" s="292"/>
      <c r="DC48" s="292"/>
      <c r="DD48" s="292"/>
      <c r="DE48" s="292"/>
      <c r="DF48" s="292"/>
      <c r="DG48" s="292"/>
      <c r="DH48" s="292"/>
      <c r="DI48" s="292"/>
      <c r="DJ48" s="292"/>
      <c r="DK48" s="292"/>
      <c r="DL48" s="292"/>
      <c r="DM48" s="292"/>
    </row>
    <row r="49" spans="1:117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  <c r="CZ49" s="292"/>
      <c r="DA49" s="292"/>
      <c r="DB49" s="292"/>
      <c r="DC49" s="292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</row>
    <row r="50" spans="1:117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2"/>
      <c r="CX50" s="292"/>
      <c r="CY50" s="292"/>
      <c r="CZ50" s="292"/>
      <c r="DA50" s="292"/>
      <c r="DB50" s="292"/>
      <c r="DC50" s="292"/>
      <c r="DD50" s="292"/>
      <c r="DE50" s="292"/>
      <c r="DF50" s="292"/>
      <c r="DG50" s="292"/>
      <c r="DH50" s="292"/>
      <c r="DI50" s="292"/>
      <c r="DJ50" s="292"/>
      <c r="DK50" s="292"/>
      <c r="DL50" s="292"/>
      <c r="DM50" s="292"/>
    </row>
    <row r="51" spans="1:117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2"/>
      <c r="CX51" s="292"/>
      <c r="CY51" s="292"/>
      <c r="CZ51" s="292"/>
      <c r="DA51" s="292"/>
      <c r="DB51" s="292"/>
      <c r="DC51" s="292"/>
      <c r="DD51" s="292"/>
      <c r="DE51" s="292"/>
      <c r="DF51" s="292"/>
      <c r="DG51" s="292"/>
      <c r="DH51" s="292"/>
      <c r="DI51" s="292"/>
      <c r="DJ51" s="292"/>
      <c r="DK51" s="292"/>
      <c r="DL51" s="292"/>
      <c r="DM51" s="292"/>
    </row>
    <row r="52" spans="1:117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  <c r="CZ52" s="292"/>
      <c r="DA52" s="292"/>
      <c r="DB52" s="292"/>
      <c r="DC52" s="292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</row>
    <row r="53" spans="1:117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2"/>
      <c r="CX53" s="292"/>
      <c r="CY53" s="292"/>
      <c r="CZ53" s="292"/>
      <c r="DA53" s="292"/>
      <c r="DB53" s="292"/>
      <c r="DC53" s="292"/>
      <c r="DD53" s="292"/>
      <c r="DE53" s="292"/>
      <c r="DF53" s="292"/>
      <c r="DG53" s="292"/>
      <c r="DH53" s="292"/>
      <c r="DI53" s="292"/>
      <c r="DJ53" s="292"/>
      <c r="DK53" s="292"/>
      <c r="DL53" s="292"/>
      <c r="DM53" s="292"/>
    </row>
    <row r="54" spans="1:117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2"/>
      <c r="CX54" s="292"/>
      <c r="CY54" s="292"/>
      <c r="CZ54" s="292"/>
      <c r="DA54" s="292"/>
      <c r="DB54" s="292"/>
      <c r="DC54" s="292"/>
      <c r="DD54" s="292"/>
      <c r="DE54" s="292"/>
      <c r="DF54" s="292"/>
      <c r="DG54" s="292"/>
      <c r="DH54" s="292"/>
      <c r="DI54" s="292"/>
      <c r="DJ54" s="292"/>
      <c r="DK54" s="292"/>
      <c r="DL54" s="292"/>
      <c r="DM54" s="292"/>
    </row>
    <row r="55" spans="1:117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2"/>
      <c r="CX55" s="292"/>
      <c r="CY55" s="292"/>
      <c r="CZ55" s="292"/>
      <c r="DA55" s="292"/>
      <c r="DB55" s="292"/>
      <c r="DC55" s="292"/>
      <c r="DD55" s="292"/>
      <c r="DE55" s="292"/>
      <c r="DF55" s="292"/>
      <c r="DG55" s="292"/>
      <c r="DH55" s="292"/>
      <c r="DI55" s="292"/>
      <c r="DJ55" s="292"/>
      <c r="DK55" s="292"/>
      <c r="DL55" s="292"/>
      <c r="DM55" s="292"/>
    </row>
    <row r="56" spans="1:117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2"/>
      <c r="CX56" s="292"/>
      <c r="CY56" s="292"/>
      <c r="CZ56" s="292"/>
      <c r="DA56" s="292"/>
      <c r="DB56" s="292"/>
      <c r="DC56" s="292"/>
      <c r="DD56" s="292"/>
      <c r="DE56" s="292"/>
      <c r="DF56" s="292"/>
      <c r="DG56" s="292"/>
      <c r="DH56" s="292"/>
      <c r="DI56" s="292"/>
      <c r="DJ56" s="292"/>
      <c r="DK56" s="292"/>
      <c r="DL56" s="292"/>
      <c r="DM56" s="292"/>
    </row>
    <row r="57" spans="1:117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2"/>
      <c r="CH57" s="292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2"/>
      <c r="CX57" s="292"/>
      <c r="CY57" s="292"/>
      <c r="CZ57" s="292"/>
      <c r="DA57" s="292"/>
      <c r="DB57" s="292"/>
      <c r="DC57" s="292"/>
      <c r="DD57" s="292"/>
      <c r="DE57" s="292"/>
      <c r="DF57" s="292"/>
      <c r="DG57" s="292"/>
      <c r="DH57" s="292"/>
      <c r="DI57" s="292"/>
      <c r="DJ57" s="292"/>
      <c r="DK57" s="292"/>
      <c r="DL57" s="292"/>
      <c r="DM57" s="292"/>
    </row>
    <row r="58" spans="1:117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2"/>
      <c r="CX58" s="292"/>
      <c r="CY58" s="292"/>
      <c r="CZ58" s="292"/>
      <c r="DA58" s="292"/>
      <c r="DB58" s="292"/>
      <c r="DC58" s="292"/>
      <c r="DD58" s="292"/>
      <c r="DE58" s="292"/>
      <c r="DF58" s="292"/>
      <c r="DG58" s="292"/>
      <c r="DH58" s="292"/>
      <c r="DI58" s="292"/>
      <c r="DJ58" s="292"/>
      <c r="DK58" s="292"/>
      <c r="DL58" s="292"/>
      <c r="DM58" s="292"/>
    </row>
    <row r="59" spans="1:117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2"/>
      <c r="CX59" s="292"/>
      <c r="CY59" s="292"/>
      <c r="CZ59" s="292"/>
      <c r="DA59" s="292"/>
      <c r="DB59" s="292"/>
      <c r="DC59" s="292"/>
      <c r="DD59" s="292"/>
      <c r="DE59" s="292"/>
      <c r="DF59" s="292"/>
      <c r="DG59" s="292"/>
      <c r="DH59" s="292"/>
      <c r="DI59" s="292"/>
      <c r="DJ59" s="292"/>
      <c r="DK59" s="292"/>
      <c r="DL59" s="292"/>
      <c r="DM59" s="292"/>
    </row>
    <row r="60" spans="1:117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2"/>
      <c r="CH60" s="292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2"/>
      <c r="CX60" s="292"/>
      <c r="CY60" s="292"/>
      <c r="CZ60" s="292"/>
      <c r="DA60" s="292"/>
      <c r="DB60" s="292"/>
      <c r="DC60" s="292"/>
      <c r="DD60" s="292"/>
      <c r="DE60" s="292"/>
      <c r="DF60" s="292"/>
      <c r="DG60" s="292"/>
      <c r="DH60" s="292"/>
      <c r="DI60" s="292"/>
      <c r="DJ60" s="292"/>
      <c r="DK60" s="292"/>
      <c r="DL60" s="292"/>
      <c r="DM60" s="292"/>
    </row>
    <row r="61" spans="1:117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2"/>
      <c r="CX61" s="292"/>
      <c r="CY61" s="292"/>
      <c r="CZ61" s="292"/>
      <c r="DA61" s="292"/>
      <c r="DB61" s="292"/>
      <c r="DC61" s="292"/>
      <c r="DD61" s="292"/>
      <c r="DE61" s="292"/>
      <c r="DF61" s="292"/>
      <c r="DG61" s="292"/>
      <c r="DH61" s="292"/>
      <c r="DI61" s="292"/>
      <c r="DJ61" s="292"/>
      <c r="DK61" s="292"/>
      <c r="DL61" s="292"/>
      <c r="DM61" s="292"/>
    </row>
    <row r="62" spans="1:117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2"/>
      <c r="CH62" s="292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2"/>
      <c r="CX62" s="292"/>
      <c r="CY62" s="292"/>
      <c r="CZ62" s="292"/>
      <c r="DA62" s="292"/>
      <c r="DB62" s="292"/>
      <c r="DC62" s="292"/>
      <c r="DD62" s="292"/>
      <c r="DE62" s="292"/>
      <c r="DF62" s="292"/>
      <c r="DG62" s="292"/>
      <c r="DH62" s="292"/>
      <c r="DI62" s="292"/>
      <c r="DJ62" s="292"/>
      <c r="DK62" s="292"/>
      <c r="DL62" s="292"/>
      <c r="DM62" s="292"/>
    </row>
    <row r="63" spans="1:117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2"/>
      <c r="CH63" s="292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2"/>
      <c r="CX63" s="292"/>
      <c r="CY63" s="292"/>
      <c r="CZ63" s="292"/>
      <c r="DA63" s="292"/>
      <c r="DB63" s="292"/>
      <c r="DC63" s="292"/>
      <c r="DD63" s="292"/>
      <c r="DE63" s="292"/>
      <c r="DF63" s="292"/>
      <c r="DG63" s="292"/>
      <c r="DH63" s="292"/>
      <c r="DI63" s="292"/>
      <c r="DJ63" s="292"/>
      <c r="DK63" s="292"/>
      <c r="DL63" s="292"/>
      <c r="DM63" s="292"/>
    </row>
    <row r="64" spans="1:117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2"/>
      <c r="CH64" s="292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2"/>
      <c r="CX64" s="292"/>
      <c r="CY64" s="292"/>
      <c r="CZ64" s="292"/>
      <c r="DA64" s="292"/>
      <c r="DB64" s="292"/>
      <c r="DC64" s="292"/>
      <c r="DD64" s="292"/>
      <c r="DE64" s="292"/>
      <c r="DF64" s="292"/>
      <c r="DG64" s="292"/>
      <c r="DH64" s="292"/>
      <c r="DI64" s="292"/>
      <c r="DJ64" s="292"/>
      <c r="DK64" s="292"/>
      <c r="DL64" s="292"/>
      <c r="DM64" s="292"/>
    </row>
    <row r="65" spans="1:117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2"/>
      <c r="CH65" s="292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2"/>
      <c r="CX65" s="292"/>
      <c r="CY65" s="292"/>
      <c r="CZ65" s="292"/>
      <c r="DA65" s="292"/>
      <c r="DB65" s="292"/>
      <c r="DC65" s="292"/>
      <c r="DD65" s="292"/>
      <c r="DE65" s="292"/>
      <c r="DF65" s="292"/>
      <c r="DG65" s="292"/>
      <c r="DH65" s="292"/>
      <c r="DI65" s="292"/>
      <c r="DJ65" s="292"/>
      <c r="DK65" s="292"/>
      <c r="DL65" s="292"/>
      <c r="DM65" s="292"/>
    </row>
    <row r="66" spans="1:117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2"/>
      <c r="CH66" s="292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2"/>
      <c r="CX66" s="292"/>
      <c r="CY66" s="292"/>
      <c r="CZ66" s="292"/>
      <c r="DA66" s="292"/>
      <c r="DB66" s="292"/>
      <c r="DC66" s="292"/>
      <c r="DD66" s="292"/>
      <c r="DE66" s="292"/>
      <c r="DF66" s="292"/>
      <c r="DG66" s="292"/>
      <c r="DH66" s="292"/>
      <c r="DI66" s="292"/>
      <c r="DJ66" s="292"/>
      <c r="DK66" s="292"/>
      <c r="DL66" s="292"/>
      <c r="DM66" s="292"/>
    </row>
    <row r="67" spans="1:117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2"/>
      <c r="CH67" s="292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2"/>
      <c r="CX67" s="292"/>
      <c r="CY67" s="292"/>
      <c r="CZ67" s="292"/>
      <c r="DA67" s="292"/>
      <c r="DB67" s="292"/>
      <c r="DC67" s="292"/>
      <c r="DD67" s="292"/>
      <c r="DE67" s="292"/>
      <c r="DF67" s="292"/>
      <c r="DG67" s="292"/>
      <c r="DH67" s="292"/>
      <c r="DI67" s="292"/>
      <c r="DJ67" s="292"/>
      <c r="DK67" s="292"/>
      <c r="DL67" s="292"/>
      <c r="DM67" s="292"/>
    </row>
    <row r="68" spans="1:117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2"/>
      <c r="CH68" s="292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2"/>
      <c r="CX68" s="292"/>
      <c r="CY68" s="292"/>
      <c r="CZ68" s="292"/>
      <c r="DA68" s="292"/>
      <c r="DB68" s="292"/>
      <c r="DC68" s="292"/>
      <c r="DD68" s="292"/>
      <c r="DE68" s="292"/>
      <c r="DF68" s="292"/>
      <c r="DG68" s="292"/>
      <c r="DH68" s="292"/>
      <c r="DI68" s="292"/>
      <c r="DJ68" s="292"/>
      <c r="DK68" s="292"/>
      <c r="DL68" s="292"/>
      <c r="DM68" s="292"/>
    </row>
    <row r="69" spans="1:117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2"/>
      <c r="CH69" s="292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2"/>
      <c r="CX69" s="292"/>
      <c r="CY69" s="292"/>
      <c r="CZ69" s="292"/>
      <c r="DA69" s="292"/>
      <c r="DB69" s="292"/>
      <c r="DC69" s="292"/>
      <c r="DD69" s="292"/>
      <c r="DE69" s="292"/>
      <c r="DF69" s="292"/>
      <c r="DG69" s="292"/>
      <c r="DH69" s="292"/>
      <c r="DI69" s="292"/>
      <c r="DJ69" s="292"/>
      <c r="DK69" s="292"/>
      <c r="DL69" s="292"/>
      <c r="DM69" s="292"/>
    </row>
    <row r="70" spans="1:117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2"/>
      <c r="CH70" s="292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2"/>
      <c r="CX70" s="292"/>
      <c r="CY70" s="292"/>
      <c r="CZ70" s="292"/>
      <c r="DA70" s="292"/>
      <c r="DB70" s="292"/>
      <c r="DC70" s="292"/>
      <c r="DD70" s="292"/>
      <c r="DE70" s="292"/>
      <c r="DF70" s="292"/>
      <c r="DG70" s="292"/>
      <c r="DH70" s="292"/>
      <c r="DI70" s="292"/>
      <c r="DJ70" s="292"/>
      <c r="DK70" s="292"/>
      <c r="DL70" s="292"/>
      <c r="DM70" s="292"/>
    </row>
    <row r="71" spans="1:117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2"/>
      <c r="CH71" s="292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2"/>
      <c r="CX71" s="292"/>
      <c r="CY71" s="292"/>
      <c r="CZ71" s="292"/>
      <c r="DA71" s="292"/>
      <c r="DB71" s="292"/>
      <c r="DC71" s="292"/>
      <c r="DD71" s="292"/>
      <c r="DE71" s="292"/>
      <c r="DF71" s="292"/>
      <c r="DG71" s="292"/>
      <c r="DH71" s="292"/>
      <c r="DI71" s="292"/>
      <c r="DJ71" s="292"/>
      <c r="DK71" s="292"/>
      <c r="DL71" s="292"/>
      <c r="DM71" s="292"/>
    </row>
    <row r="72" spans="1:117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2"/>
      <c r="CH72" s="292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2"/>
      <c r="CX72" s="292"/>
      <c r="CY72" s="292"/>
      <c r="CZ72" s="292"/>
      <c r="DA72" s="292"/>
      <c r="DB72" s="292"/>
      <c r="DC72" s="292"/>
      <c r="DD72" s="292"/>
      <c r="DE72" s="292"/>
      <c r="DF72" s="292"/>
      <c r="DG72" s="292"/>
      <c r="DH72" s="292"/>
      <c r="DI72" s="292"/>
      <c r="DJ72" s="292"/>
      <c r="DK72" s="292"/>
      <c r="DL72" s="292"/>
      <c r="DM72" s="292"/>
    </row>
    <row r="73" spans="1:117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2"/>
      <c r="CH73" s="292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2"/>
      <c r="CX73" s="292"/>
      <c r="CY73" s="292"/>
      <c r="CZ73" s="292"/>
      <c r="DA73" s="292"/>
      <c r="DB73" s="292"/>
      <c r="DC73" s="292"/>
      <c r="DD73" s="292"/>
      <c r="DE73" s="292"/>
      <c r="DF73" s="292"/>
      <c r="DG73" s="292"/>
      <c r="DH73" s="292"/>
      <c r="DI73" s="292"/>
      <c r="DJ73" s="292"/>
      <c r="DK73" s="292"/>
      <c r="DL73" s="292"/>
      <c r="DM73" s="292"/>
    </row>
    <row r="74" spans="1:117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2"/>
      <c r="CH74" s="292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2"/>
      <c r="CX74" s="292"/>
      <c r="CY74" s="292"/>
      <c r="CZ74" s="292"/>
      <c r="DA74" s="292"/>
      <c r="DB74" s="292"/>
      <c r="DC74" s="292"/>
      <c r="DD74" s="292"/>
      <c r="DE74" s="292"/>
      <c r="DF74" s="292"/>
      <c r="DG74" s="292"/>
      <c r="DH74" s="292"/>
      <c r="DI74" s="292"/>
      <c r="DJ74" s="292"/>
      <c r="DK74" s="292"/>
      <c r="DL74" s="292"/>
      <c r="DM74" s="292"/>
    </row>
    <row r="75" spans="1:117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2"/>
      <c r="CH75" s="292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2"/>
      <c r="CX75" s="292"/>
      <c r="CY75" s="292"/>
      <c r="CZ75" s="292"/>
      <c r="DA75" s="292"/>
      <c r="DB75" s="292"/>
      <c r="DC75" s="292"/>
      <c r="DD75" s="292"/>
      <c r="DE75" s="292"/>
      <c r="DF75" s="292"/>
      <c r="DG75" s="292"/>
      <c r="DH75" s="292"/>
      <c r="DI75" s="292"/>
      <c r="DJ75" s="292"/>
      <c r="DK75" s="292"/>
      <c r="DL75" s="292"/>
      <c r="DM75" s="292"/>
    </row>
    <row r="76" spans="1:117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92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2"/>
      <c r="CX76" s="292"/>
      <c r="CY76" s="292"/>
      <c r="CZ76" s="292"/>
      <c r="DA76" s="292"/>
      <c r="DB76" s="292"/>
      <c r="DC76" s="292"/>
      <c r="DD76" s="292"/>
      <c r="DE76" s="292"/>
      <c r="DF76" s="292"/>
      <c r="DG76" s="292"/>
      <c r="DH76" s="292"/>
      <c r="DI76" s="292"/>
      <c r="DJ76" s="292"/>
      <c r="DK76" s="292"/>
      <c r="DL76" s="292"/>
      <c r="DM76" s="292"/>
    </row>
    <row r="77" spans="1:117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2"/>
      <c r="CH77" s="292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2"/>
      <c r="CX77" s="292"/>
      <c r="CY77" s="292"/>
      <c r="CZ77" s="292"/>
      <c r="DA77" s="292"/>
      <c r="DB77" s="292"/>
      <c r="DC77" s="292"/>
      <c r="DD77" s="292"/>
      <c r="DE77" s="292"/>
      <c r="DF77" s="292"/>
      <c r="DG77" s="292"/>
      <c r="DH77" s="292"/>
      <c r="DI77" s="292"/>
      <c r="DJ77" s="292"/>
      <c r="DK77" s="292"/>
      <c r="DL77" s="292"/>
      <c r="DM77" s="292"/>
    </row>
    <row r="78" spans="1:117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2"/>
      <c r="CH78" s="292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2"/>
      <c r="CX78" s="292"/>
      <c r="CY78" s="292"/>
      <c r="CZ78" s="292"/>
      <c r="DA78" s="292"/>
      <c r="DB78" s="292"/>
      <c r="DC78" s="292"/>
      <c r="DD78" s="292"/>
      <c r="DE78" s="292"/>
      <c r="DF78" s="292"/>
      <c r="DG78" s="292"/>
      <c r="DH78" s="292"/>
      <c r="DI78" s="292"/>
      <c r="DJ78" s="292"/>
      <c r="DK78" s="292"/>
      <c r="DL78" s="292"/>
      <c r="DM78" s="292"/>
    </row>
    <row r="79" spans="1:117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2"/>
      <c r="CH79" s="292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2"/>
      <c r="CX79" s="292"/>
      <c r="CY79" s="292"/>
      <c r="CZ79" s="292"/>
      <c r="DA79" s="292"/>
      <c r="DB79" s="292"/>
      <c r="DC79" s="292"/>
      <c r="DD79" s="292"/>
      <c r="DE79" s="292"/>
      <c r="DF79" s="292"/>
      <c r="DG79" s="292"/>
      <c r="DH79" s="292"/>
      <c r="DI79" s="292"/>
      <c r="DJ79" s="292"/>
      <c r="DK79" s="292"/>
      <c r="DL79" s="292"/>
      <c r="DM79" s="292"/>
    </row>
    <row r="80" spans="1:117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2"/>
      <c r="CH80" s="292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2"/>
      <c r="CX80" s="292"/>
      <c r="CY80" s="292"/>
      <c r="CZ80" s="292"/>
      <c r="DA80" s="292"/>
      <c r="DB80" s="292"/>
      <c r="DC80" s="292"/>
      <c r="DD80" s="292"/>
      <c r="DE80" s="292"/>
      <c r="DF80" s="292"/>
      <c r="DG80" s="292"/>
      <c r="DH80" s="292"/>
      <c r="DI80" s="292"/>
      <c r="DJ80" s="292"/>
      <c r="DK80" s="292"/>
      <c r="DL80" s="292"/>
      <c r="DM80" s="292"/>
    </row>
    <row r="81" spans="1:117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2"/>
      <c r="CH81" s="292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2"/>
      <c r="CX81" s="292"/>
      <c r="CY81" s="292"/>
      <c r="CZ81" s="292"/>
      <c r="DA81" s="292"/>
      <c r="DB81" s="292"/>
      <c r="DC81" s="292"/>
      <c r="DD81" s="292"/>
      <c r="DE81" s="292"/>
      <c r="DF81" s="292"/>
      <c r="DG81" s="292"/>
      <c r="DH81" s="292"/>
      <c r="DI81" s="292"/>
      <c r="DJ81" s="292"/>
      <c r="DK81" s="292"/>
      <c r="DL81" s="292"/>
      <c r="DM81" s="292"/>
    </row>
    <row r="82" spans="1:117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2"/>
      <c r="CH82" s="292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2"/>
      <c r="CX82" s="292"/>
      <c r="CY82" s="292"/>
      <c r="CZ82" s="292"/>
      <c r="DA82" s="292"/>
      <c r="DB82" s="292"/>
      <c r="DC82" s="292"/>
      <c r="DD82" s="292"/>
      <c r="DE82" s="292"/>
      <c r="DF82" s="292"/>
      <c r="DG82" s="292"/>
      <c r="DH82" s="292"/>
      <c r="DI82" s="292"/>
      <c r="DJ82" s="292"/>
      <c r="DK82" s="292"/>
      <c r="DL82" s="292"/>
      <c r="DM82" s="292"/>
    </row>
    <row r="83" spans="1:117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2"/>
      <c r="CX83" s="292"/>
      <c r="CY83" s="292"/>
      <c r="CZ83" s="292"/>
      <c r="DA83" s="292"/>
      <c r="DB83" s="292"/>
      <c r="DC83" s="292"/>
      <c r="DD83" s="292"/>
      <c r="DE83" s="292"/>
      <c r="DF83" s="292"/>
      <c r="DG83" s="292"/>
      <c r="DH83" s="292"/>
      <c r="DI83" s="292"/>
      <c r="DJ83" s="292"/>
      <c r="DK83" s="292"/>
      <c r="DL83" s="292"/>
      <c r="DM83" s="292"/>
    </row>
    <row r="84" spans="1:117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2"/>
      <c r="CH84" s="292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2"/>
      <c r="CX84" s="292"/>
      <c r="CY84" s="292"/>
      <c r="CZ84" s="292"/>
      <c r="DA84" s="292"/>
      <c r="DB84" s="292"/>
      <c r="DC84" s="292"/>
      <c r="DD84" s="292"/>
      <c r="DE84" s="292"/>
      <c r="DF84" s="292"/>
      <c r="DG84" s="292"/>
      <c r="DH84" s="292"/>
      <c r="DI84" s="292"/>
      <c r="DJ84" s="292"/>
      <c r="DK84" s="292"/>
      <c r="DL84" s="292"/>
      <c r="DM84" s="292"/>
    </row>
    <row r="85" spans="1:117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2"/>
      <c r="CX85" s="292"/>
      <c r="CY85" s="292"/>
      <c r="CZ85" s="292"/>
      <c r="DA85" s="292"/>
      <c r="DB85" s="292"/>
      <c r="DC85" s="292"/>
      <c r="DD85" s="292"/>
      <c r="DE85" s="292"/>
      <c r="DF85" s="292"/>
      <c r="DG85" s="292"/>
      <c r="DH85" s="292"/>
      <c r="DI85" s="292"/>
      <c r="DJ85" s="292"/>
      <c r="DK85" s="292"/>
      <c r="DL85" s="292"/>
      <c r="DM85" s="292"/>
    </row>
    <row r="86" spans="1:117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2"/>
      <c r="CX86" s="292"/>
      <c r="CY86" s="292"/>
      <c r="CZ86" s="292"/>
      <c r="DA86" s="292"/>
      <c r="DB86" s="292"/>
      <c r="DC86" s="292"/>
      <c r="DD86" s="292"/>
      <c r="DE86" s="292"/>
      <c r="DF86" s="292"/>
      <c r="DG86" s="292"/>
      <c r="DH86" s="292"/>
      <c r="DI86" s="292"/>
      <c r="DJ86" s="292"/>
      <c r="DK86" s="292"/>
      <c r="DL86" s="292"/>
      <c r="DM86" s="292"/>
    </row>
    <row r="87" spans="1:117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2"/>
      <c r="CH87" s="292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2"/>
      <c r="CX87" s="292"/>
      <c r="CY87" s="292"/>
      <c r="CZ87" s="292"/>
      <c r="DA87" s="292"/>
      <c r="DB87" s="292"/>
      <c r="DC87" s="292"/>
      <c r="DD87" s="292"/>
      <c r="DE87" s="292"/>
      <c r="DF87" s="292"/>
      <c r="DG87" s="292"/>
      <c r="DH87" s="292"/>
      <c r="DI87" s="292"/>
      <c r="DJ87" s="292"/>
      <c r="DK87" s="292"/>
      <c r="DL87" s="292"/>
      <c r="DM87" s="292"/>
    </row>
    <row r="88" spans="1:117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2"/>
      <c r="CH88" s="292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2"/>
      <c r="CX88" s="292"/>
      <c r="CY88" s="292"/>
      <c r="CZ88" s="292"/>
      <c r="DA88" s="292"/>
      <c r="DB88" s="292"/>
      <c r="DC88" s="292"/>
      <c r="DD88" s="292"/>
      <c r="DE88" s="292"/>
      <c r="DF88" s="292"/>
      <c r="DG88" s="292"/>
      <c r="DH88" s="292"/>
      <c r="DI88" s="292"/>
      <c r="DJ88" s="292"/>
      <c r="DK88" s="292"/>
      <c r="DL88" s="292"/>
      <c r="DM88" s="292"/>
    </row>
    <row r="89" spans="1:117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2"/>
      <c r="CH89" s="292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2"/>
      <c r="CX89" s="292"/>
      <c r="CY89" s="292"/>
      <c r="CZ89" s="292"/>
      <c r="DA89" s="292"/>
      <c r="DB89" s="292"/>
      <c r="DC89" s="292"/>
      <c r="DD89" s="292"/>
      <c r="DE89" s="292"/>
      <c r="DF89" s="292"/>
      <c r="DG89" s="292"/>
      <c r="DH89" s="292"/>
      <c r="DI89" s="292"/>
      <c r="DJ89" s="292"/>
      <c r="DK89" s="292"/>
      <c r="DL89" s="292"/>
      <c r="DM89" s="292"/>
    </row>
    <row r="90" spans="1:117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2"/>
      <c r="CG90" s="292"/>
      <c r="CH90" s="292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2"/>
      <c r="CX90" s="292"/>
      <c r="CY90" s="292"/>
      <c r="CZ90" s="292"/>
      <c r="DA90" s="292"/>
      <c r="DB90" s="292"/>
      <c r="DC90" s="292"/>
      <c r="DD90" s="292"/>
      <c r="DE90" s="292"/>
      <c r="DF90" s="292"/>
      <c r="DG90" s="292"/>
      <c r="DH90" s="292"/>
      <c r="DI90" s="292"/>
      <c r="DJ90" s="292"/>
      <c r="DK90" s="292"/>
      <c r="DL90" s="292"/>
      <c r="DM90" s="292"/>
    </row>
    <row r="91" spans="1:117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2"/>
      <c r="CH91" s="292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2"/>
      <c r="CX91" s="292"/>
      <c r="CY91" s="292"/>
      <c r="CZ91" s="292"/>
      <c r="DA91" s="292"/>
      <c r="DB91" s="292"/>
      <c r="DC91" s="292"/>
      <c r="DD91" s="292"/>
      <c r="DE91" s="292"/>
      <c r="DF91" s="292"/>
      <c r="DG91" s="292"/>
      <c r="DH91" s="292"/>
      <c r="DI91" s="292"/>
      <c r="DJ91" s="292"/>
      <c r="DK91" s="292"/>
      <c r="DL91" s="292"/>
      <c r="DM91" s="292"/>
    </row>
    <row r="92" spans="1:117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  <c r="CC92" s="292"/>
      <c r="CD92" s="292"/>
      <c r="CE92" s="292"/>
      <c r="CF92" s="292"/>
      <c r="CG92" s="292"/>
      <c r="CH92" s="292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2"/>
      <c r="CX92" s="292"/>
      <c r="CY92" s="292"/>
      <c r="CZ92" s="292"/>
      <c r="DA92" s="292"/>
      <c r="DB92" s="292"/>
      <c r="DC92" s="292"/>
      <c r="DD92" s="292"/>
      <c r="DE92" s="292"/>
      <c r="DF92" s="292"/>
      <c r="DG92" s="292"/>
      <c r="DH92" s="292"/>
      <c r="DI92" s="292"/>
      <c r="DJ92" s="292"/>
      <c r="DK92" s="292"/>
      <c r="DL92" s="292"/>
      <c r="DM92" s="292"/>
    </row>
    <row r="93" spans="1:117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  <c r="CC93" s="292"/>
      <c r="CD93" s="292"/>
      <c r="CE93" s="292"/>
      <c r="CF93" s="292"/>
      <c r="CG93" s="292"/>
      <c r="CH93" s="292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2"/>
      <c r="CX93" s="292"/>
      <c r="CY93" s="292"/>
      <c r="CZ93" s="292"/>
      <c r="DA93" s="292"/>
      <c r="DB93" s="292"/>
      <c r="DC93" s="292"/>
      <c r="DD93" s="292"/>
      <c r="DE93" s="292"/>
      <c r="DF93" s="292"/>
      <c r="DG93" s="292"/>
      <c r="DH93" s="292"/>
      <c r="DI93" s="292"/>
      <c r="DJ93" s="292"/>
      <c r="DK93" s="292"/>
      <c r="DL93" s="292"/>
      <c r="DM93" s="292"/>
    </row>
    <row r="94" spans="1:117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  <c r="CC94" s="292"/>
      <c r="CD94" s="292"/>
      <c r="CE94" s="292"/>
      <c r="CF94" s="292"/>
      <c r="CG94" s="292"/>
      <c r="CH94" s="292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2"/>
      <c r="CX94" s="292"/>
      <c r="CY94" s="292"/>
      <c r="CZ94" s="292"/>
      <c r="DA94" s="292"/>
      <c r="DB94" s="292"/>
      <c r="DC94" s="292"/>
      <c r="DD94" s="292"/>
      <c r="DE94" s="292"/>
      <c r="DF94" s="292"/>
      <c r="DG94" s="292"/>
      <c r="DH94" s="292"/>
      <c r="DI94" s="292"/>
      <c r="DJ94" s="292"/>
      <c r="DK94" s="292"/>
      <c r="DL94" s="292"/>
      <c r="DM94" s="292"/>
    </row>
    <row r="95" spans="1:117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  <c r="CC95" s="292"/>
      <c r="CD95" s="292"/>
      <c r="CE95" s="292"/>
      <c r="CF95" s="292"/>
      <c r="CG95" s="292"/>
      <c r="CH95" s="292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2"/>
      <c r="CX95" s="292"/>
      <c r="CY95" s="292"/>
      <c r="CZ95" s="292"/>
      <c r="DA95" s="292"/>
      <c r="DB95" s="292"/>
      <c r="DC95" s="292"/>
      <c r="DD95" s="292"/>
      <c r="DE95" s="292"/>
      <c r="DF95" s="292"/>
      <c r="DG95" s="292"/>
      <c r="DH95" s="292"/>
      <c r="DI95" s="292"/>
      <c r="DJ95" s="292"/>
      <c r="DK95" s="292"/>
      <c r="DL95" s="292"/>
      <c r="DM95" s="292"/>
    </row>
    <row r="96" spans="1:117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2"/>
      <c r="CC96" s="292"/>
      <c r="CD96" s="292"/>
      <c r="CE96" s="292"/>
      <c r="CF96" s="292"/>
      <c r="CG96" s="292"/>
      <c r="CH96" s="292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2"/>
      <c r="CX96" s="292"/>
      <c r="CY96" s="292"/>
      <c r="CZ96" s="292"/>
      <c r="DA96" s="292"/>
      <c r="DB96" s="292"/>
      <c r="DC96" s="292"/>
      <c r="DD96" s="292"/>
      <c r="DE96" s="292"/>
      <c r="DF96" s="292"/>
      <c r="DG96" s="292"/>
      <c r="DH96" s="292"/>
      <c r="DI96" s="292"/>
      <c r="DJ96" s="292"/>
      <c r="DK96" s="292"/>
      <c r="DL96" s="292"/>
      <c r="DM96" s="292"/>
    </row>
    <row r="97" spans="1:117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2"/>
      <c r="CC97" s="292"/>
      <c r="CD97" s="292"/>
      <c r="CE97" s="292"/>
      <c r="CF97" s="292"/>
      <c r="CG97" s="292"/>
      <c r="CH97" s="292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2"/>
      <c r="CX97" s="292"/>
      <c r="CY97" s="292"/>
      <c r="CZ97" s="292"/>
      <c r="DA97" s="292"/>
      <c r="DB97" s="292"/>
      <c r="DC97" s="292"/>
      <c r="DD97" s="292"/>
      <c r="DE97" s="292"/>
      <c r="DF97" s="292"/>
      <c r="DG97" s="292"/>
      <c r="DH97" s="292"/>
      <c r="DI97" s="292"/>
      <c r="DJ97" s="292"/>
      <c r="DK97" s="292"/>
      <c r="DL97" s="292"/>
      <c r="DM97" s="292"/>
    </row>
    <row r="98" spans="1:117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2"/>
      <c r="CC98" s="292"/>
      <c r="CD98" s="292"/>
      <c r="CE98" s="292"/>
      <c r="CF98" s="292"/>
      <c r="CG98" s="292"/>
      <c r="CH98" s="292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2"/>
      <c r="CX98" s="292"/>
      <c r="CY98" s="292"/>
      <c r="CZ98" s="292"/>
      <c r="DA98" s="292"/>
      <c r="DB98" s="292"/>
      <c r="DC98" s="292"/>
      <c r="DD98" s="292"/>
      <c r="DE98" s="292"/>
      <c r="DF98" s="292"/>
      <c r="DG98" s="292"/>
      <c r="DH98" s="292"/>
      <c r="DI98" s="292"/>
      <c r="DJ98" s="292"/>
      <c r="DK98" s="292"/>
      <c r="DL98" s="292"/>
      <c r="DM98" s="292"/>
    </row>
    <row r="99" spans="1:117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2"/>
      <c r="CC99" s="292"/>
      <c r="CD99" s="292"/>
      <c r="CE99" s="292"/>
      <c r="CF99" s="292"/>
      <c r="CG99" s="292"/>
      <c r="CH99" s="292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2"/>
      <c r="CX99" s="292"/>
      <c r="CY99" s="292"/>
      <c r="CZ99" s="292"/>
      <c r="DA99" s="292"/>
      <c r="DB99" s="292"/>
      <c r="DC99" s="292"/>
      <c r="DD99" s="292"/>
      <c r="DE99" s="292"/>
      <c r="DF99" s="292"/>
      <c r="DG99" s="292"/>
      <c r="DH99" s="292"/>
      <c r="DI99" s="292"/>
      <c r="DJ99" s="292"/>
      <c r="DK99" s="292"/>
      <c r="DL99" s="292"/>
      <c r="DM99" s="292"/>
    </row>
    <row r="100" spans="1:117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2"/>
      <c r="CC100" s="292"/>
      <c r="CD100" s="292"/>
      <c r="CE100" s="292"/>
      <c r="CF100" s="292"/>
      <c r="CG100" s="292"/>
      <c r="CH100" s="292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2"/>
      <c r="CX100" s="292"/>
      <c r="CY100" s="292"/>
      <c r="CZ100" s="292"/>
      <c r="DA100" s="292"/>
      <c r="DB100" s="292"/>
      <c r="DC100" s="292"/>
      <c r="DD100" s="292"/>
      <c r="DE100" s="292"/>
      <c r="DF100" s="292"/>
      <c r="DG100" s="292"/>
      <c r="DH100" s="292"/>
      <c r="DI100" s="292"/>
      <c r="DJ100" s="292"/>
      <c r="DK100" s="292"/>
      <c r="DL100" s="292"/>
      <c r="DM100" s="292"/>
    </row>
    <row r="101" spans="1:117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2"/>
      <c r="AP101" s="292"/>
      <c r="AQ101" s="292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2"/>
      <c r="CC101" s="292"/>
      <c r="CD101" s="292"/>
      <c r="CE101" s="292"/>
      <c r="CF101" s="292"/>
      <c r="CG101" s="292"/>
      <c r="CH101" s="292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2"/>
      <c r="CX101" s="292"/>
      <c r="CY101" s="292"/>
      <c r="CZ101" s="292"/>
      <c r="DA101" s="292"/>
      <c r="DB101" s="292"/>
      <c r="DC101" s="292"/>
      <c r="DD101" s="292"/>
      <c r="DE101" s="292"/>
      <c r="DF101" s="292"/>
      <c r="DG101" s="292"/>
      <c r="DH101" s="292"/>
      <c r="DI101" s="292"/>
      <c r="DJ101" s="292"/>
      <c r="DK101" s="292"/>
      <c r="DL101" s="292"/>
      <c r="DM101" s="292"/>
    </row>
    <row r="102" spans="1:117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2"/>
      <c r="CC102" s="292"/>
      <c r="CD102" s="292"/>
      <c r="CE102" s="292"/>
      <c r="CF102" s="292"/>
      <c r="CG102" s="292"/>
      <c r="CH102" s="292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2"/>
      <c r="CX102" s="292"/>
      <c r="CY102" s="292"/>
      <c r="CZ102" s="292"/>
      <c r="DA102" s="292"/>
      <c r="DB102" s="292"/>
      <c r="DC102" s="292"/>
      <c r="DD102" s="292"/>
      <c r="DE102" s="292"/>
      <c r="DF102" s="292"/>
      <c r="DG102" s="292"/>
      <c r="DH102" s="292"/>
      <c r="DI102" s="292"/>
      <c r="DJ102" s="292"/>
      <c r="DK102" s="292"/>
      <c r="DL102" s="292"/>
      <c r="DM102" s="292"/>
    </row>
    <row r="103" spans="1:117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2"/>
      <c r="CH103" s="292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2"/>
      <c r="CX103" s="292"/>
      <c r="CY103" s="292"/>
      <c r="CZ103" s="292"/>
      <c r="DA103" s="292"/>
      <c r="DB103" s="292"/>
      <c r="DC103" s="292"/>
      <c r="DD103" s="292"/>
      <c r="DE103" s="292"/>
      <c r="DF103" s="292"/>
      <c r="DG103" s="292"/>
      <c r="DH103" s="292"/>
      <c r="DI103" s="292"/>
      <c r="DJ103" s="292"/>
      <c r="DK103" s="292"/>
      <c r="DL103" s="292"/>
      <c r="DM103" s="292"/>
    </row>
    <row r="104" spans="1:117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2"/>
      <c r="CC104" s="292"/>
      <c r="CD104" s="292"/>
      <c r="CE104" s="292"/>
      <c r="CF104" s="292"/>
      <c r="CG104" s="292"/>
      <c r="CH104" s="292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2"/>
      <c r="CX104" s="292"/>
      <c r="CY104" s="292"/>
      <c r="CZ104" s="292"/>
      <c r="DA104" s="292"/>
      <c r="DB104" s="292"/>
      <c r="DC104" s="292"/>
      <c r="DD104" s="292"/>
      <c r="DE104" s="292"/>
      <c r="DF104" s="292"/>
      <c r="DG104" s="292"/>
      <c r="DH104" s="292"/>
      <c r="DI104" s="292"/>
      <c r="DJ104" s="292"/>
      <c r="DK104" s="292"/>
      <c r="DL104" s="292"/>
      <c r="DM104" s="292"/>
    </row>
    <row r="105" spans="1:117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2"/>
      <c r="CC105" s="292"/>
      <c r="CD105" s="292"/>
      <c r="CE105" s="292"/>
      <c r="CF105" s="292"/>
      <c r="CG105" s="292"/>
      <c r="CH105" s="292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2"/>
      <c r="CX105" s="292"/>
      <c r="CY105" s="292"/>
      <c r="CZ105" s="292"/>
      <c r="DA105" s="292"/>
      <c r="DB105" s="292"/>
      <c r="DC105" s="292"/>
      <c r="DD105" s="292"/>
      <c r="DE105" s="292"/>
      <c r="DF105" s="292"/>
      <c r="DG105" s="292"/>
      <c r="DH105" s="292"/>
      <c r="DI105" s="292"/>
      <c r="DJ105" s="292"/>
      <c r="DK105" s="292"/>
      <c r="DL105" s="292"/>
      <c r="DM105" s="292"/>
    </row>
    <row r="106" spans="1:117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  <c r="AM106" s="292"/>
      <c r="AN106" s="292"/>
      <c r="AO106" s="292"/>
      <c r="AP106" s="292"/>
      <c r="AQ106" s="292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2"/>
      <c r="CC106" s="292"/>
      <c r="CD106" s="292"/>
      <c r="CE106" s="292"/>
      <c r="CF106" s="292"/>
      <c r="CG106" s="292"/>
      <c r="CH106" s="292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2"/>
      <c r="CX106" s="292"/>
      <c r="CY106" s="292"/>
      <c r="CZ106" s="292"/>
      <c r="DA106" s="292"/>
      <c r="DB106" s="292"/>
      <c r="DC106" s="292"/>
      <c r="DD106" s="292"/>
      <c r="DE106" s="292"/>
      <c r="DF106" s="292"/>
      <c r="DG106" s="292"/>
      <c r="DH106" s="292"/>
      <c r="DI106" s="292"/>
      <c r="DJ106" s="292"/>
      <c r="DK106" s="292"/>
      <c r="DL106" s="292"/>
      <c r="DM106" s="292"/>
    </row>
    <row r="107" spans="1:117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  <c r="AM107" s="292"/>
      <c r="AN107" s="292"/>
      <c r="AO107" s="292"/>
      <c r="AP107" s="292"/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2"/>
      <c r="CC107" s="292"/>
      <c r="CD107" s="292"/>
      <c r="CE107" s="292"/>
      <c r="CF107" s="292"/>
      <c r="CG107" s="292"/>
      <c r="CH107" s="292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2"/>
      <c r="CX107" s="292"/>
      <c r="CY107" s="292"/>
      <c r="CZ107" s="292"/>
      <c r="DA107" s="292"/>
      <c r="DB107" s="292"/>
      <c r="DC107" s="292"/>
      <c r="DD107" s="292"/>
      <c r="DE107" s="292"/>
      <c r="DF107" s="292"/>
      <c r="DG107" s="292"/>
      <c r="DH107" s="292"/>
      <c r="DI107" s="292"/>
      <c r="DJ107" s="292"/>
      <c r="DK107" s="292"/>
      <c r="DL107" s="292"/>
      <c r="DM107" s="292"/>
    </row>
    <row r="108" spans="1:117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  <c r="AM108" s="292"/>
      <c r="AN108" s="292"/>
      <c r="AO108" s="292"/>
      <c r="AP108" s="292"/>
      <c r="AQ108" s="292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2"/>
      <c r="CC108" s="292"/>
      <c r="CD108" s="292"/>
      <c r="CE108" s="292"/>
      <c r="CF108" s="292"/>
      <c r="CG108" s="292"/>
      <c r="CH108" s="292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2"/>
      <c r="CX108" s="292"/>
      <c r="CY108" s="292"/>
      <c r="CZ108" s="292"/>
      <c r="DA108" s="292"/>
      <c r="DB108" s="292"/>
      <c r="DC108" s="292"/>
      <c r="DD108" s="292"/>
      <c r="DE108" s="292"/>
      <c r="DF108" s="292"/>
      <c r="DG108" s="292"/>
      <c r="DH108" s="292"/>
      <c r="DI108" s="292"/>
      <c r="DJ108" s="292"/>
      <c r="DK108" s="292"/>
      <c r="DL108" s="292"/>
      <c r="DM108" s="292"/>
    </row>
    <row r="109" spans="1:117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2"/>
      <c r="CC109" s="292"/>
      <c r="CD109" s="292"/>
      <c r="CE109" s="292"/>
      <c r="CF109" s="292"/>
      <c r="CG109" s="292"/>
      <c r="CH109" s="292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2"/>
      <c r="CX109" s="292"/>
      <c r="CY109" s="292"/>
      <c r="CZ109" s="292"/>
      <c r="DA109" s="292"/>
      <c r="DB109" s="292"/>
      <c r="DC109" s="292"/>
      <c r="DD109" s="292"/>
      <c r="DE109" s="292"/>
      <c r="DF109" s="292"/>
      <c r="DG109" s="292"/>
      <c r="DH109" s="292"/>
      <c r="DI109" s="292"/>
      <c r="DJ109" s="292"/>
      <c r="DK109" s="292"/>
      <c r="DL109" s="292"/>
      <c r="DM109" s="292"/>
    </row>
    <row r="110" spans="1:117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2"/>
      <c r="AN110" s="292"/>
      <c r="AO110" s="292"/>
      <c r="AP110" s="292"/>
      <c r="AQ110" s="292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2"/>
      <c r="CC110" s="292"/>
      <c r="CD110" s="292"/>
      <c r="CE110" s="292"/>
      <c r="CF110" s="292"/>
      <c r="CG110" s="292"/>
      <c r="CH110" s="292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2"/>
      <c r="CX110" s="292"/>
      <c r="CY110" s="292"/>
      <c r="CZ110" s="292"/>
      <c r="DA110" s="292"/>
      <c r="DB110" s="292"/>
      <c r="DC110" s="292"/>
      <c r="DD110" s="292"/>
      <c r="DE110" s="292"/>
      <c r="DF110" s="292"/>
      <c r="DG110" s="292"/>
      <c r="DH110" s="292"/>
      <c r="DI110" s="292"/>
      <c r="DJ110" s="292"/>
      <c r="DK110" s="292"/>
      <c r="DL110" s="292"/>
      <c r="DM110" s="292"/>
    </row>
    <row r="111" spans="1:117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  <c r="AM111" s="292"/>
      <c r="AN111" s="292"/>
      <c r="AO111" s="292"/>
      <c r="AP111" s="292"/>
      <c r="AQ111" s="292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2"/>
      <c r="CC111" s="292"/>
      <c r="CD111" s="292"/>
      <c r="CE111" s="292"/>
      <c r="CF111" s="292"/>
      <c r="CG111" s="292"/>
      <c r="CH111" s="292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2"/>
      <c r="CX111" s="292"/>
      <c r="CY111" s="292"/>
      <c r="CZ111" s="292"/>
      <c r="DA111" s="292"/>
      <c r="DB111" s="292"/>
      <c r="DC111" s="292"/>
      <c r="DD111" s="292"/>
      <c r="DE111" s="292"/>
      <c r="DF111" s="292"/>
      <c r="DG111" s="292"/>
      <c r="DH111" s="292"/>
      <c r="DI111" s="292"/>
      <c r="DJ111" s="292"/>
      <c r="DK111" s="292"/>
      <c r="DL111" s="292"/>
      <c r="DM111" s="292"/>
    </row>
    <row r="112" spans="1:117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  <c r="AM112" s="292"/>
      <c r="AN112" s="292"/>
      <c r="AO112" s="292"/>
      <c r="AP112" s="292"/>
      <c r="AQ112" s="292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2"/>
      <c r="CC112" s="292"/>
      <c r="CD112" s="292"/>
      <c r="CE112" s="292"/>
      <c r="CF112" s="292"/>
      <c r="CG112" s="292"/>
      <c r="CH112" s="292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2"/>
      <c r="CX112" s="292"/>
      <c r="CY112" s="292"/>
      <c r="CZ112" s="292"/>
      <c r="DA112" s="292"/>
      <c r="DB112" s="292"/>
      <c r="DC112" s="292"/>
      <c r="DD112" s="292"/>
      <c r="DE112" s="292"/>
      <c r="DF112" s="292"/>
      <c r="DG112" s="292"/>
      <c r="DH112" s="292"/>
      <c r="DI112" s="292"/>
      <c r="DJ112" s="292"/>
      <c r="DK112" s="292"/>
      <c r="DL112" s="292"/>
      <c r="DM112" s="292"/>
    </row>
    <row r="113" spans="1:117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  <c r="AM113" s="292"/>
      <c r="AN113" s="292"/>
      <c r="AO113" s="292"/>
      <c r="AP113" s="292"/>
      <c r="AQ113" s="292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2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2"/>
      <c r="CX113" s="292"/>
      <c r="CY113" s="292"/>
      <c r="CZ113" s="292"/>
      <c r="DA113" s="292"/>
      <c r="DB113" s="292"/>
      <c r="DC113" s="292"/>
      <c r="DD113" s="292"/>
      <c r="DE113" s="292"/>
      <c r="DF113" s="292"/>
      <c r="DG113" s="292"/>
      <c r="DH113" s="292"/>
      <c r="DI113" s="292"/>
      <c r="DJ113" s="292"/>
      <c r="DK113" s="292"/>
      <c r="DL113" s="292"/>
      <c r="DM113" s="292"/>
    </row>
    <row r="114" spans="1:117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  <c r="AM114" s="292"/>
      <c r="AN114" s="292"/>
      <c r="AO114" s="292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2"/>
      <c r="CC114" s="292"/>
      <c r="CD114" s="292"/>
      <c r="CE114" s="292"/>
      <c r="CF114" s="292"/>
      <c r="CG114" s="292"/>
      <c r="CH114" s="292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2"/>
      <c r="CX114" s="292"/>
      <c r="CY114" s="292"/>
      <c r="CZ114" s="292"/>
      <c r="DA114" s="292"/>
      <c r="DB114" s="292"/>
      <c r="DC114" s="292"/>
      <c r="DD114" s="292"/>
      <c r="DE114" s="292"/>
      <c r="DF114" s="292"/>
      <c r="DG114" s="292"/>
      <c r="DH114" s="292"/>
      <c r="DI114" s="292"/>
      <c r="DJ114" s="292"/>
      <c r="DK114" s="292"/>
      <c r="DL114" s="292"/>
      <c r="DM114" s="292"/>
    </row>
    <row r="115" spans="1:117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  <c r="AM115" s="292"/>
      <c r="AN115" s="292"/>
      <c r="AO115" s="292"/>
      <c r="AP115" s="292"/>
      <c r="AQ115" s="292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2"/>
      <c r="CC115" s="292"/>
      <c r="CD115" s="292"/>
      <c r="CE115" s="292"/>
      <c r="CF115" s="292"/>
      <c r="CG115" s="292"/>
      <c r="CH115" s="292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2"/>
      <c r="CX115" s="292"/>
      <c r="CY115" s="292"/>
      <c r="CZ115" s="292"/>
      <c r="DA115" s="292"/>
      <c r="DB115" s="292"/>
      <c r="DC115" s="292"/>
      <c r="DD115" s="292"/>
      <c r="DE115" s="292"/>
      <c r="DF115" s="292"/>
      <c r="DG115" s="292"/>
      <c r="DH115" s="292"/>
      <c r="DI115" s="292"/>
      <c r="DJ115" s="292"/>
      <c r="DK115" s="292"/>
      <c r="DL115" s="292"/>
      <c r="DM115" s="292"/>
    </row>
    <row r="116" spans="1:117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2"/>
      <c r="CC116" s="292"/>
      <c r="CD116" s="292"/>
      <c r="CE116" s="292"/>
      <c r="CF116" s="292"/>
      <c r="CG116" s="292"/>
      <c r="CH116" s="292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2"/>
      <c r="CX116" s="292"/>
      <c r="CY116" s="292"/>
      <c r="CZ116" s="292"/>
      <c r="DA116" s="292"/>
      <c r="DB116" s="292"/>
      <c r="DC116" s="292"/>
      <c r="DD116" s="292"/>
      <c r="DE116" s="292"/>
      <c r="DF116" s="292"/>
      <c r="DG116" s="292"/>
      <c r="DH116" s="292"/>
      <c r="DI116" s="292"/>
      <c r="DJ116" s="292"/>
      <c r="DK116" s="292"/>
      <c r="DL116" s="292"/>
      <c r="DM116" s="292"/>
    </row>
    <row r="117" spans="1:117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  <c r="AM117" s="292"/>
      <c r="AN117" s="292"/>
      <c r="AO117" s="292"/>
      <c r="AP117" s="292"/>
      <c r="AQ117" s="292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2"/>
      <c r="CC117" s="292"/>
      <c r="CD117" s="292"/>
      <c r="CE117" s="292"/>
      <c r="CF117" s="292"/>
      <c r="CG117" s="292"/>
      <c r="CH117" s="292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2"/>
      <c r="CX117" s="292"/>
      <c r="CY117" s="292"/>
      <c r="CZ117" s="292"/>
      <c r="DA117" s="292"/>
      <c r="DB117" s="292"/>
      <c r="DC117" s="292"/>
      <c r="DD117" s="292"/>
      <c r="DE117" s="292"/>
      <c r="DF117" s="292"/>
      <c r="DG117" s="292"/>
      <c r="DH117" s="292"/>
      <c r="DI117" s="292"/>
      <c r="DJ117" s="292"/>
      <c r="DK117" s="292"/>
      <c r="DL117" s="292"/>
      <c r="DM117" s="292"/>
    </row>
    <row r="118" spans="1:117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  <c r="AM118" s="292"/>
      <c r="AN118" s="292"/>
      <c r="AO118" s="292"/>
      <c r="AP118" s="292"/>
      <c r="AQ118" s="292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2"/>
      <c r="CC118" s="292"/>
      <c r="CD118" s="292"/>
      <c r="CE118" s="292"/>
      <c r="CF118" s="292"/>
      <c r="CG118" s="292"/>
      <c r="CH118" s="292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2"/>
      <c r="CX118" s="292"/>
      <c r="CY118" s="292"/>
      <c r="CZ118" s="292"/>
      <c r="DA118" s="292"/>
      <c r="DB118" s="292"/>
      <c r="DC118" s="292"/>
      <c r="DD118" s="292"/>
      <c r="DE118" s="292"/>
      <c r="DF118" s="292"/>
      <c r="DG118" s="292"/>
      <c r="DH118" s="292"/>
      <c r="DI118" s="292"/>
      <c r="DJ118" s="292"/>
      <c r="DK118" s="292"/>
      <c r="DL118" s="292"/>
      <c r="DM118" s="292"/>
    </row>
    <row r="119" spans="1:117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  <c r="AM119" s="292"/>
      <c r="AN119" s="292"/>
      <c r="AO119" s="292"/>
      <c r="AP119" s="292"/>
      <c r="AQ119" s="292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2"/>
      <c r="CC119" s="292"/>
      <c r="CD119" s="292"/>
      <c r="CE119" s="292"/>
      <c r="CF119" s="292"/>
      <c r="CG119" s="292"/>
      <c r="CH119" s="292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2"/>
      <c r="CX119" s="292"/>
      <c r="CY119" s="292"/>
      <c r="CZ119" s="292"/>
      <c r="DA119" s="292"/>
      <c r="DB119" s="292"/>
      <c r="DC119" s="292"/>
      <c r="DD119" s="292"/>
      <c r="DE119" s="292"/>
      <c r="DF119" s="292"/>
      <c r="DG119" s="292"/>
      <c r="DH119" s="292"/>
      <c r="DI119" s="292"/>
      <c r="DJ119" s="292"/>
      <c r="DK119" s="292"/>
      <c r="DL119" s="292"/>
      <c r="DM119" s="292"/>
    </row>
    <row r="120" spans="1:117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2"/>
      <c r="CC120" s="292"/>
      <c r="CD120" s="292"/>
      <c r="CE120" s="292"/>
      <c r="CF120" s="292"/>
      <c r="CG120" s="292"/>
      <c r="CH120" s="292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2"/>
      <c r="CX120" s="292"/>
      <c r="CY120" s="292"/>
      <c r="CZ120" s="292"/>
      <c r="DA120" s="292"/>
      <c r="DB120" s="292"/>
      <c r="DC120" s="292"/>
      <c r="DD120" s="292"/>
      <c r="DE120" s="292"/>
      <c r="DF120" s="292"/>
      <c r="DG120" s="292"/>
      <c r="DH120" s="292"/>
      <c r="DI120" s="292"/>
      <c r="DJ120" s="292"/>
      <c r="DK120" s="292"/>
      <c r="DL120" s="292"/>
      <c r="DM120" s="292"/>
    </row>
    <row r="121" spans="1:117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2"/>
      <c r="CC121" s="292"/>
      <c r="CD121" s="292"/>
      <c r="CE121" s="292"/>
      <c r="CF121" s="292"/>
      <c r="CG121" s="292"/>
      <c r="CH121" s="292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2"/>
      <c r="CX121" s="292"/>
      <c r="CY121" s="292"/>
      <c r="CZ121" s="292"/>
      <c r="DA121" s="292"/>
      <c r="DB121" s="292"/>
      <c r="DC121" s="292"/>
      <c r="DD121" s="292"/>
      <c r="DE121" s="292"/>
      <c r="DF121" s="292"/>
      <c r="DG121" s="292"/>
      <c r="DH121" s="292"/>
      <c r="DI121" s="292"/>
      <c r="DJ121" s="292"/>
      <c r="DK121" s="292"/>
      <c r="DL121" s="292"/>
      <c r="DM121" s="292"/>
    </row>
    <row r="122" spans="1:117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2"/>
      <c r="CC122" s="292"/>
      <c r="CD122" s="292"/>
      <c r="CE122" s="292"/>
      <c r="CF122" s="292"/>
      <c r="CG122" s="292"/>
      <c r="CH122" s="292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2"/>
      <c r="CX122" s="292"/>
      <c r="CY122" s="292"/>
      <c r="CZ122" s="292"/>
      <c r="DA122" s="292"/>
      <c r="DB122" s="292"/>
      <c r="DC122" s="292"/>
      <c r="DD122" s="292"/>
      <c r="DE122" s="292"/>
      <c r="DF122" s="292"/>
      <c r="DG122" s="292"/>
      <c r="DH122" s="292"/>
      <c r="DI122" s="292"/>
      <c r="DJ122" s="292"/>
      <c r="DK122" s="292"/>
      <c r="DL122" s="292"/>
      <c r="DM122" s="292"/>
    </row>
    <row r="123" spans="1:117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2"/>
      <c r="CC123" s="292"/>
      <c r="CD123" s="292"/>
      <c r="CE123" s="292"/>
      <c r="CF123" s="292"/>
      <c r="CG123" s="292"/>
      <c r="CH123" s="292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2"/>
      <c r="CX123" s="292"/>
      <c r="CY123" s="292"/>
      <c r="CZ123" s="292"/>
      <c r="DA123" s="292"/>
      <c r="DB123" s="292"/>
      <c r="DC123" s="292"/>
      <c r="DD123" s="292"/>
      <c r="DE123" s="292"/>
      <c r="DF123" s="292"/>
      <c r="DG123" s="292"/>
      <c r="DH123" s="292"/>
      <c r="DI123" s="292"/>
      <c r="DJ123" s="292"/>
      <c r="DK123" s="292"/>
      <c r="DL123" s="292"/>
      <c r="DM123" s="292"/>
    </row>
    <row r="124" spans="1:117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2"/>
      <c r="CC124" s="292"/>
      <c r="CD124" s="292"/>
      <c r="CE124" s="292"/>
      <c r="CF124" s="292"/>
      <c r="CG124" s="292"/>
      <c r="CH124" s="292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2"/>
      <c r="CX124" s="292"/>
      <c r="CY124" s="292"/>
      <c r="CZ124" s="292"/>
      <c r="DA124" s="292"/>
      <c r="DB124" s="292"/>
      <c r="DC124" s="292"/>
      <c r="DD124" s="292"/>
      <c r="DE124" s="292"/>
      <c r="DF124" s="292"/>
      <c r="DG124" s="292"/>
      <c r="DH124" s="292"/>
      <c r="DI124" s="292"/>
      <c r="DJ124" s="292"/>
      <c r="DK124" s="292"/>
      <c r="DL124" s="292"/>
      <c r="DM124" s="292"/>
    </row>
    <row r="125" spans="1:117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  <c r="CX125" s="292"/>
      <c r="CY125" s="292"/>
      <c r="CZ125" s="292"/>
      <c r="DA125" s="292"/>
      <c r="DB125" s="292"/>
      <c r="DC125" s="292"/>
      <c r="DD125" s="292"/>
      <c r="DE125" s="292"/>
      <c r="DF125" s="292"/>
      <c r="DG125" s="292"/>
      <c r="DH125" s="292"/>
      <c r="DI125" s="292"/>
      <c r="DJ125" s="292"/>
      <c r="DK125" s="292"/>
      <c r="DL125" s="292"/>
      <c r="DM125" s="292"/>
    </row>
    <row r="126" spans="1:117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  <c r="AM126" s="292"/>
      <c r="AN126" s="292"/>
      <c r="AO126" s="292"/>
      <c r="AP126" s="292"/>
      <c r="AQ126" s="292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2"/>
      <c r="CC126" s="292"/>
      <c r="CD126" s="292"/>
      <c r="CE126" s="292"/>
      <c r="CF126" s="292"/>
      <c r="CG126" s="292"/>
      <c r="CH126" s="292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2"/>
      <c r="CX126" s="292"/>
      <c r="CY126" s="292"/>
      <c r="CZ126" s="292"/>
      <c r="DA126" s="292"/>
      <c r="DB126" s="292"/>
      <c r="DC126" s="292"/>
      <c r="DD126" s="292"/>
      <c r="DE126" s="292"/>
      <c r="DF126" s="292"/>
      <c r="DG126" s="292"/>
      <c r="DH126" s="292"/>
      <c r="DI126" s="292"/>
      <c r="DJ126" s="292"/>
      <c r="DK126" s="292"/>
      <c r="DL126" s="292"/>
      <c r="DM126" s="292"/>
    </row>
    <row r="127" spans="1:117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  <c r="AM127" s="292"/>
      <c r="AN127" s="292"/>
      <c r="AO127" s="292"/>
      <c r="AP127" s="292"/>
      <c r="AQ127" s="292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2"/>
      <c r="CC127" s="292"/>
      <c r="CD127" s="292"/>
      <c r="CE127" s="292"/>
      <c r="CF127" s="292"/>
      <c r="CG127" s="292"/>
      <c r="CH127" s="292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2"/>
      <c r="CX127" s="292"/>
      <c r="CY127" s="292"/>
      <c r="CZ127" s="292"/>
      <c r="DA127" s="292"/>
      <c r="DB127" s="292"/>
      <c r="DC127" s="292"/>
      <c r="DD127" s="292"/>
      <c r="DE127" s="292"/>
      <c r="DF127" s="292"/>
      <c r="DG127" s="292"/>
      <c r="DH127" s="292"/>
      <c r="DI127" s="292"/>
      <c r="DJ127" s="292"/>
      <c r="DK127" s="292"/>
      <c r="DL127" s="292"/>
      <c r="DM127" s="292"/>
    </row>
    <row r="128" spans="1:117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  <c r="AM128" s="292"/>
      <c r="AN128" s="292"/>
      <c r="AO128" s="292"/>
      <c r="AP128" s="292"/>
      <c r="AQ128" s="292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2"/>
      <c r="CC128" s="292"/>
      <c r="CD128" s="292"/>
      <c r="CE128" s="292"/>
      <c r="CF128" s="292"/>
      <c r="CG128" s="292"/>
      <c r="CH128" s="292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2"/>
      <c r="CX128" s="292"/>
      <c r="CY128" s="292"/>
      <c r="CZ128" s="292"/>
      <c r="DA128" s="292"/>
      <c r="DB128" s="292"/>
      <c r="DC128" s="292"/>
      <c r="DD128" s="292"/>
      <c r="DE128" s="292"/>
      <c r="DF128" s="292"/>
      <c r="DG128" s="292"/>
      <c r="DH128" s="292"/>
      <c r="DI128" s="292"/>
      <c r="DJ128" s="292"/>
      <c r="DK128" s="292"/>
      <c r="DL128" s="292"/>
      <c r="DM128" s="292"/>
    </row>
    <row r="129" spans="1:117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  <c r="AM129" s="292"/>
      <c r="AN129" s="292"/>
      <c r="AO129" s="292"/>
      <c r="AP129" s="292"/>
      <c r="AQ129" s="292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2"/>
      <c r="CC129" s="292"/>
      <c r="CD129" s="292"/>
      <c r="CE129" s="292"/>
      <c r="CF129" s="292"/>
      <c r="CG129" s="292"/>
      <c r="CH129" s="292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2"/>
      <c r="CX129" s="292"/>
      <c r="CY129" s="292"/>
      <c r="CZ129" s="292"/>
      <c r="DA129" s="292"/>
      <c r="DB129" s="292"/>
      <c r="DC129" s="292"/>
      <c r="DD129" s="292"/>
      <c r="DE129" s="292"/>
      <c r="DF129" s="292"/>
      <c r="DG129" s="292"/>
      <c r="DH129" s="292"/>
      <c r="DI129" s="292"/>
      <c r="DJ129" s="292"/>
      <c r="DK129" s="292"/>
      <c r="DL129" s="292"/>
      <c r="DM129" s="292"/>
    </row>
    <row r="130" spans="1:117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  <c r="AM130" s="292"/>
      <c r="AN130" s="292"/>
      <c r="AO130" s="292"/>
      <c r="AP130" s="292"/>
      <c r="AQ130" s="292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2"/>
      <c r="CC130" s="292"/>
      <c r="CD130" s="292"/>
      <c r="CE130" s="292"/>
      <c r="CF130" s="292"/>
      <c r="CG130" s="292"/>
      <c r="CH130" s="292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2"/>
      <c r="CX130" s="292"/>
      <c r="CY130" s="292"/>
      <c r="CZ130" s="292"/>
      <c r="DA130" s="292"/>
      <c r="DB130" s="292"/>
      <c r="DC130" s="292"/>
      <c r="DD130" s="292"/>
      <c r="DE130" s="292"/>
      <c r="DF130" s="292"/>
      <c r="DG130" s="292"/>
      <c r="DH130" s="292"/>
      <c r="DI130" s="292"/>
      <c r="DJ130" s="292"/>
      <c r="DK130" s="292"/>
      <c r="DL130" s="292"/>
      <c r="DM130" s="292"/>
    </row>
    <row r="131" spans="1:117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  <c r="AM131" s="292"/>
      <c r="AN131" s="292"/>
      <c r="AO131" s="292"/>
      <c r="AP131" s="292"/>
      <c r="AQ131" s="292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2"/>
      <c r="CC131" s="292"/>
      <c r="CD131" s="292"/>
      <c r="CE131" s="292"/>
      <c r="CF131" s="292"/>
      <c r="CG131" s="292"/>
      <c r="CH131" s="292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2"/>
      <c r="CX131" s="292"/>
      <c r="CY131" s="292"/>
      <c r="CZ131" s="292"/>
      <c r="DA131" s="292"/>
      <c r="DB131" s="292"/>
      <c r="DC131" s="292"/>
      <c r="DD131" s="292"/>
      <c r="DE131" s="292"/>
      <c r="DF131" s="292"/>
      <c r="DG131" s="292"/>
      <c r="DH131" s="292"/>
      <c r="DI131" s="292"/>
      <c r="DJ131" s="292"/>
      <c r="DK131" s="292"/>
      <c r="DL131" s="292"/>
      <c r="DM131" s="292"/>
    </row>
    <row r="132" spans="1:117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  <c r="AM132" s="292"/>
      <c r="AN132" s="292"/>
      <c r="AO132" s="292"/>
      <c r="AP132" s="292"/>
      <c r="AQ132" s="292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2"/>
      <c r="CC132" s="292"/>
      <c r="CD132" s="292"/>
      <c r="CE132" s="292"/>
      <c r="CF132" s="292"/>
      <c r="CG132" s="292"/>
      <c r="CH132" s="292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2"/>
      <c r="CX132" s="292"/>
      <c r="CY132" s="292"/>
      <c r="CZ132" s="292"/>
      <c r="DA132" s="292"/>
      <c r="DB132" s="292"/>
      <c r="DC132" s="292"/>
      <c r="DD132" s="292"/>
      <c r="DE132" s="292"/>
      <c r="DF132" s="292"/>
      <c r="DG132" s="292"/>
      <c r="DH132" s="292"/>
      <c r="DI132" s="292"/>
      <c r="DJ132" s="292"/>
      <c r="DK132" s="292"/>
      <c r="DL132" s="292"/>
      <c r="DM132" s="292"/>
    </row>
    <row r="133" spans="1:117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292"/>
      <c r="AN133" s="292"/>
      <c r="AO133" s="292"/>
      <c r="AP133" s="292"/>
      <c r="AQ133" s="292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2"/>
      <c r="CC133" s="292"/>
      <c r="CD133" s="292"/>
      <c r="CE133" s="292"/>
      <c r="CF133" s="292"/>
      <c r="CG133" s="292"/>
      <c r="CH133" s="292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2"/>
      <c r="CX133" s="292"/>
      <c r="CY133" s="292"/>
      <c r="CZ133" s="292"/>
      <c r="DA133" s="292"/>
      <c r="DB133" s="292"/>
      <c r="DC133" s="292"/>
      <c r="DD133" s="292"/>
      <c r="DE133" s="292"/>
      <c r="DF133" s="292"/>
      <c r="DG133" s="292"/>
      <c r="DH133" s="292"/>
      <c r="DI133" s="292"/>
      <c r="DJ133" s="292"/>
      <c r="DK133" s="292"/>
      <c r="DL133" s="292"/>
      <c r="DM133" s="292"/>
    </row>
    <row r="134" spans="1:117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2"/>
      <c r="CC134" s="292"/>
      <c r="CD134" s="292"/>
      <c r="CE134" s="292"/>
      <c r="CF134" s="292"/>
      <c r="CG134" s="292"/>
      <c r="CH134" s="292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2"/>
      <c r="CX134" s="292"/>
      <c r="CY134" s="292"/>
      <c r="CZ134" s="292"/>
      <c r="DA134" s="292"/>
      <c r="DB134" s="292"/>
      <c r="DC134" s="292"/>
      <c r="DD134" s="292"/>
      <c r="DE134" s="292"/>
      <c r="DF134" s="292"/>
      <c r="DG134" s="292"/>
      <c r="DH134" s="292"/>
      <c r="DI134" s="292"/>
      <c r="DJ134" s="292"/>
      <c r="DK134" s="292"/>
      <c r="DL134" s="292"/>
      <c r="DM134" s="292"/>
    </row>
    <row r="135" spans="1:117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2"/>
      <c r="CC135" s="292"/>
      <c r="CD135" s="292"/>
      <c r="CE135" s="292"/>
      <c r="CF135" s="292"/>
      <c r="CG135" s="292"/>
      <c r="CH135" s="292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2"/>
      <c r="CX135" s="292"/>
      <c r="CY135" s="292"/>
      <c r="CZ135" s="292"/>
      <c r="DA135" s="292"/>
      <c r="DB135" s="292"/>
      <c r="DC135" s="292"/>
      <c r="DD135" s="292"/>
      <c r="DE135" s="292"/>
      <c r="DF135" s="292"/>
      <c r="DG135" s="292"/>
      <c r="DH135" s="292"/>
      <c r="DI135" s="292"/>
      <c r="DJ135" s="292"/>
      <c r="DK135" s="292"/>
      <c r="DL135" s="292"/>
      <c r="DM135" s="292"/>
    </row>
    <row r="136" spans="1:117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2"/>
      <c r="CC136" s="292"/>
      <c r="CD136" s="292"/>
      <c r="CE136" s="292"/>
      <c r="CF136" s="292"/>
      <c r="CG136" s="292"/>
      <c r="CH136" s="292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2"/>
      <c r="CX136" s="292"/>
      <c r="CY136" s="292"/>
      <c r="CZ136" s="292"/>
      <c r="DA136" s="292"/>
      <c r="DB136" s="292"/>
      <c r="DC136" s="292"/>
      <c r="DD136" s="292"/>
      <c r="DE136" s="292"/>
      <c r="DF136" s="292"/>
      <c r="DG136" s="292"/>
      <c r="DH136" s="292"/>
      <c r="DI136" s="292"/>
      <c r="DJ136" s="292"/>
      <c r="DK136" s="292"/>
      <c r="DL136" s="292"/>
      <c r="DM136" s="292"/>
    </row>
    <row r="137" spans="1:117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92"/>
      <c r="AQ137" s="292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2"/>
      <c r="CC137" s="292"/>
      <c r="CD137" s="292"/>
      <c r="CE137" s="292"/>
      <c r="CF137" s="292"/>
      <c r="CG137" s="292"/>
      <c r="CH137" s="292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2"/>
      <c r="CX137" s="292"/>
      <c r="CY137" s="292"/>
      <c r="CZ137" s="292"/>
      <c r="DA137" s="292"/>
      <c r="DB137" s="292"/>
      <c r="DC137" s="292"/>
      <c r="DD137" s="292"/>
      <c r="DE137" s="292"/>
      <c r="DF137" s="292"/>
      <c r="DG137" s="292"/>
      <c r="DH137" s="292"/>
      <c r="DI137" s="292"/>
      <c r="DJ137" s="292"/>
      <c r="DK137" s="292"/>
      <c r="DL137" s="292"/>
      <c r="DM137" s="292"/>
    </row>
    <row r="138" spans="1:117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92"/>
      <c r="AQ138" s="292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2"/>
      <c r="CC138" s="292"/>
      <c r="CD138" s="292"/>
      <c r="CE138" s="292"/>
      <c r="CF138" s="292"/>
      <c r="CG138" s="292"/>
      <c r="CH138" s="292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2"/>
      <c r="CX138" s="292"/>
      <c r="CY138" s="292"/>
      <c r="CZ138" s="292"/>
      <c r="DA138" s="292"/>
      <c r="DB138" s="292"/>
      <c r="DC138" s="292"/>
      <c r="DD138" s="292"/>
      <c r="DE138" s="292"/>
      <c r="DF138" s="292"/>
      <c r="DG138" s="292"/>
      <c r="DH138" s="292"/>
      <c r="DI138" s="292"/>
      <c r="DJ138" s="292"/>
      <c r="DK138" s="292"/>
      <c r="DL138" s="292"/>
      <c r="DM138" s="292"/>
    </row>
    <row r="139" spans="1:117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2"/>
      <c r="CC139" s="292"/>
      <c r="CD139" s="292"/>
      <c r="CE139" s="292"/>
      <c r="CF139" s="292"/>
      <c r="CG139" s="292"/>
      <c r="CH139" s="292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2"/>
      <c r="CX139" s="292"/>
      <c r="CY139" s="292"/>
      <c r="CZ139" s="292"/>
      <c r="DA139" s="292"/>
      <c r="DB139" s="292"/>
      <c r="DC139" s="292"/>
      <c r="DD139" s="292"/>
      <c r="DE139" s="292"/>
      <c r="DF139" s="292"/>
      <c r="DG139" s="292"/>
      <c r="DH139" s="292"/>
      <c r="DI139" s="292"/>
      <c r="DJ139" s="292"/>
      <c r="DK139" s="292"/>
      <c r="DL139" s="292"/>
      <c r="DM139" s="292"/>
    </row>
    <row r="140" spans="1:117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2"/>
      <c r="CC140" s="292"/>
      <c r="CD140" s="292"/>
      <c r="CE140" s="292"/>
      <c r="CF140" s="292"/>
      <c r="CG140" s="292"/>
      <c r="CH140" s="292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2"/>
      <c r="CX140" s="292"/>
      <c r="CY140" s="292"/>
      <c r="CZ140" s="292"/>
      <c r="DA140" s="292"/>
      <c r="DB140" s="292"/>
      <c r="DC140" s="292"/>
      <c r="DD140" s="292"/>
      <c r="DE140" s="292"/>
      <c r="DF140" s="292"/>
      <c r="DG140" s="292"/>
      <c r="DH140" s="292"/>
      <c r="DI140" s="292"/>
      <c r="DJ140" s="292"/>
      <c r="DK140" s="292"/>
      <c r="DL140" s="292"/>
      <c r="DM140" s="292"/>
    </row>
    <row r="141" spans="1:117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292"/>
      <c r="AQ141" s="292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2"/>
      <c r="CC141" s="292"/>
      <c r="CD141" s="292"/>
      <c r="CE141" s="292"/>
      <c r="CF141" s="292"/>
      <c r="CG141" s="292"/>
      <c r="CH141" s="292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2"/>
      <c r="CX141" s="292"/>
      <c r="CY141" s="292"/>
      <c r="CZ141" s="292"/>
      <c r="DA141" s="292"/>
      <c r="DB141" s="292"/>
      <c r="DC141" s="292"/>
      <c r="DD141" s="292"/>
      <c r="DE141" s="292"/>
      <c r="DF141" s="292"/>
      <c r="DG141" s="292"/>
      <c r="DH141" s="292"/>
      <c r="DI141" s="292"/>
      <c r="DJ141" s="292"/>
      <c r="DK141" s="292"/>
      <c r="DL141" s="292"/>
      <c r="DM141" s="292"/>
    </row>
    <row r="142" spans="1:117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2"/>
      <c r="CG142" s="292"/>
      <c r="CH142" s="292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2"/>
      <c r="CX142" s="292"/>
      <c r="CY142" s="292"/>
      <c r="CZ142" s="292"/>
      <c r="DA142" s="292"/>
      <c r="DB142" s="292"/>
      <c r="DC142" s="292"/>
      <c r="DD142" s="292"/>
      <c r="DE142" s="292"/>
      <c r="DF142" s="292"/>
      <c r="DG142" s="292"/>
      <c r="DH142" s="292"/>
      <c r="DI142" s="292"/>
      <c r="DJ142" s="292"/>
      <c r="DK142" s="292"/>
      <c r="DL142" s="292"/>
      <c r="DM142" s="292"/>
    </row>
    <row r="143" spans="1:117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92"/>
      <c r="AQ143" s="292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2"/>
      <c r="CC143" s="292"/>
      <c r="CD143" s="292"/>
      <c r="CE143" s="292"/>
      <c r="CF143" s="292"/>
      <c r="CG143" s="292"/>
      <c r="CH143" s="292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2"/>
      <c r="CX143" s="292"/>
      <c r="CY143" s="292"/>
      <c r="CZ143" s="292"/>
      <c r="DA143" s="292"/>
      <c r="DB143" s="292"/>
      <c r="DC143" s="292"/>
      <c r="DD143" s="292"/>
      <c r="DE143" s="292"/>
      <c r="DF143" s="292"/>
      <c r="DG143" s="292"/>
      <c r="DH143" s="292"/>
      <c r="DI143" s="292"/>
      <c r="DJ143" s="292"/>
      <c r="DK143" s="292"/>
      <c r="DL143" s="292"/>
      <c r="DM143" s="292"/>
    </row>
    <row r="144" spans="1:117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  <c r="AM144" s="292"/>
      <c r="AN144" s="292"/>
      <c r="AO144" s="292"/>
      <c r="AP144" s="292"/>
      <c r="AQ144" s="292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2"/>
      <c r="CC144" s="292"/>
      <c r="CD144" s="292"/>
      <c r="CE144" s="292"/>
      <c r="CF144" s="292"/>
      <c r="CG144" s="292"/>
      <c r="CH144" s="292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2"/>
      <c r="CX144" s="292"/>
      <c r="CY144" s="292"/>
      <c r="CZ144" s="292"/>
      <c r="DA144" s="292"/>
      <c r="DB144" s="292"/>
      <c r="DC144" s="292"/>
      <c r="DD144" s="292"/>
      <c r="DE144" s="292"/>
      <c r="DF144" s="292"/>
      <c r="DG144" s="292"/>
      <c r="DH144" s="292"/>
      <c r="DI144" s="292"/>
      <c r="DJ144" s="292"/>
      <c r="DK144" s="292"/>
      <c r="DL144" s="292"/>
      <c r="DM144" s="292"/>
    </row>
    <row r="145" spans="1:117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  <c r="AM145" s="292"/>
      <c r="AN145" s="292"/>
      <c r="AO145" s="292"/>
      <c r="AP145" s="292"/>
      <c r="AQ145" s="292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2"/>
      <c r="CC145" s="292"/>
      <c r="CD145" s="292"/>
      <c r="CE145" s="292"/>
      <c r="CF145" s="292"/>
      <c r="CG145" s="292"/>
      <c r="CH145" s="292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2"/>
      <c r="CX145" s="292"/>
      <c r="CY145" s="292"/>
      <c r="CZ145" s="292"/>
      <c r="DA145" s="292"/>
      <c r="DB145" s="292"/>
      <c r="DC145" s="292"/>
      <c r="DD145" s="292"/>
      <c r="DE145" s="292"/>
      <c r="DF145" s="292"/>
      <c r="DG145" s="292"/>
      <c r="DH145" s="292"/>
      <c r="DI145" s="292"/>
      <c r="DJ145" s="292"/>
      <c r="DK145" s="292"/>
      <c r="DL145" s="292"/>
      <c r="DM145" s="292"/>
    </row>
    <row r="146" spans="1:117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  <c r="AM146" s="292"/>
      <c r="AN146" s="292"/>
      <c r="AO146" s="292"/>
      <c r="AP146" s="292"/>
      <c r="AQ146" s="292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2"/>
      <c r="CC146" s="292"/>
      <c r="CD146" s="292"/>
      <c r="CE146" s="292"/>
      <c r="CF146" s="292"/>
      <c r="CG146" s="292"/>
      <c r="CH146" s="292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2"/>
      <c r="CX146" s="292"/>
      <c r="CY146" s="292"/>
      <c r="CZ146" s="292"/>
      <c r="DA146" s="292"/>
      <c r="DB146" s="292"/>
      <c r="DC146" s="292"/>
      <c r="DD146" s="292"/>
      <c r="DE146" s="292"/>
      <c r="DF146" s="292"/>
      <c r="DG146" s="292"/>
      <c r="DH146" s="292"/>
      <c r="DI146" s="292"/>
      <c r="DJ146" s="292"/>
      <c r="DK146" s="292"/>
      <c r="DL146" s="292"/>
      <c r="DM146" s="292"/>
    </row>
    <row r="147" spans="1:117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  <c r="AP147" s="292"/>
      <c r="AQ147" s="292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2"/>
      <c r="CC147" s="292"/>
      <c r="CD147" s="292"/>
      <c r="CE147" s="292"/>
      <c r="CF147" s="292"/>
      <c r="CG147" s="292"/>
      <c r="CH147" s="292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2"/>
      <c r="CX147" s="292"/>
      <c r="CY147" s="292"/>
      <c r="CZ147" s="292"/>
      <c r="DA147" s="292"/>
      <c r="DB147" s="292"/>
      <c r="DC147" s="292"/>
      <c r="DD147" s="292"/>
      <c r="DE147" s="292"/>
      <c r="DF147" s="292"/>
      <c r="DG147" s="292"/>
      <c r="DH147" s="292"/>
      <c r="DI147" s="292"/>
      <c r="DJ147" s="292"/>
      <c r="DK147" s="292"/>
      <c r="DL147" s="292"/>
      <c r="DM147" s="292"/>
    </row>
    <row r="148" spans="1:117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2"/>
      <c r="CC148" s="292"/>
      <c r="CD148" s="292"/>
      <c r="CE148" s="292"/>
      <c r="CF148" s="292"/>
      <c r="CG148" s="292"/>
      <c r="CH148" s="292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2"/>
      <c r="CX148" s="292"/>
      <c r="CY148" s="292"/>
      <c r="CZ148" s="292"/>
      <c r="DA148" s="292"/>
      <c r="DB148" s="292"/>
      <c r="DC148" s="292"/>
      <c r="DD148" s="292"/>
      <c r="DE148" s="292"/>
      <c r="DF148" s="292"/>
      <c r="DG148" s="292"/>
      <c r="DH148" s="292"/>
      <c r="DI148" s="292"/>
      <c r="DJ148" s="292"/>
      <c r="DK148" s="292"/>
      <c r="DL148" s="292"/>
      <c r="DM148" s="292"/>
    </row>
    <row r="149" spans="1:117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  <c r="AM149" s="292"/>
      <c r="AN149" s="292"/>
      <c r="AO149" s="292"/>
      <c r="AP149" s="292"/>
      <c r="AQ149" s="292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2"/>
      <c r="CC149" s="292"/>
      <c r="CD149" s="292"/>
      <c r="CE149" s="292"/>
      <c r="CF149" s="292"/>
      <c r="CG149" s="292"/>
      <c r="CH149" s="292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2"/>
      <c r="CX149" s="292"/>
      <c r="CY149" s="292"/>
      <c r="CZ149" s="292"/>
      <c r="DA149" s="292"/>
      <c r="DB149" s="292"/>
      <c r="DC149" s="292"/>
      <c r="DD149" s="292"/>
      <c r="DE149" s="292"/>
      <c r="DF149" s="292"/>
      <c r="DG149" s="292"/>
      <c r="DH149" s="292"/>
      <c r="DI149" s="292"/>
      <c r="DJ149" s="292"/>
      <c r="DK149" s="292"/>
      <c r="DL149" s="292"/>
      <c r="DM149" s="292"/>
    </row>
    <row r="150" spans="1:117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2"/>
      <c r="AP150" s="292"/>
      <c r="AQ150" s="292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2"/>
      <c r="CC150" s="292"/>
      <c r="CD150" s="292"/>
      <c r="CE150" s="292"/>
      <c r="CF150" s="292"/>
      <c r="CG150" s="292"/>
      <c r="CH150" s="292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2"/>
      <c r="CX150" s="292"/>
      <c r="CY150" s="292"/>
      <c r="CZ150" s="292"/>
      <c r="DA150" s="292"/>
      <c r="DB150" s="292"/>
      <c r="DC150" s="292"/>
      <c r="DD150" s="292"/>
      <c r="DE150" s="292"/>
      <c r="DF150" s="292"/>
      <c r="DG150" s="292"/>
      <c r="DH150" s="292"/>
      <c r="DI150" s="292"/>
      <c r="DJ150" s="292"/>
      <c r="DK150" s="292"/>
      <c r="DL150" s="292"/>
      <c r="DM150" s="292"/>
    </row>
    <row r="151" spans="1:117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  <c r="AP151" s="292"/>
      <c r="AQ151" s="292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2"/>
      <c r="CC151" s="292"/>
      <c r="CD151" s="292"/>
      <c r="CE151" s="292"/>
      <c r="CF151" s="292"/>
      <c r="CG151" s="292"/>
      <c r="CH151" s="292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2"/>
      <c r="CX151" s="292"/>
      <c r="CY151" s="292"/>
      <c r="CZ151" s="292"/>
      <c r="DA151" s="292"/>
      <c r="DB151" s="292"/>
      <c r="DC151" s="292"/>
      <c r="DD151" s="292"/>
      <c r="DE151" s="292"/>
      <c r="DF151" s="292"/>
      <c r="DG151" s="292"/>
      <c r="DH151" s="292"/>
      <c r="DI151" s="292"/>
      <c r="DJ151" s="292"/>
      <c r="DK151" s="292"/>
      <c r="DL151" s="292"/>
      <c r="DM151" s="292"/>
    </row>
    <row r="152" spans="1:117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  <c r="AP152" s="292"/>
      <c r="AQ152" s="292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2"/>
      <c r="CC152" s="292"/>
      <c r="CD152" s="292"/>
      <c r="CE152" s="292"/>
      <c r="CF152" s="292"/>
      <c r="CG152" s="292"/>
      <c r="CH152" s="292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2"/>
      <c r="CX152" s="292"/>
      <c r="CY152" s="292"/>
      <c r="CZ152" s="292"/>
      <c r="DA152" s="292"/>
      <c r="DB152" s="292"/>
      <c r="DC152" s="292"/>
      <c r="DD152" s="292"/>
      <c r="DE152" s="292"/>
      <c r="DF152" s="292"/>
      <c r="DG152" s="292"/>
      <c r="DH152" s="292"/>
      <c r="DI152" s="292"/>
      <c r="DJ152" s="292"/>
      <c r="DK152" s="292"/>
      <c r="DL152" s="292"/>
      <c r="DM152" s="292"/>
    </row>
    <row r="153" spans="1:117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2"/>
      <c r="CC153" s="292"/>
      <c r="CD153" s="292"/>
      <c r="CE153" s="292"/>
      <c r="CF153" s="292"/>
      <c r="CG153" s="292"/>
      <c r="CH153" s="292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2"/>
      <c r="CX153" s="292"/>
      <c r="CY153" s="292"/>
      <c r="CZ153" s="292"/>
      <c r="DA153" s="292"/>
      <c r="DB153" s="292"/>
      <c r="DC153" s="292"/>
      <c r="DD153" s="292"/>
      <c r="DE153" s="292"/>
      <c r="DF153" s="292"/>
      <c r="DG153" s="292"/>
      <c r="DH153" s="292"/>
      <c r="DI153" s="292"/>
      <c r="DJ153" s="292"/>
      <c r="DK153" s="292"/>
      <c r="DL153" s="292"/>
      <c r="DM153" s="292"/>
    </row>
    <row r="154" spans="1:117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  <c r="AP154" s="292"/>
      <c r="AQ154" s="292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2"/>
      <c r="CC154" s="292"/>
      <c r="CD154" s="292"/>
      <c r="CE154" s="292"/>
      <c r="CF154" s="292"/>
      <c r="CG154" s="292"/>
      <c r="CH154" s="292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2"/>
      <c r="CX154" s="292"/>
      <c r="CY154" s="292"/>
      <c r="CZ154" s="292"/>
      <c r="DA154" s="292"/>
      <c r="DB154" s="292"/>
      <c r="DC154" s="292"/>
      <c r="DD154" s="292"/>
      <c r="DE154" s="292"/>
      <c r="DF154" s="292"/>
      <c r="DG154" s="292"/>
      <c r="DH154" s="292"/>
      <c r="DI154" s="292"/>
      <c r="DJ154" s="292"/>
      <c r="DK154" s="292"/>
      <c r="DL154" s="292"/>
      <c r="DM154" s="292"/>
    </row>
    <row r="155" spans="1:117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2"/>
      <c r="CC155" s="292"/>
      <c r="CD155" s="292"/>
      <c r="CE155" s="292"/>
      <c r="CF155" s="292"/>
      <c r="CG155" s="292"/>
      <c r="CH155" s="292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2"/>
      <c r="CX155" s="292"/>
      <c r="CY155" s="292"/>
      <c r="CZ155" s="292"/>
      <c r="DA155" s="292"/>
      <c r="DB155" s="292"/>
      <c r="DC155" s="292"/>
      <c r="DD155" s="292"/>
      <c r="DE155" s="292"/>
      <c r="DF155" s="292"/>
      <c r="DG155" s="292"/>
      <c r="DH155" s="292"/>
      <c r="DI155" s="292"/>
      <c r="DJ155" s="292"/>
      <c r="DK155" s="292"/>
      <c r="DL155" s="292"/>
      <c r="DM155" s="292"/>
    </row>
    <row r="156" spans="1:117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  <c r="AM156" s="292"/>
      <c r="AN156" s="292"/>
      <c r="AO156" s="292"/>
      <c r="AP156" s="292"/>
      <c r="AQ156" s="292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2"/>
      <c r="CC156" s="292"/>
      <c r="CD156" s="292"/>
      <c r="CE156" s="292"/>
      <c r="CF156" s="292"/>
      <c r="CG156" s="292"/>
      <c r="CH156" s="292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2"/>
      <c r="CX156" s="292"/>
      <c r="CY156" s="292"/>
      <c r="CZ156" s="292"/>
      <c r="DA156" s="292"/>
      <c r="DB156" s="292"/>
      <c r="DC156" s="292"/>
      <c r="DD156" s="292"/>
      <c r="DE156" s="292"/>
      <c r="DF156" s="292"/>
      <c r="DG156" s="292"/>
      <c r="DH156" s="292"/>
      <c r="DI156" s="292"/>
      <c r="DJ156" s="292"/>
      <c r="DK156" s="292"/>
      <c r="DL156" s="292"/>
      <c r="DM156" s="292"/>
    </row>
    <row r="157" spans="1:117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2"/>
      <c r="CC157" s="292"/>
      <c r="CD157" s="292"/>
      <c r="CE157" s="292"/>
      <c r="CF157" s="292"/>
      <c r="CG157" s="292"/>
      <c r="CH157" s="292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2"/>
      <c r="CX157" s="292"/>
      <c r="CY157" s="292"/>
      <c r="CZ157" s="292"/>
      <c r="DA157" s="292"/>
      <c r="DB157" s="292"/>
      <c r="DC157" s="292"/>
      <c r="DD157" s="292"/>
      <c r="DE157" s="292"/>
      <c r="DF157" s="292"/>
      <c r="DG157" s="292"/>
      <c r="DH157" s="292"/>
      <c r="DI157" s="292"/>
      <c r="DJ157" s="292"/>
      <c r="DK157" s="292"/>
      <c r="DL157" s="292"/>
      <c r="DM157" s="292"/>
    </row>
    <row r="158" spans="1:117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92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2"/>
      <c r="CC158" s="292"/>
      <c r="CD158" s="292"/>
      <c r="CE158" s="292"/>
      <c r="CF158" s="292"/>
      <c r="CG158" s="292"/>
      <c r="CH158" s="292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2"/>
      <c r="CX158" s="292"/>
      <c r="CY158" s="292"/>
      <c r="CZ158" s="292"/>
      <c r="DA158" s="292"/>
      <c r="DB158" s="292"/>
      <c r="DC158" s="292"/>
      <c r="DD158" s="292"/>
      <c r="DE158" s="292"/>
      <c r="DF158" s="292"/>
      <c r="DG158" s="292"/>
      <c r="DH158" s="292"/>
      <c r="DI158" s="292"/>
      <c r="DJ158" s="292"/>
      <c r="DK158" s="292"/>
      <c r="DL158" s="292"/>
      <c r="DM158" s="292"/>
    </row>
    <row r="159" spans="1:117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  <c r="AM159" s="292"/>
      <c r="AN159" s="292"/>
      <c r="AO159" s="292"/>
      <c r="AP159" s="292"/>
      <c r="AQ159" s="292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2"/>
      <c r="CC159" s="292"/>
      <c r="CD159" s="292"/>
      <c r="CE159" s="292"/>
      <c r="CF159" s="292"/>
      <c r="CG159" s="292"/>
      <c r="CH159" s="292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2"/>
      <c r="CX159" s="292"/>
      <c r="CY159" s="292"/>
      <c r="CZ159" s="292"/>
      <c r="DA159" s="292"/>
      <c r="DB159" s="292"/>
      <c r="DC159" s="292"/>
      <c r="DD159" s="292"/>
      <c r="DE159" s="292"/>
      <c r="DF159" s="292"/>
      <c r="DG159" s="292"/>
      <c r="DH159" s="292"/>
      <c r="DI159" s="292"/>
      <c r="DJ159" s="292"/>
      <c r="DK159" s="292"/>
      <c r="DL159" s="292"/>
      <c r="DM159" s="292"/>
    </row>
    <row r="160" spans="1:117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  <c r="AM160" s="292"/>
      <c r="AN160" s="292"/>
      <c r="AO160" s="292"/>
      <c r="AP160" s="292"/>
      <c r="AQ160" s="292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2"/>
      <c r="CC160" s="292"/>
      <c r="CD160" s="292"/>
      <c r="CE160" s="292"/>
      <c r="CF160" s="292"/>
      <c r="CG160" s="292"/>
      <c r="CH160" s="292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2"/>
      <c r="CX160" s="292"/>
      <c r="CY160" s="292"/>
      <c r="CZ160" s="292"/>
      <c r="DA160" s="292"/>
      <c r="DB160" s="292"/>
      <c r="DC160" s="292"/>
      <c r="DD160" s="292"/>
      <c r="DE160" s="292"/>
      <c r="DF160" s="292"/>
      <c r="DG160" s="292"/>
      <c r="DH160" s="292"/>
      <c r="DI160" s="292"/>
      <c r="DJ160" s="292"/>
      <c r="DK160" s="292"/>
      <c r="DL160" s="292"/>
      <c r="DM160" s="292"/>
    </row>
    <row r="161" spans="1:117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  <c r="AM161" s="292"/>
      <c r="AN161" s="292"/>
      <c r="AO161" s="292"/>
      <c r="AP161" s="292"/>
      <c r="AQ161" s="292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2"/>
      <c r="CC161" s="292"/>
      <c r="CD161" s="292"/>
      <c r="CE161" s="292"/>
      <c r="CF161" s="292"/>
      <c r="CG161" s="292"/>
      <c r="CH161" s="292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2"/>
      <c r="CX161" s="292"/>
      <c r="CY161" s="292"/>
      <c r="CZ161" s="292"/>
      <c r="DA161" s="292"/>
      <c r="DB161" s="292"/>
      <c r="DC161" s="292"/>
      <c r="DD161" s="292"/>
      <c r="DE161" s="292"/>
      <c r="DF161" s="292"/>
      <c r="DG161" s="292"/>
      <c r="DH161" s="292"/>
      <c r="DI161" s="292"/>
      <c r="DJ161" s="292"/>
      <c r="DK161" s="292"/>
      <c r="DL161" s="292"/>
      <c r="DM161" s="292"/>
    </row>
    <row r="162" spans="1:117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  <c r="AM162" s="292"/>
      <c r="AN162" s="292"/>
      <c r="AO162" s="292"/>
      <c r="AP162" s="292"/>
      <c r="AQ162" s="292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2"/>
      <c r="CC162" s="292"/>
      <c r="CD162" s="292"/>
      <c r="CE162" s="292"/>
      <c r="CF162" s="292"/>
      <c r="CG162" s="292"/>
      <c r="CH162" s="292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2"/>
      <c r="CX162" s="292"/>
      <c r="CY162" s="292"/>
      <c r="CZ162" s="292"/>
      <c r="DA162" s="292"/>
      <c r="DB162" s="292"/>
      <c r="DC162" s="292"/>
      <c r="DD162" s="292"/>
      <c r="DE162" s="292"/>
      <c r="DF162" s="292"/>
      <c r="DG162" s="292"/>
      <c r="DH162" s="292"/>
      <c r="DI162" s="292"/>
      <c r="DJ162" s="292"/>
      <c r="DK162" s="292"/>
      <c r="DL162" s="292"/>
      <c r="DM162" s="292"/>
    </row>
    <row r="163" spans="1:117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  <c r="AM163" s="292"/>
      <c r="AN163" s="292"/>
      <c r="AO163" s="292"/>
      <c r="AP163" s="292"/>
      <c r="AQ163" s="292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2"/>
      <c r="CC163" s="292"/>
      <c r="CD163" s="292"/>
      <c r="CE163" s="292"/>
      <c r="CF163" s="292"/>
      <c r="CG163" s="292"/>
      <c r="CH163" s="292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2"/>
      <c r="CX163" s="292"/>
      <c r="CY163" s="292"/>
      <c r="CZ163" s="292"/>
      <c r="DA163" s="292"/>
      <c r="DB163" s="292"/>
      <c r="DC163" s="292"/>
      <c r="DD163" s="292"/>
      <c r="DE163" s="292"/>
      <c r="DF163" s="292"/>
      <c r="DG163" s="292"/>
      <c r="DH163" s="292"/>
      <c r="DI163" s="292"/>
      <c r="DJ163" s="292"/>
      <c r="DK163" s="292"/>
      <c r="DL163" s="292"/>
      <c r="DM163" s="292"/>
    </row>
    <row r="164" spans="1:117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AN164" s="292"/>
      <c r="AO164" s="292"/>
      <c r="AP164" s="292"/>
      <c r="AQ164" s="292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2"/>
      <c r="CC164" s="292"/>
      <c r="CD164" s="292"/>
      <c r="CE164" s="292"/>
      <c r="CF164" s="292"/>
      <c r="CG164" s="292"/>
      <c r="CH164" s="292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2"/>
      <c r="CX164" s="292"/>
      <c r="CY164" s="292"/>
      <c r="CZ164" s="292"/>
      <c r="DA164" s="292"/>
      <c r="DB164" s="292"/>
      <c r="DC164" s="292"/>
      <c r="DD164" s="292"/>
      <c r="DE164" s="292"/>
      <c r="DF164" s="292"/>
      <c r="DG164" s="292"/>
      <c r="DH164" s="292"/>
      <c r="DI164" s="292"/>
      <c r="DJ164" s="292"/>
      <c r="DK164" s="292"/>
      <c r="DL164" s="292"/>
      <c r="DM164" s="292"/>
    </row>
    <row r="165" spans="1:117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  <c r="AM165" s="292"/>
      <c r="AN165" s="292"/>
      <c r="AO165" s="292"/>
      <c r="AP165" s="292"/>
      <c r="AQ165" s="292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2"/>
      <c r="CC165" s="292"/>
      <c r="CD165" s="292"/>
      <c r="CE165" s="292"/>
      <c r="CF165" s="292"/>
      <c r="CG165" s="292"/>
      <c r="CH165" s="292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2"/>
      <c r="CX165" s="292"/>
      <c r="CY165" s="292"/>
      <c r="CZ165" s="292"/>
      <c r="DA165" s="292"/>
      <c r="DB165" s="292"/>
      <c r="DC165" s="292"/>
      <c r="DD165" s="292"/>
      <c r="DE165" s="292"/>
      <c r="DF165" s="292"/>
      <c r="DG165" s="292"/>
      <c r="DH165" s="292"/>
      <c r="DI165" s="292"/>
      <c r="DJ165" s="292"/>
      <c r="DK165" s="292"/>
      <c r="DL165" s="292"/>
      <c r="DM165" s="292"/>
    </row>
    <row r="166" spans="1:117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2"/>
      <c r="CC166" s="292"/>
      <c r="CD166" s="292"/>
      <c r="CE166" s="292"/>
      <c r="CF166" s="292"/>
      <c r="CG166" s="292"/>
      <c r="CH166" s="292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2"/>
      <c r="CX166" s="292"/>
      <c r="CY166" s="292"/>
      <c r="CZ166" s="292"/>
      <c r="DA166" s="292"/>
      <c r="DB166" s="292"/>
      <c r="DC166" s="292"/>
      <c r="DD166" s="292"/>
      <c r="DE166" s="292"/>
      <c r="DF166" s="292"/>
      <c r="DG166" s="292"/>
      <c r="DH166" s="292"/>
      <c r="DI166" s="292"/>
      <c r="DJ166" s="292"/>
      <c r="DK166" s="292"/>
      <c r="DL166" s="292"/>
      <c r="DM166" s="292"/>
    </row>
    <row r="167" spans="1:117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  <c r="AM167" s="292"/>
      <c r="AN167" s="292"/>
      <c r="AO167" s="292"/>
      <c r="AP167" s="292"/>
      <c r="AQ167" s="292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2"/>
      <c r="CC167" s="292"/>
      <c r="CD167" s="292"/>
      <c r="CE167" s="292"/>
      <c r="CF167" s="292"/>
      <c r="CG167" s="292"/>
      <c r="CH167" s="292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2"/>
      <c r="CX167" s="292"/>
      <c r="CY167" s="292"/>
      <c r="CZ167" s="292"/>
      <c r="DA167" s="292"/>
      <c r="DB167" s="292"/>
      <c r="DC167" s="292"/>
      <c r="DD167" s="292"/>
      <c r="DE167" s="292"/>
      <c r="DF167" s="292"/>
      <c r="DG167" s="292"/>
      <c r="DH167" s="292"/>
      <c r="DI167" s="292"/>
      <c r="DJ167" s="292"/>
      <c r="DK167" s="292"/>
      <c r="DL167" s="292"/>
      <c r="DM167" s="292"/>
    </row>
    <row r="168" spans="1:117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  <c r="AM168" s="292"/>
      <c r="AN168" s="292"/>
      <c r="AO168" s="292"/>
      <c r="AP168" s="292"/>
      <c r="AQ168" s="292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2"/>
      <c r="CC168" s="292"/>
      <c r="CD168" s="292"/>
      <c r="CE168" s="292"/>
      <c r="CF168" s="292"/>
      <c r="CG168" s="292"/>
      <c r="CH168" s="292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2"/>
      <c r="CX168" s="292"/>
      <c r="CY168" s="292"/>
      <c r="CZ168" s="292"/>
      <c r="DA168" s="292"/>
      <c r="DB168" s="292"/>
      <c r="DC168" s="292"/>
      <c r="DD168" s="292"/>
      <c r="DE168" s="292"/>
      <c r="DF168" s="292"/>
      <c r="DG168" s="292"/>
      <c r="DH168" s="292"/>
      <c r="DI168" s="292"/>
      <c r="DJ168" s="292"/>
      <c r="DK168" s="292"/>
      <c r="DL168" s="292"/>
      <c r="DM168" s="292"/>
    </row>
    <row r="169" spans="1:117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  <c r="AM169" s="292"/>
      <c r="AN169" s="292"/>
      <c r="AO169" s="292"/>
      <c r="AP169" s="292"/>
      <c r="AQ169" s="292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2"/>
      <c r="CC169" s="292"/>
      <c r="CD169" s="292"/>
      <c r="CE169" s="292"/>
      <c r="CF169" s="292"/>
      <c r="CG169" s="292"/>
      <c r="CH169" s="292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2"/>
      <c r="CX169" s="292"/>
      <c r="CY169" s="292"/>
      <c r="CZ169" s="292"/>
      <c r="DA169" s="292"/>
      <c r="DB169" s="292"/>
      <c r="DC169" s="292"/>
      <c r="DD169" s="292"/>
      <c r="DE169" s="292"/>
      <c r="DF169" s="292"/>
      <c r="DG169" s="292"/>
      <c r="DH169" s="292"/>
      <c r="DI169" s="292"/>
      <c r="DJ169" s="292"/>
      <c r="DK169" s="292"/>
      <c r="DL169" s="292"/>
      <c r="DM169" s="292"/>
    </row>
    <row r="170" spans="1:117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  <c r="AM170" s="292"/>
      <c r="AN170" s="292"/>
      <c r="AO170" s="292"/>
      <c r="AP170" s="292"/>
      <c r="AQ170" s="292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2"/>
      <c r="CC170" s="292"/>
      <c r="CD170" s="292"/>
      <c r="CE170" s="292"/>
      <c r="CF170" s="292"/>
      <c r="CG170" s="292"/>
      <c r="CH170" s="292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2"/>
      <c r="CX170" s="292"/>
      <c r="CY170" s="292"/>
      <c r="CZ170" s="292"/>
      <c r="DA170" s="292"/>
      <c r="DB170" s="292"/>
      <c r="DC170" s="292"/>
      <c r="DD170" s="292"/>
      <c r="DE170" s="292"/>
      <c r="DF170" s="292"/>
      <c r="DG170" s="292"/>
      <c r="DH170" s="292"/>
      <c r="DI170" s="292"/>
      <c r="DJ170" s="292"/>
      <c r="DK170" s="292"/>
      <c r="DL170" s="292"/>
      <c r="DM170" s="292"/>
    </row>
    <row r="171" spans="1:117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  <c r="AM171" s="292"/>
      <c r="AN171" s="292"/>
      <c r="AO171" s="292"/>
      <c r="AP171" s="292"/>
      <c r="AQ171" s="292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2"/>
      <c r="CC171" s="292"/>
      <c r="CD171" s="292"/>
      <c r="CE171" s="292"/>
      <c r="CF171" s="292"/>
      <c r="CG171" s="292"/>
      <c r="CH171" s="292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2"/>
      <c r="CX171" s="292"/>
      <c r="CY171" s="292"/>
      <c r="CZ171" s="292"/>
      <c r="DA171" s="292"/>
      <c r="DB171" s="292"/>
      <c r="DC171" s="292"/>
      <c r="DD171" s="292"/>
      <c r="DE171" s="292"/>
      <c r="DF171" s="292"/>
      <c r="DG171" s="292"/>
      <c r="DH171" s="292"/>
      <c r="DI171" s="292"/>
      <c r="DJ171" s="292"/>
      <c r="DK171" s="292"/>
      <c r="DL171" s="292"/>
      <c r="DM171" s="292"/>
    </row>
    <row r="172" spans="1:117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2"/>
      <c r="AQ172" s="292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2"/>
      <c r="CC172" s="292"/>
      <c r="CD172" s="292"/>
      <c r="CE172" s="292"/>
      <c r="CF172" s="292"/>
      <c r="CG172" s="292"/>
      <c r="CH172" s="292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2"/>
      <c r="CX172" s="292"/>
      <c r="CY172" s="292"/>
      <c r="CZ172" s="292"/>
      <c r="DA172" s="292"/>
      <c r="DB172" s="292"/>
      <c r="DC172" s="292"/>
      <c r="DD172" s="292"/>
      <c r="DE172" s="292"/>
      <c r="DF172" s="292"/>
      <c r="DG172" s="292"/>
      <c r="DH172" s="292"/>
      <c r="DI172" s="292"/>
      <c r="DJ172" s="292"/>
      <c r="DK172" s="292"/>
      <c r="DL172" s="292"/>
      <c r="DM172" s="292"/>
    </row>
    <row r="173" spans="1:117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  <c r="AM173" s="292"/>
      <c r="AN173" s="292"/>
      <c r="AO173" s="292"/>
      <c r="AP173" s="292"/>
      <c r="AQ173" s="292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2"/>
      <c r="CC173" s="292"/>
      <c r="CD173" s="292"/>
      <c r="CE173" s="292"/>
      <c r="CF173" s="292"/>
      <c r="CG173" s="292"/>
      <c r="CH173" s="292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2"/>
      <c r="CX173" s="292"/>
      <c r="CY173" s="292"/>
      <c r="CZ173" s="292"/>
      <c r="DA173" s="292"/>
      <c r="DB173" s="292"/>
      <c r="DC173" s="292"/>
      <c r="DD173" s="292"/>
      <c r="DE173" s="292"/>
      <c r="DF173" s="292"/>
      <c r="DG173" s="292"/>
      <c r="DH173" s="292"/>
      <c r="DI173" s="292"/>
      <c r="DJ173" s="292"/>
      <c r="DK173" s="292"/>
      <c r="DL173" s="292"/>
      <c r="DM173" s="292"/>
    </row>
    <row r="174" spans="1:117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  <c r="AM174" s="292"/>
      <c r="AN174" s="292"/>
      <c r="AO174" s="292"/>
      <c r="AP174" s="292"/>
      <c r="AQ174" s="292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2"/>
      <c r="CC174" s="292"/>
      <c r="CD174" s="292"/>
      <c r="CE174" s="292"/>
      <c r="CF174" s="292"/>
      <c r="CG174" s="292"/>
      <c r="CH174" s="292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2"/>
      <c r="CX174" s="292"/>
      <c r="CY174" s="292"/>
      <c r="CZ174" s="292"/>
      <c r="DA174" s="292"/>
      <c r="DB174" s="292"/>
      <c r="DC174" s="292"/>
      <c r="DD174" s="292"/>
      <c r="DE174" s="292"/>
      <c r="DF174" s="292"/>
      <c r="DG174" s="292"/>
      <c r="DH174" s="292"/>
      <c r="DI174" s="292"/>
      <c r="DJ174" s="292"/>
      <c r="DK174" s="292"/>
      <c r="DL174" s="292"/>
      <c r="DM174" s="292"/>
    </row>
    <row r="175" spans="1:117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  <c r="AM175" s="292"/>
      <c r="AN175" s="292"/>
      <c r="AO175" s="292"/>
      <c r="AP175" s="292"/>
      <c r="AQ175" s="292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2"/>
      <c r="CC175" s="292"/>
      <c r="CD175" s="292"/>
      <c r="CE175" s="292"/>
      <c r="CF175" s="292"/>
      <c r="CG175" s="292"/>
      <c r="CH175" s="292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2"/>
      <c r="CX175" s="292"/>
      <c r="CY175" s="292"/>
      <c r="CZ175" s="292"/>
      <c r="DA175" s="292"/>
      <c r="DB175" s="292"/>
      <c r="DC175" s="292"/>
      <c r="DD175" s="292"/>
      <c r="DE175" s="292"/>
      <c r="DF175" s="292"/>
      <c r="DG175" s="292"/>
      <c r="DH175" s="292"/>
      <c r="DI175" s="292"/>
      <c r="DJ175" s="292"/>
      <c r="DK175" s="292"/>
      <c r="DL175" s="292"/>
      <c r="DM175" s="292"/>
    </row>
    <row r="176" spans="1:117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  <c r="AM176" s="292"/>
      <c r="AN176" s="292"/>
      <c r="AO176" s="292"/>
      <c r="AP176" s="292"/>
      <c r="AQ176" s="292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2"/>
      <c r="CC176" s="292"/>
      <c r="CD176" s="292"/>
      <c r="CE176" s="292"/>
      <c r="CF176" s="292"/>
      <c r="CG176" s="292"/>
      <c r="CH176" s="292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2"/>
      <c r="CX176" s="292"/>
      <c r="CY176" s="292"/>
      <c r="CZ176" s="292"/>
      <c r="DA176" s="292"/>
      <c r="DB176" s="292"/>
      <c r="DC176" s="292"/>
      <c r="DD176" s="292"/>
      <c r="DE176" s="292"/>
      <c r="DF176" s="292"/>
      <c r="DG176" s="292"/>
      <c r="DH176" s="292"/>
      <c r="DI176" s="292"/>
      <c r="DJ176" s="292"/>
      <c r="DK176" s="292"/>
      <c r="DL176" s="292"/>
      <c r="DM176" s="292"/>
    </row>
    <row r="177" spans="1:117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  <c r="AM177" s="292"/>
      <c r="AN177" s="292"/>
      <c r="AO177" s="292"/>
      <c r="AP177" s="292"/>
      <c r="AQ177" s="292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2"/>
      <c r="CC177" s="292"/>
      <c r="CD177" s="292"/>
      <c r="CE177" s="292"/>
      <c r="CF177" s="292"/>
      <c r="CG177" s="292"/>
      <c r="CH177" s="292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2"/>
      <c r="CX177" s="292"/>
      <c r="CY177" s="292"/>
      <c r="CZ177" s="292"/>
      <c r="DA177" s="292"/>
      <c r="DB177" s="292"/>
      <c r="DC177" s="292"/>
      <c r="DD177" s="292"/>
      <c r="DE177" s="292"/>
      <c r="DF177" s="292"/>
      <c r="DG177" s="292"/>
      <c r="DH177" s="292"/>
      <c r="DI177" s="292"/>
      <c r="DJ177" s="292"/>
      <c r="DK177" s="292"/>
      <c r="DL177" s="292"/>
      <c r="DM177" s="292"/>
    </row>
    <row r="178" spans="1:117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  <c r="AM178" s="292"/>
      <c r="AN178" s="292"/>
      <c r="AO178" s="292"/>
      <c r="AP178" s="292"/>
      <c r="AQ178" s="292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2"/>
      <c r="CC178" s="292"/>
      <c r="CD178" s="292"/>
      <c r="CE178" s="292"/>
      <c r="CF178" s="292"/>
      <c r="CG178" s="292"/>
      <c r="CH178" s="292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2"/>
      <c r="CX178" s="292"/>
      <c r="CY178" s="292"/>
      <c r="CZ178" s="292"/>
      <c r="DA178" s="292"/>
      <c r="DB178" s="292"/>
      <c r="DC178" s="292"/>
      <c r="DD178" s="292"/>
      <c r="DE178" s="292"/>
      <c r="DF178" s="292"/>
      <c r="DG178" s="292"/>
      <c r="DH178" s="292"/>
      <c r="DI178" s="292"/>
      <c r="DJ178" s="292"/>
      <c r="DK178" s="292"/>
      <c r="DL178" s="292"/>
      <c r="DM178" s="292"/>
    </row>
    <row r="179" spans="1:117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  <c r="AM179" s="292"/>
      <c r="AN179" s="292"/>
      <c r="AO179" s="292"/>
      <c r="AP179" s="292"/>
      <c r="AQ179" s="292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2"/>
      <c r="CC179" s="292"/>
      <c r="CD179" s="292"/>
      <c r="CE179" s="292"/>
      <c r="CF179" s="292"/>
      <c r="CG179" s="292"/>
      <c r="CH179" s="292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2"/>
      <c r="CX179" s="292"/>
      <c r="CY179" s="292"/>
      <c r="CZ179" s="292"/>
      <c r="DA179" s="292"/>
      <c r="DB179" s="292"/>
      <c r="DC179" s="292"/>
      <c r="DD179" s="292"/>
      <c r="DE179" s="292"/>
      <c r="DF179" s="292"/>
      <c r="DG179" s="292"/>
      <c r="DH179" s="292"/>
      <c r="DI179" s="292"/>
      <c r="DJ179" s="292"/>
      <c r="DK179" s="292"/>
      <c r="DL179" s="292"/>
      <c r="DM179" s="292"/>
    </row>
    <row r="180" spans="1:117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  <c r="AM180" s="292"/>
      <c r="AN180" s="292"/>
      <c r="AO180" s="292"/>
      <c r="AP180" s="292"/>
      <c r="AQ180" s="292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2"/>
      <c r="CC180" s="292"/>
      <c r="CD180" s="292"/>
      <c r="CE180" s="292"/>
      <c r="CF180" s="292"/>
      <c r="CG180" s="292"/>
      <c r="CH180" s="292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2"/>
      <c r="CX180" s="292"/>
      <c r="CY180" s="292"/>
      <c r="CZ180" s="292"/>
      <c r="DA180" s="292"/>
      <c r="DB180" s="292"/>
      <c r="DC180" s="292"/>
      <c r="DD180" s="292"/>
      <c r="DE180" s="292"/>
      <c r="DF180" s="292"/>
      <c r="DG180" s="292"/>
      <c r="DH180" s="292"/>
      <c r="DI180" s="292"/>
      <c r="DJ180" s="292"/>
      <c r="DK180" s="292"/>
      <c r="DL180" s="292"/>
      <c r="DM180" s="292"/>
    </row>
    <row r="181" spans="1:117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  <c r="AM181" s="292"/>
      <c r="AN181" s="292"/>
      <c r="AO181" s="292"/>
      <c r="AP181" s="292"/>
      <c r="AQ181" s="292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2"/>
      <c r="CC181" s="292"/>
      <c r="CD181" s="292"/>
      <c r="CE181" s="292"/>
      <c r="CF181" s="292"/>
      <c r="CG181" s="292"/>
      <c r="CH181" s="292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2"/>
      <c r="CX181" s="292"/>
      <c r="CY181" s="292"/>
      <c r="CZ181" s="292"/>
      <c r="DA181" s="292"/>
      <c r="DB181" s="292"/>
      <c r="DC181" s="292"/>
      <c r="DD181" s="292"/>
      <c r="DE181" s="292"/>
      <c r="DF181" s="292"/>
      <c r="DG181" s="292"/>
      <c r="DH181" s="292"/>
      <c r="DI181" s="292"/>
      <c r="DJ181" s="292"/>
      <c r="DK181" s="292"/>
      <c r="DL181" s="292"/>
      <c r="DM181" s="292"/>
    </row>
    <row r="182" spans="1:117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  <c r="AM182" s="292"/>
      <c r="AN182" s="292"/>
      <c r="AO182" s="292"/>
      <c r="AP182" s="292"/>
      <c r="AQ182" s="292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2"/>
      <c r="CC182" s="292"/>
      <c r="CD182" s="292"/>
      <c r="CE182" s="292"/>
      <c r="CF182" s="292"/>
      <c r="CG182" s="292"/>
      <c r="CH182" s="292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2"/>
      <c r="CX182" s="292"/>
      <c r="CY182" s="292"/>
      <c r="CZ182" s="292"/>
      <c r="DA182" s="292"/>
      <c r="DB182" s="292"/>
      <c r="DC182" s="292"/>
      <c r="DD182" s="292"/>
      <c r="DE182" s="292"/>
      <c r="DF182" s="292"/>
      <c r="DG182" s="292"/>
      <c r="DH182" s="292"/>
      <c r="DI182" s="292"/>
      <c r="DJ182" s="292"/>
      <c r="DK182" s="292"/>
      <c r="DL182" s="292"/>
      <c r="DM182" s="292"/>
    </row>
    <row r="183" spans="1:117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  <c r="AM183" s="292"/>
      <c r="AN183" s="292"/>
      <c r="AO183" s="292"/>
      <c r="AP183" s="292"/>
      <c r="AQ183" s="292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2"/>
      <c r="CC183" s="292"/>
      <c r="CD183" s="292"/>
      <c r="CE183" s="292"/>
      <c r="CF183" s="292"/>
      <c r="CG183" s="292"/>
      <c r="CH183" s="292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2"/>
      <c r="CX183" s="292"/>
      <c r="CY183" s="292"/>
      <c r="CZ183" s="292"/>
      <c r="DA183" s="292"/>
      <c r="DB183" s="292"/>
      <c r="DC183" s="292"/>
      <c r="DD183" s="292"/>
      <c r="DE183" s="292"/>
      <c r="DF183" s="292"/>
      <c r="DG183" s="292"/>
      <c r="DH183" s="292"/>
      <c r="DI183" s="292"/>
      <c r="DJ183" s="292"/>
      <c r="DK183" s="292"/>
      <c r="DL183" s="292"/>
      <c r="DM183" s="292"/>
    </row>
    <row r="184" spans="1:117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  <c r="AM184" s="292"/>
      <c r="AN184" s="292"/>
      <c r="AO184" s="292"/>
      <c r="AP184" s="292"/>
      <c r="AQ184" s="292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2"/>
      <c r="CC184" s="292"/>
      <c r="CD184" s="292"/>
      <c r="CE184" s="292"/>
      <c r="CF184" s="292"/>
      <c r="CG184" s="292"/>
      <c r="CH184" s="292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2"/>
      <c r="CX184" s="292"/>
      <c r="CY184" s="292"/>
      <c r="CZ184" s="292"/>
      <c r="DA184" s="292"/>
      <c r="DB184" s="292"/>
      <c r="DC184" s="292"/>
      <c r="DD184" s="292"/>
      <c r="DE184" s="292"/>
      <c r="DF184" s="292"/>
      <c r="DG184" s="292"/>
      <c r="DH184" s="292"/>
      <c r="DI184" s="292"/>
      <c r="DJ184" s="292"/>
      <c r="DK184" s="292"/>
      <c r="DL184" s="292"/>
      <c r="DM184" s="292"/>
    </row>
    <row r="185" spans="1:117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  <c r="AM185" s="292"/>
      <c r="AN185" s="292"/>
      <c r="AO185" s="292"/>
      <c r="AP185" s="292"/>
      <c r="AQ185" s="292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2"/>
      <c r="CC185" s="292"/>
      <c r="CD185" s="292"/>
      <c r="CE185" s="292"/>
      <c r="CF185" s="292"/>
      <c r="CG185" s="292"/>
      <c r="CH185" s="292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2"/>
      <c r="CX185" s="292"/>
      <c r="CY185" s="292"/>
      <c r="CZ185" s="292"/>
      <c r="DA185" s="292"/>
      <c r="DB185" s="292"/>
      <c r="DC185" s="292"/>
      <c r="DD185" s="292"/>
      <c r="DE185" s="292"/>
      <c r="DF185" s="292"/>
      <c r="DG185" s="292"/>
      <c r="DH185" s="292"/>
      <c r="DI185" s="292"/>
      <c r="DJ185" s="292"/>
      <c r="DK185" s="292"/>
      <c r="DL185" s="292"/>
      <c r="DM185" s="292"/>
    </row>
    <row r="186" spans="1:117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  <c r="AM186" s="292"/>
      <c r="AN186" s="292"/>
      <c r="AO186" s="292"/>
      <c r="AP186" s="292"/>
      <c r="AQ186" s="292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2"/>
      <c r="CC186" s="292"/>
      <c r="CD186" s="292"/>
      <c r="CE186" s="292"/>
      <c r="CF186" s="292"/>
      <c r="CG186" s="292"/>
      <c r="CH186" s="292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2"/>
      <c r="CX186" s="292"/>
      <c r="CY186" s="292"/>
      <c r="CZ186" s="292"/>
      <c r="DA186" s="292"/>
      <c r="DB186" s="292"/>
      <c r="DC186" s="292"/>
      <c r="DD186" s="292"/>
      <c r="DE186" s="292"/>
      <c r="DF186" s="292"/>
      <c r="DG186" s="292"/>
      <c r="DH186" s="292"/>
      <c r="DI186" s="292"/>
      <c r="DJ186" s="292"/>
      <c r="DK186" s="292"/>
      <c r="DL186" s="292"/>
      <c r="DM186" s="292"/>
    </row>
    <row r="187" spans="1:117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  <c r="AM187" s="292"/>
      <c r="AN187" s="292"/>
      <c r="AO187" s="292"/>
      <c r="AP187" s="292"/>
      <c r="AQ187" s="292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2"/>
      <c r="CC187" s="292"/>
      <c r="CD187" s="292"/>
      <c r="CE187" s="292"/>
      <c r="CF187" s="292"/>
      <c r="CG187" s="292"/>
      <c r="CH187" s="292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2"/>
      <c r="CX187" s="292"/>
      <c r="CY187" s="292"/>
      <c r="CZ187" s="292"/>
      <c r="DA187" s="292"/>
      <c r="DB187" s="292"/>
      <c r="DC187" s="292"/>
      <c r="DD187" s="292"/>
      <c r="DE187" s="292"/>
      <c r="DF187" s="292"/>
      <c r="DG187" s="292"/>
      <c r="DH187" s="292"/>
      <c r="DI187" s="292"/>
      <c r="DJ187" s="292"/>
      <c r="DK187" s="292"/>
      <c r="DL187" s="292"/>
      <c r="DM187" s="292"/>
    </row>
    <row r="188" spans="1:117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2"/>
      <c r="CC188" s="292"/>
      <c r="CD188" s="292"/>
      <c r="CE188" s="292"/>
      <c r="CF188" s="292"/>
      <c r="CG188" s="292"/>
      <c r="CH188" s="292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2"/>
      <c r="CX188" s="292"/>
      <c r="CY188" s="292"/>
      <c r="CZ188" s="292"/>
      <c r="DA188" s="292"/>
      <c r="DB188" s="292"/>
      <c r="DC188" s="292"/>
      <c r="DD188" s="292"/>
      <c r="DE188" s="292"/>
      <c r="DF188" s="292"/>
      <c r="DG188" s="292"/>
      <c r="DH188" s="292"/>
      <c r="DI188" s="292"/>
      <c r="DJ188" s="292"/>
      <c r="DK188" s="292"/>
      <c r="DL188" s="292"/>
      <c r="DM188" s="292"/>
    </row>
    <row r="189" spans="1:117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292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2"/>
      <c r="CC189" s="292"/>
      <c r="CD189" s="292"/>
      <c r="CE189" s="292"/>
      <c r="CF189" s="292"/>
      <c r="CG189" s="292"/>
      <c r="CH189" s="292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2"/>
      <c r="CX189" s="292"/>
      <c r="CY189" s="292"/>
      <c r="CZ189" s="292"/>
      <c r="DA189" s="292"/>
      <c r="DB189" s="292"/>
      <c r="DC189" s="292"/>
      <c r="DD189" s="292"/>
      <c r="DE189" s="292"/>
      <c r="DF189" s="292"/>
      <c r="DG189" s="292"/>
      <c r="DH189" s="292"/>
      <c r="DI189" s="292"/>
      <c r="DJ189" s="292"/>
      <c r="DK189" s="292"/>
      <c r="DL189" s="292"/>
      <c r="DM189" s="292"/>
    </row>
    <row r="190" spans="1:117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  <c r="AM190" s="292"/>
      <c r="AN190" s="292"/>
      <c r="AO190" s="292"/>
      <c r="AP190" s="292"/>
      <c r="AQ190" s="292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2"/>
      <c r="CC190" s="292"/>
      <c r="CD190" s="292"/>
      <c r="CE190" s="292"/>
      <c r="CF190" s="292"/>
      <c r="CG190" s="292"/>
      <c r="CH190" s="292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2"/>
      <c r="CX190" s="292"/>
      <c r="CY190" s="292"/>
      <c r="CZ190" s="292"/>
      <c r="DA190" s="292"/>
      <c r="DB190" s="292"/>
      <c r="DC190" s="292"/>
      <c r="DD190" s="292"/>
      <c r="DE190" s="292"/>
      <c r="DF190" s="292"/>
      <c r="DG190" s="292"/>
      <c r="DH190" s="292"/>
      <c r="DI190" s="292"/>
      <c r="DJ190" s="292"/>
      <c r="DK190" s="292"/>
      <c r="DL190" s="292"/>
      <c r="DM190" s="292"/>
    </row>
    <row r="191" spans="1:117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  <c r="AM191" s="292"/>
      <c r="AN191" s="292"/>
      <c r="AO191" s="292"/>
      <c r="AP191" s="292"/>
      <c r="AQ191" s="292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2"/>
      <c r="CC191" s="292"/>
      <c r="CD191" s="292"/>
      <c r="CE191" s="292"/>
      <c r="CF191" s="292"/>
      <c r="CG191" s="292"/>
      <c r="CH191" s="292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2"/>
      <c r="CX191" s="292"/>
      <c r="CY191" s="292"/>
      <c r="CZ191" s="292"/>
      <c r="DA191" s="292"/>
      <c r="DB191" s="292"/>
      <c r="DC191" s="292"/>
      <c r="DD191" s="292"/>
      <c r="DE191" s="292"/>
      <c r="DF191" s="292"/>
      <c r="DG191" s="292"/>
      <c r="DH191" s="292"/>
      <c r="DI191" s="292"/>
      <c r="DJ191" s="292"/>
      <c r="DK191" s="292"/>
      <c r="DL191" s="292"/>
      <c r="DM191" s="292"/>
    </row>
    <row r="192" spans="1:117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  <c r="AM192" s="292"/>
      <c r="AN192" s="292"/>
      <c r="AO192" s="292"/>
      <c r="AP192" s="292"/>
      <c r="AQ192" s="292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2"/>
      <c r="CC192" s="292"/>
      <c r="CD192" s="292"/>
      <c r="CE192" s="292"/>
      <c r="CF192" s="292"/>
      <c r="CG192" s="292"/>
      <c r="CH192" s="292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2"/>
      <c r="CX192" s="292"/>
      <c r="CY192" s="292"/>
      <c r="CZ192" s="292"/>
      <c r="DA192" s="292"/>
      <c r="DB192" s="292"/>
      <c r="DC192" s="292"/>
      <c r="DD192" s="292"/>
      <c r="DE192" s="292"/>
      <c r="DF192" s="292"/>
      <c r="DG192" s="292"/>
      <c r="DH192" s="292"/>
      <c r="DI192" s="292"/>
      <c r="DJ192" s="292"/>
      <c r="DK192" s="292"/>
      <c r="DL192" s="292"/>
      <c r="DM192" s="292"/>
    </row>
    <row r="193" spans="1:117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  <c r="AM193" s="292"/>
      <c r="AN193" s="292"/>
      <c r="AO193" s="292"/>
      <c r="AP193" s="292"/>
      <c r="AQ193" s="292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2"/>
      <c r="CC193" s="292"/>
      <c r="CD193" s="292"/>
      <c r="CE193" s="292"/>
      <c r="CF193" s="292"/>
      <c r="CG193" s="292"/>
      <c r="CH193" s="292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2"/>
      <c r="CX193" s="292"/>
      <c r="CY193" s="292"/>
      <c r="CZ193" s="292"/>
      <c r="DA193" s="292"/>
      <c r="DB193" s="292"/>
      <c r="DC193" s="292"/>
      <c r="DD193" s="292"/>
      <c r="DE193" s="292"/>
      <c r="DF193" s="292"/>
      <c r="DG193" s="292"/>
      <c r="DH193" s="292"/>
      <c r="DI193" s="292"/>
      <c r="DJ193" s="292"/>
      <c r="DK193" s="292"/>
      <c r="DL193" s="292"/>
      <c r="DM193" s="292"/>
    </row>
    <row r="194" spans="1:117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  <c r="AM194" s="292"/>
      <c r="AN194" s="292"/>
      <c r="AO194" s="292"/>
      <c r="AP194" s="292"/>
      <c r="AQ194" s="292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2"/>
      <c r="CC194" s="292"/>
      <c r="CD194" s="292"/>
      <c r="CE194" s="292"/>
      <c r="CF194" s="292"/>
      <c r="CG194" s="292"/>
      <c r="CH194" s="292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2"/>
      <c r="CX194" s="292"/>
      <c r="CY194" s="292"/>
      <c r="CZ194" s="292"/>
      <c r="DA194" s="292"/>
      <c r="DB194" s="292"/>
      <c r="DC194" s="292"/>
      <c r="DD194" s="292"/>
      <c r="DE194" s="292"/>
      <c r="DF194" s="292"/>
      <c r="DG194" s="292"/>
      <c r="DH194" s="292"/>
      <c r="DI194" s="292"/>
      <c r="DJ194" s="292"/>
      <c r="DK194" s="292"/>
      <c r="DL194" s="292"/>
      <c r="DM194" s="292"/>
    </row>
    <row r="195" spans="1:117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  <c r="AM195" s="292"/>
      <c r="AN195" s="292"/>
      <c r="AO195" s="292"/>
      <c r="AP195" s="292"/>
      <c r="AQ195" s="292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2"/>
      <c r="CC195" s="292"/>
      <c r="CD195" s="292"/>
      <c r="CE195" s="292"/>
      <c r="CF195" s="292"/>
      <c r="CG195" s="292"/>
      <c r="CH195" s="292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2"/>
      <c r="CX195" s="292"/>
      <c r="CY195" s="292"/>
      <c r="CZ195" s="292"/>
      <c r="DA195" s="292"/>
      <c r="DB195" s="292"/>
      <c r="DC195" s="292"/>
      <c r="DD195" s="292"/>
      <c r="DE195" s="292"/>
      <c r="DF195" s="292"/>
      <c r="DG195" s="292"/>
      <c r="DH195" s="292"/>
      <c r="DI195" s="292"/>
      <c r="DJ195" s="292"/>
      <c r="DK195" s="292"/>
      <c r="DL195" s="292"/>
      <c r="DM195" s="292"/>
    </row>
    <row r="196" spans="1:117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  <c r="AM196" s="292"/>
      <c r="AN196" s="292"/>
      <c r="AO196" s="292"/>
      <c r="AP196" s="292"/>
      <c r="AQ196" s="292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2"/>
      <c r="CC196" s="292"/>
      <c r="CD196" s="292"/>
      <c r="CE196" s="292"/>
      <c r="CF196" s="292"/>
      <c r="CG196" s="292"/>
      <c r="CH196" s="292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2"/>
      <c r="CX196" s="292"/>
      <c r="CY196" s="292"/>
      <c r="CZ196" s="292"/>
      <c r="DA196" s="292"/>
      <c r="DB196" s="292"/>
      <c r="DC196" s="292"/>
      <c r="DD196" s="292"/>
      <c r="DE196" s="292"/>
      <c r="DF196" s="292"/>
      <c r="DG196" s="292"/>
      <c r="DH196" s="292"/>
      <c r="DI196" s="292"/>
      <c r="DJ196" s="292"/>
      <c r="DK196" s="292"/>
      <c r="DL196" s="292"/>
      <c r="DM196" s="292"/>
    </row>
    <row r="197" spans="1:117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  <c r="AM197" s="292"/>
      <c r="AN197" s="292"/>
      <c r="AO197" s="292"/>
      <c r="AP197" s="292"/>
      <c r="AQ197" s="292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2"/>
      <c r="CC197" s="292"/>
      <c r="CD197" s="292"/>
      <c r="CE197" s="292"/>
      <c r="CF197" s="292"/>
      <c r="CG197" s="292"/>
      <c r="CH197" s="292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2"/>
      <c r="CX197" s="292"/>
      <c r="CY197" s="292"/>
      <c r="CZ197" s="292"/>
      <c r="DA197" s="292"/>
      <c r="DB197" s="292"/>
      <c r="DC197" s="292"/>
      <c r="DD197" s="292"/>
      <c r="DE197" s="292"/>
      <c r="DF197" s="292"/>
      <c r="DG197" s="292"/>
      <c r="DH197" s="292"/>
      <c r="DI197" s="292"/>
      <c r="DJ197" s="292"/>
      <c r="DK197" s="292"/>
      <c r="DL197" s="292"/>
      <c r="DM197" s="292"/>
    </row>
    <row r="198" spans="1:117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  <c r="AM198" s="292"/>
      <c r="AN198" s="292"/>
      <c r="AO198" s="292"/>
      <c r="AP198" s="292"/>
      <c r="AQ198" s="292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2"/>
      <c r="CC198" s="292"/>
      <c r="CD198" s="292"/>
      <c r="CE198" s="292"/>
      <c r="CF198" s="292"/>
      <c r="CG198" s="292"/>
      <c r="CH198" s="292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2"/>
      <c r="CX198" s="292"/>
      <c r="CY198" s="292"/>
      <c r="CZ198" s="292"/>
      <c r="DA198" s="292"/>
      <c r="DB198" s="292"/>
      <c r="DC198" s="292"/>
      <c r="DD198" s="292"/>
      <c r="DE198" s="292"/>
      <c r="DF198" s="292"/>
      <c r="DG198" s="292"/>
      <c r="DH198" s="292"/>
      <c r="DI198" s="292"/>
      <c r="DJ198" s="292"/>
      <c r="DK198" s="292"/>
      <c r="DL198" s="292"/>
      <c r="DM198" s="292"/>
    </row>
    <row r="199" spans="1:117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  <c r="AM199" s="292"/>
      <c r="AN199" s="292"/>
      <c r="AO199" s="292"/>
      <c r="AP199" s="292"/>
      <c r="AQ199" s="292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2"/>
      <c r="CC199" s="292"/>
      <c r="CD199" s="292"/>
      <c r="CE199" s="292"/>
      <c r="CF199" s="292"/>
      <c r="CG199" s="292"/>
      <c r="CH199" s="292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2"/>
      <c r="CX199" s="292"/>
      <c r="CY199" s="292"/>
      <c r="CZ199" s="292"/>
      <c r="DA199" s="292"/>
      <c r="DB199" s="292"/>
      <c r="DC199" s="292"/>
      <c r="DD199" s="292"/>
      <c r="DE199" s="292"/>
      <c r="DF199" s="292"/>
      <c r="DG199" s="292"/>
      <c r="DH199" s="292"/>
      <c r="DI199" s="292"/>
      <c r="DJ199" s="292"/>
      <c r="DK199" s="292"/>
      <c r="DL199" s="292"/>
      <c r="DM199" s="292"/>
    </row>
    <row r="200" spans="1:117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  <c r="AM200" s="292"/>
      <c r="AN200" s="292"/>
      <c r="AO200" s="292"/>
      <c r="AP200" s="292"/>
      <c r="AQ200" s="292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2"/>
      <c r="CC200" s="292"/>
      <c r="CD200" s="292"/>
      <c r="CE200" s="292"/>
      <c r="CF200" s="292"/>
      <c r="CG200" s="292"/>
      <c r="CH200" s="292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2"/>
      <c r="CX200" s="292"/>
      <c r="CY200" s="292"/>
      <c r="CZ200" s="292"/>
      <c r="DA200" s="292"/>
      <c r="DB200" s="292"/>
      <c r="DC200" s="292"/>
      <c r="DD200" s="292"/>
      <c r="DE200" s="292"/>
      <c r="DF200" s="292"/>
      <c r="DG200" s="292"/>
      <c r="DH200" s="292"/>
      <c r="DI200" s="292"/>
      <c r="DJ200" s="292"/>
      <c r="DK200" s="292"/>
      <c r="DL200" s="292"/>
      <c r="DM200" s="292"/>
    </row>
    <row r="201" spans="1:117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  <c r="AM201" s="292"/>
      <c r="AN201" s="292"/>
      <c r="AO201" s="292"/>
      <c r="AP201" s="292"/>
      <c r="AQ201" s="292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2"/>
      <c r="CC201" s="292"/>
      <c r="CD201" s="292"/>
      <c r="CE201" s="292"/>
      <c r="CF201" s="292"/>
      <c r="CG201" s="292"/>
      <c r="CH201" s="292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2"/>
      <c r="CX201" s="292"/>
      <c r="CY201" s="292"/>
      <c r="CZ201" s="292"/>
      <c r="DA201" s="292"/>
      <c r="DB201" s="292"/>
      <c r="DC201" s="292"/>
      <c r="DD201" s="292"/>
      <c r="DE201" s="292"/>
      <c r="DF201" s="292"/>
      <c r="DG201" s="292"/>
      <c r="DH201" s="292"/>
      <c r="DI201" s="292"/>
      <c r="DJ201" s="292"/>
      <c r="DK201" s="292"/>
      <c r="DL201" s="292"/>
      <c r="DM201" s="292"/>
    </row>
    <row r="202" spans="1:117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  <c r="AM202" s="292"/>
      <c r="AN202" s="292"/>
      <c r="AO202" s="292"/>
      <c r="AP202" s="292"/>
      <c r="AQ202" s="292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2"/>
      <c r="CC202" s="292"/>
      <c r="CD202" s="292"/>
      <c r="CE202" s="292"/>
      <c r="CF202" s="292"/>
      <c r="CG202" s="292"/>
      <c r="CH202" s="292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2"/>
      <c r="CX202" s="292"/>
      <c r="CY202" s="292"/>
      <c r="CZ202" s="292"/>
      <c r="DA202" s="292"/>
      <c r="DB202" s="292"/>
      <c r="DC202" s="292"/>
      <c r="DD202" s="292"/>
      <c r="DE202" s="292"/>
      <c r="DF202" s="292"/>
      <c r="DG202" s="292"/>
      <c r="DH202" s="292"/>
      <c r="DI202" s="292"/>
      <c r="DJ202" s="292"/>
      <c r="DK202" s="292"/>
      <c r="DL202" s="292"/>
      <c r="DM202" s="292"/>
    </row>
    <row r="203" spans="1:117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  <c r="AM203" s="292"/>
      <c r="AN203" s="292"/>
      <c r="AO203" s="292"/>
      <c r="AP203" s="292"/>
      <c r="AQ203" s="292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2"/>
      <c r="CC203" s="292"/>
      <c r="CD203" s="292"/>
      <c r="CE203" s="292"/>
      <c r="CF203" s="292"/>
      <c r="CG203" s="292"/>
      <c r="CH203" s="292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2"/>
      <c r="CX203" s="292"/>
      <c r="CY203" s="292"/>
      <c r="CZ203" s="292"/>
      <c r="DA203" s="292"/>
      <c r="DB203" s="292"/>
      <c r="DC203" s="292"/>
      <c r="DD203" s="292"/>
      <c r="DE203" s="292"/>
      <c r="DF203" s="292"/>
      <c r="DG203" s="292"/>
      <c r="DH203" s="292"/>
      <c r="DI203" s="292"/>
      <c r="DJ203" s="292"/>
      <c r="DK203" s="292"/>
      <c r="DL203" s="292"/>
      <c r="DM203" s="292"/>
    </row>
    <row r="204" spans="1:117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  <c r="AM204" s="292"/>
      <c r="AN204" s="292"/>
      <c r="AO204" s="292"/>
      <c r="AP204" s="292"/>
      <c r="AQ204" s="292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2"/>
      <c r="CC204" s="292"/>
      <c r="CD204" s="292"/>
      <c r="CE204" s="292"/>
      <c r="CF204" s="292"/>
      <c r="CG204" s="292"/>
      <c r="CH204" s="292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2"/>
      <c r="CX204" s="292"/>
      <c r="CY204" s="292"/>
      <c r="CZ204" s="292"/>
      <c r="DA204" s="292"/>
      <c r="DB204" s="292"/>
      <c r="DC204" s="292"/>
      <c r="DD204" s="292"/>
      <c r="DE204" s="292"/>
      <c r="DF204" s="292"/>
      <c r="DG204" s="292"/>
      <c r="DH204" s="292"/>
      <c r="DI204" s="292"/>
      <c r="DJ204" s="292"/>
      <c r="DK204" s="292"/>
      <c r="DL204" s="292"/>
      <c r="DM204" s="292"/>
    </row>
    <row r="205" spans="1:117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  <c r="AM205" s="292"/>
      <c r="AN205" s="292"/>
      <c r="AO205" s="292"/>
      <c r="AP205" s="292"/>
      <c r="AQ205" s="292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2"/>
      <c r="CC205" s="292"/>
      <c r="CD205" s="292"/>
      <c r="CE205" s="292"/>
      <c r="CF205" s="292"/>
      <c r="CG205" s="292"/>
      <c r="CH205" s="292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2"/>
      <c r="CX205" s="292"/>
      <c r="CY205" s="292"/>
      <c r="CZ205" s="292"/>
      <c r="DA205" s="292"/>
      <c r="DB205" s="292"/>
      <c r="DC205" s="292"/>
      <c r="DD205" s="292"/>
      <c r="DE205" s="292"/>
      <c r="DF205" s="292"/>
      <c r="DG205" s="292"/>
      <c r="DH205" s="292"/>
      <c r="DI205" s="292"/>
      <c r="DJ205" s="292"/>
      <c r="DK205" s="292"/>
      <c r="DL205" s="292"/>
      <c r="DM205" s="292"/>
    </row>
    <row r="206" spans="1:117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  <c r="AM206" s="292"/>
      <c r="AN206" s="292"/>
      <c r="AO206" s="292"/>
      <c r="AP206" s="292"/>
      <c r="AQ206" s="292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2"/>
      <c r="CC206" s="292"/>
      <c r="CD206" s="292"/>
      <c r="CE206" s="292"/>
      <c r="CF206" s="292"/>
      <c r="CG206" s="292"/>
      <c r="CH206" s="292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2"/>
      <c r="CX206" s="292"/>
      <c r="CY206" s="292"/>
      <c r="CZ206" s="292"/>
      <c r="DA206" s="292"/>
      <c r="DB206" s="292"/>
      <c r="DC206" s="292"/>
      <c r="DD206" s="292"/>
      <c r="DE206" s="292"/>
      <c r="DF206" s="292"/>
      <c r="DG206" s="292"/>
      <c r="DH206" s="292"/>
      <c r="DI206" s="292"/>
      <c r="DJ206" s="292"/>
      <c r="DK206" s="292"/>
      <c r="DL206" s="292"/>
      <c r="DM206" s="292"/>
    </row>
    <row r="207" spans="1:117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  <c r="AM207" s="292"/>
      <c r="AN207" s="292"/>
      <c r="AO207" s="292"/>
      <c r="AP207" s="292"/>
      <c r="AQ207" s="292"/>
      <c r="AR207" s="292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2"/>
      <c r="BF207" s="292"/>
      <c r="BG207" s="292"/>
      <c r="BH207" s="292"/>
      <c r="BI207" s="292"/>
      <c r="BJ207" s="292"/>
      <c r="BK207" s="292"/>
      <c r="BL207" s="292"/>
      <c r="BM207" s="292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2"/>
      <c r="CA207" s="292"/>
      <c r="CB207" s="292"/>
      <c r="CC207" s="292"/>
      <c r="CD207" s="292"/>
      <c r="CE207" s="292"/>
      <c r="CF207" s="292"/>
      <c r="CG207" s="292"/>
      <c r="CH207" s="292"/>
      <c r="CI207" s="292"/>
      <c r="CJ207" s="292"/>
      <c r="CK207" s="292"/>
      <c r="CL207" s="292"/>
      <c r="CM207" s="292"/>
      <c r="CN207" s="292"/>
      <c r="CO207" s="292"/>
      <c r="CP207" s="292"/>
      <c r="CQ207" s="292"/>
      <c r="CR207" s="292"/>
      <c r="CS207" s="292"/>
      <c r="CT207" s="292"/>
      <c r="CU207" s="292"/>
      <c r="CV207" s="292"/>
      <c r="CW207" s="292"/>
      <c r="CX207" s="292"/>
      <c r="CY207" s="292"/>
      <c r="CZ207" s="292"/>
      <c r="DA207" s="292"/>
      <c r="DB207" s="292"/>
      <c r="DC207" s="292"/>
      <c r="DD207" s="292"/>
      <c r="DE207" s="292"/>
      <c r="DF207" s="292"/>
      <c r="DG207" s="292"/>
      <c r="DH207" s="292"/>
      <c r="DI207" s="292"/>
      <c r="DJ207" s="292"/>
      <c r="DK207" s="292"/>
      <c r="DL207" s="292"/>
      <c r="DM207" s="292"/>
    </row>
  </sheetData>
  <sortState ref="A8:DM26">
    <sortCondition ref="A8:A26"/>
    <sortCondition ref="B8:B26"/>
    <sortCondition ref="C8:C26"/>
  </sortState>
  <mergeCells count="20">
    <mergeCell ref="A2:A6"/>
    <mergeCell ref="B2:B6"/>
    <mergeCell ref="C2:C6"/>
    <mergeCell ref="DL3:DL4"/>
    <mergeCell ref="AQ4:AT4"/>
    <mergeCell ref="F4:I4"/>
    <mergeCell ref="J4:M4"/>
    <mergeCell ref="Z4:AC4"/>
    <mergeCell ref="DI3:DI4"/>
    <mergeCell ref="AU4:AX4"/>
    <mergeCell ref="DM3:DM4"/>
    <mergeCell ref="N4:Q4"/>
    <mergeCell ref="R4:U4"/>
    <mergeCell ref="V4:Y4"/>
    <mergeCell ref="DJ3:DJ4"/>
    <mergeCell ref="DK3:DK4"/>
    <mergeCell ref="AY4:BB4"/>
    <mergeCell ref="AE4:AH4"/>
    <mergeCell ref="AI4:AL4"/>
    <mergeCell ref="AM4:AP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&amp;Lごみ搬入量の状況（令和1年度実績）</oddHeader>
  </headerFooter>
  <colBreaks count="5" manualBreakCount="5">
    <brk id="13" min="1" max="25" man="1"/>
    <brk id="25" min="1" max="25" man="1"/>
    <brk id="38" min="1" max="25" man="1"/>
    <brk id="50" min="1" max="25" man="1"/>
    <brk id="62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N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144" width="9.875" style="227" customWidth="1"/>
    <col min="145" max="16384" width="9" style="222"/>
  </cols>
  <sheetData>
    <row r="1" spans="1:144" ht="17.25">
      <c r="A1" s="179" t="s">
        <v>749</v>
      </c>
      <c r="B1" s="223"/>
      <c r="C1" s="223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</row>
    <row r="2" spans="1:144" s="175" customFormat="1" ht="25.5" customHeight="1">
      <c r="A2" s="316" t="s">
        <v>11</v>
      </c>
      <c r="B2" s="316" t="s">
        <v>12</v>
      </c>
      <c r="C2" s="318" t="s">
        <v>13</v>
      </c>
      <c r="D2" s="237" t="s">
        <v>53</v>
      </c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1"/>
    </row>
    <row r="3" spans="1:144" s="175" customFormat="1" ht="25.5" customHeight="1">
      <c r="A3" s="317"/>
      <c r="B3" s="317"/>
      <c r="C3" s="319"/>
      <c r="D3" s="245"/>
      <c r="E3" s="246" t="s">
        <v>54</v>
      </c>
      <c r="F3" s="238"/>
      <c r="G3" s="238"/>
      <c r="H3" s="238"/>
      <c r="I3" s="238"/>
      <c r="J3" s="238"/>
      <c r="K3" s="238"/>
      <c r="L3" s="238"/>
      <c r="M3" s="233"/>
      <c r="N3" s="238"/>
      <c r="O3" s="238"/>
      <c r="P3" s="238"/>
      <c r="Q3" s="238"/>
      <c r="R3" s="238"/>
      <c r="S3" s="238"/>
      <c r="T3" s="246" t="s">
        <v>55</v>
      </c>
      <c r="U3" s="238"/>
      <c r="V3" s="238"/>
      <c r="W3" s="238"/>
      <c r="X3" s="238"/>
      <c r="Y3" s="238"/>
      <c r="Z3" s="238"/>
      <c r="AA3" s="238"/>
      <c r="AB3" s="233"/>
      <c r="AC3" s="238"/>
      <c r="AD3" s="238"/>
      <c r="AE3" s="238"/>
      <c r="AF3" s="238"/>
      <c r="AG3" s="238"/>
      <c r="AH3" s="238"/>
      <c r="AI3" s="246" t="s">
        <v>56</v>
      </c>
      <c r="AJ3" s="238"/>
      <c r="AK3" s="238"/>
      <c r="AL3" s="238"/>
      <c r="AM3" s="238"/>
      <c r="AN3" s="238"/>
      <c r="AO3" s="238"/>
      <c r="AP3" s="238"/>
      <c r="AQ3" s="233"/>
      <c r="AR3" s="238"/>
      <c r="AS3" s="238"/>
      <c r="AT3" s="238"/>
      <c r="AU3" s="238"/>
      <c r="AV3" s="238"/>
      <c r="AW3" s="238"/>
      <c r="AX3" s="246" t="s">
        <v>57</v>
      </c>
      <c r="AY3" s="238"/>
      <c r="AZ3" s="238"/>
      <c r="BA3" s="238"/>
      <c r="BB3" s="238"/>
      <c r="BC3" s="238"/>
      <c r="BD3" s="238"/>
      <c r="BE3" s="238"/>
      <c r="BF3" s="233"/>
      <c r="BG3" s="238"/>
      <c r="BH3" s="238"/>
      <c r="BI3" s="238"/>
      <c r="BJ3" s="238"/>
      <c r="BK3" s="238"/>
      <c r="BL3" s="238"/>
      <c r="BM3" s="246" t="s">
        <v>58</v>
      </c>
      <c r="BN3" s="238"/>
      <c r="BO3" s="238"/>
      <c r="BP3" s="238"/>
      <c r="BQ3" s="238"/>
      <c r="BR3" s="238"/>
      <c r="BS3" s="238"/>
      <c r="BT3" s="238"/>
      <c r="BU3" s="233"/>
      <c r="BV3" s="238"/>
      <c r="BW3" s="238"/>
      <c r="BX3" s="238"/>
      <c r="BY3" s="238"/>
      <c r="BZ3" s="238"/>
      <c r="CA3" s="238"/>
      <c r="CB3" s="246" t="s">
        <v>59</v>
      </c>
      <c r="CC3" s="238"/>
      <c r="CD3" s="238"/>
      <c r="CE3" s="238"/>
      <c r="CF3" s="238"/>
      <c r="CG3" s="238"/>
      <c r="CH3" s="238"/>
      <c r="CI3" s="238"/>
      <c r="CJ3" s="233"/>
      <c r="CK3" s="238"/>
      <c r="CL3" s="238"/>
      <c r="CM3" s="238"/>
      <c r="CN3" s="238"/>
      <c r="CO3" s="238"/>
      <c r="CP3" s="238"/>
      <c r="CQ3" s="246" t="s">
        <v>743</v>
      </c>
      <c r="CR3" s="238"/>
      <c r="CS3" s="238"/>
      <c r="CT3" s="238"/>
      <c r="CU3" s="238"/>
      <c r="CV3" s="238"/>
      <c r="CW3" s="238"/>
      <c r="CX3" s="238"/>
      <c r="CY3" s="233"/>
      <c r="CZ3" s="238"/>
      <c r="DA3" s="238"/>
      <c r="DB3" s="238"/>
      <c r="DC3" s="238"/>
      <c r="DD3" s="238"/>
      <c r="DE3" s="238"/>
      <c r="DF3" s="246" t="s">
        <v>60</v>
      </c>
      <c r="DG3" s="238"/>
      <c r="DH3" s="238"/>
      <c r="DI3" s="238"/>
      <c r="DJ3" s="238"/>
      <c r="DK3" s="238"/>
      <c r="DL3" s="238"/>
      <c r="DM3" s="238"/>
      <c r="DN3" s="233"/>
      <c r="DO3" s="238"/>
      <c r="DP3" s="238"/>
      <c r="DQ3" s="238"/>
      <c r="DR3" s="238"/>
      <c r="DS3" s="238"/>
      <c r="DT3" s="238"/>
      <c r="DU3" s="246" t="s">
        <v>61</v>
      </c>
      <c r="DV3" s="233"/>
      <c r="DW3" s="233"/>
      <c r="DX3" s="233"/>
      <c r="DY3" s="244"/>
      <c r="DZ3" s="246" t="s">
        <v>62</v>
      </c>
      <c r="EA3" s="238"/>
      <c r="EB3" s="238"/>
      <c r="EC3" s="238"/>
      <c r="ED3" s="238"/>
      <c r="EE3" s="238"/>
      <c r="EF3" s="238"/>
      <c r="EG3" s="238"/>
      <c r="EH3" s="233"/>
      <c r="EI3" s="238"/>
      <c r="EJ3" s="238"/>
      <c r="EK3" s="238"/>
      <c r="EL3" s="238"/>
      <c r="EM3" s="238"/>
      <c r="EN3" s="262"/>
    </row>
    <row r="4" spans="1:144" s="175" customFormat="1" ht="25.5" customHeight="1">
      <c r="A4" s="317"/>
      <c r="B4" s="317"/>
      <c r="C4" s="319"/>
      <c r="D4" s="245"/>
      <c r="E4" s="245"/>
      <c r="F4" s="246" t="s">
        <v>63</v>
      </c>
      <c r="G4" s="238"/>
      <c r="H4" s="238"/>
      <c r="I4" s="238"/>
      <c r="J4" s="238"/>
      <c r="K4" s="238"/>
      <c r="L4" s="238"/>
      <c r="M4" s="246" t="s">
        <v>64</v>
      </c>
      <c r="N4" s="238"/>
      <c r="O4" s="238"/>
      <c r="P4" s="238"/>
      <c r="Q4" s="238"/>
      <c r="R4" s="238"/>
      <c r="S4" s="238"/>
      <c r="T4" s="245"/>
      <c r="U4" s="246" t="s">
        <v>63</v>
      </c>
      <c r="V4" s="238"/>
      <c r="W4" s="238"/>
      <c r="X4" s="238"/>
      <c r="Y4" s="238"/>
      <c r="Z4" s="238"/>
      <c r="AA4" s="238"/>
      <c r="AB4" s="246" t="s">
        <v>64</v>
      </c>
      <c r="AC4" s="238"/>
      <c r="AD4" s="238"/>
      <c r="AE4" s="238"/>
      <c r="AF4" s="238"/>
      <c r="AG4" s="238"/>
      <c r="AH4" s="238"/>
      <c r="AI4" s="245"/>
      <c r="AJ4" s="246" t="s">
        <v>63</v>
      </c>
      <c r="AK4" s="238"/>
      <c r="AL4" s="238"/>
      <c r="AM4" s="238"/>
      <c r="AN4" s="238"/>
      <c r="AO4" s="238"/>
      <c r="AP4" s="238"/>
      <c r="AQ4" s="246" t="s">
        <v>64</v>
      </c>
      <c r="AR4" s="238"/>
      <c r="AS4" s="238"/>
      <c r="AT4" s="238"/>
      <c r="AU4" s="238"/>
      <c r="AV4" s="238"/>
      <c r="AW4" s="238"/>
      <c r="AX4" s="245"/>
      <c r="AY4" s="246" t="s">
        <v>63</v>
      </c>
      <c r="AZ4" s="238"/>
      <c r="BA4" s="238"/>
      <c r="BB4" s="238"/>
      <c r="BC4" s="238"/>
      <c r="BD4" s="238"/>
      <c r="BE4" s="238"/>
      <c r="BF4" s="246" t="s">
        <v>64</v>
      </c>
      <c r="BG4" s="238"/>
      <c r="BH4" s="238"/>
      <c r="BI4" s="238"/>
      <c r="BJ4" s="238"/>
      <c r="BK4" s="238"/>
      <c r="BL4" s="238"/>
      <c r="BM4" s="245"/>
      <c r="BN4" s="246" t="s">
        <v>63</v>
      </c>
      <c r="BO4" s="238"/>
      <c r="BP4" s="238"/>
      <c r="BQ4" s="238"/>
      <c r="BR4" s="238"/>
      <c r="BS4" s="238"/>
      <c r="BT4" s="238"/>
      <c r="BU4" s="246" t="s">
        <v>64</v>
      </c>
      <c r="BV4" s="238"/>
      <c r="BW4" s="238"/>
      <c r="BX4" s="238"/>
      <c r="BY4" s="238"/>
      <c r="BZ4" s="238"/>
      <c r="CA4" s="238"/>
      <c r="CB4" s="245"/>
      <c r="CC4" s="246" t="s">
        <v>63</v>
      </c>
      <c r="CD4" s="238"/>
      <c r="CE4" s="238"/>
      <c r="CF4" s="238"/>
      <c r="CG4" s="238"/>
      <c r="CH4" s="238"/>
      <c r="CI4" s="238"/>
      <c r="CJ4" s="246" t="s">
        <v>64</v>
      </c>
      <c r="CK4" s="238"/>
      <c r="CL4" s="238"/>
      <c r="CM4" s="238"/>
      <c r="CN4" s="238"/>
      <c r="CO4" s="238"/>
      <c r="CP4" s="238"/>
      <c r="CQ4" s="245"/>
      <c r="CR4" s="246" t="s">
        <v>63</v>
      </c>
      <c r="CS4" s="238"/>
      <c r="CT4" s="238"/>
      <c r="CU4" s="238"/>
      <c r="CV4" s="238"/>
      <c r="CW4" s="238"/>
      <c r="CX4" s="238"/>
      <c r="CY4" s="246" t="s">
        <v>64</v>
      </c>
      <c r="CZ4" s="238"/>
      <c r="DA4" s="238"/>
      <c r="DB4" s="238"/>
      <c r="DC4" s="238"/>
      <c r="DD4" s="238"/>
      <c r="DE4" s="238"/>
      <c r="DF4" s="245"/>
      <c r="DG4" s="246" t="s">
        <v>63</v>
      </c>
      <c r="DH4" s="238"/>
      <c r="DI4" s="238"/>
      <c r="DJ4" s="238"/>
      <c r="DK4" s="238"/>
      <c r="DL4" s="238"/>
      <c r="DM4" s="238"/>
      <c r="DN4" s="246" t="s">
        <v>64</v>
      </c>
      <c r="DO4" s="238"/>
      <c r="DP4" s="238"/>
      <c r="DQ4" s="238"/>
      <c r="DR4" s="238"/>
      <c r="DS4" s="238"/>
      <c r="DT4" s="238"/>
      <c r="DU4" s="245"/>
      <c r="DV4" s="250" t="s">
        <v>65</v>
      </c>
      <c r="DW4" s="244"/>
      <c r="DX4" s="245" t="s">
        <v>66</v>
      </c>
      <c r="DY4" s="244"/>
      <c r="DZ4" s="245"/>
      <c r="EA4" s="246" t="s">
        <v>63</v>
      </c>
      <c r="EB4" s="238"/>
      <c r="EC4" s="238"/>
      <c r="ED4" s="238"/>
      <c r="EE4" s="238"/>
      <c r="EF4" s="238"/>
      <c r="EG4" s="238"/>
      <c r="EH4" s="246" t="s">
        <v>64</v>
      </c>
      <c r="EI4" s="238"/>
      <c r="EJ4" s="238"/>
      <c r="EK4" s="238"/>
      <c r="EL4" s="238"/>
      <c r="EM4" s="238"/>
      <c r="EN4" s="244"/>
    </row>
    <row r="5" spans="1:144" s="175" customFormat="1" ht="22.5" customHeight="1">
      <c r="A5" s="317"/>
      <c r="B5" s="317"/>
      <c r="C5" s="319"/>
      <c r="D5" s="242" t="s">
        <v>3</v>
      </c>
      <c r="E5" s="242" t="s">
        <v>3</v>
      </c>
      <c r="F5" s="242" t="s">
        <v>3</v>
      </c>
      <c r="G5" s="263" t="s">
        <v>47</v>
      </c>
      <c r="H5" s="263" t="s">
        <v>48</v>
      </c>
      <c r="I5" s="263" t="s">
        <v>49</v>
      </c>
      <c r="J5" s="263" t="s">
        <v>50</v>
      </c>
      <c r="K5" s="263" t="s">
        <v>67</v>
      </c>
      <c r="L5" s="263" t="s">
        <v>52</v>
      </c>
      <c r="M5" s="242" t="s">
        <v>3</v>
      </c>
      <c r="N5" s="263" t="s">
        <v>47</v>
      </c>
      <c r="O5" s="263" t="s">
        <v>48</v>
      </c>
      <c r="P5" s="263" t="s">
        <v>49</v>
      </c>
      <c r="Q5" s="263" t="s">
        <v>50</v>
      </c>
      <c r="R5" s="263" t="s">
        <v>67</v>
      </c>
      <c r="S5" s="263" t="s">
        <v>52</v>
      </c>
      <c r="T5" s="242" t="s">
        <v>3</v>
      </c>
      <c r="U5" s="242" t="s">
        <v>3</v>
      </c>
      <c r="V5" s="263" t="s">
        <v>47</v>
      </c>
      <c r="W5" s="263" t="s">
        <v>48</v>
      </c>
      <c r="X5" s="263" t="s">
        <v>49</v>
      </c>
      <c r="Y5" s="263" t="s">
        <v>50</v>
      </c>
      <c r="Z5" s="263" t="s">
        <v>67</v>
      </c>
      <c r="AA5" s="263" t="s">
        <v>52</v>
      </c>
      <c r="AB5" s="242" t="s">
        <v>3</v>
      </c>
      <c r="AC5" s="263" t="s">
        <v>47</v>
      </c>
      <c r="AD5" s="263" t="s">
        <v>48</v>
      </c>
      <c r="AE5" s="263" t="s">
        <v>49</v>
      </c>
      <c r="AF5" s="263" t="s">
        <v>50</v>
      </c>
      <c r="AG5" s="263" t="s">
        <v>67</v>
      </c>
      <c r="AH5" s="263" t="s">
        <v>52</v>
      </c>
      <c r="AI5" s="242" t="s">
        <v>3</v>
      </c>
      <c r="AJ5" s="242" t="s">
        <v>3</v>
      </c>
      <c r="AK5" s="263" t="s">
        <v>47</v>
      </c>
      <c r="AL5" s="263" t="s">
        <v>48</v>
      </c>
      <c r="AM5" s="263" t="s">
        <v>49</v>
      </c>
      <c r="AN5" s="263" t="s">
        <v>50</v>
      </c>
      <c r="AO5" s="263" t="s">
        <v>67</v>
      </c>
      <c r="AP5" s="263" t="s">
        <v>52</v>
      </c>
      <c r="AQ5" s="242" t="s">
        <v>3</v>
      </c>
      <c r="AR5" s="263" t="s">
        <v>47</v>
      </c>
      <c r="AS5" s="263" t="s">
        <v>48</v>
      </c>
      <c r="AT5" s="263" t="s">
        <v>49</v>
      </c>
      <c r="AU5" s="263" t="s">
        <v>50</v>
      </c>
      <c r="AV5" s="263" t="s">
        <v>67</v>
      </c>
      <c r="AW5" s="263" t="s">
        <v>52</v>
      </c>
      <c r="AX5" s="242" t="s">
        <v>3</v>
      </c>
      <c r="AY5" s="242" t="s">
        <v>3</v>
      </c>
      <c r="AZ5" s="263" t="s">
        <v>47</v>
      </c>
      <c r="BA5" s="263" t="s">
        <v>48</v>
      </c>
      <c r="BB5" s="263" t="s">
        <v>49</v>
      </c>
      <c r="BC5" s="263" t="s">
        <v>50</v>
      </c>
      <c r="BD5" s="263" t="s">
        <v>67</v>
      </c>
      <c r="BE5" s="263" t="s">
        <v>52</v>
      </c>
      <c r="BF5" s="242" t="s">
        <v>3</v>
      </c>
      <c r="BG5" s="263" t="s">
        <v>47</v>
      </c>
      <c r="BH5" s="263" t="s">
        <v>48</v>
      </c>
      <c r="BI5" s="263" t="s">
        <v>49</v>
      </c>
      <c r="BJ5" s="263" t="s">
        <v>50</v>
      </c>
      <c r="BK5" s="263" t="s">
        <v>67</v>
      </c>
      <c r="BL5" s="263" t="s">
        <v>52</v>
      </c>
      <c r="BM5" s="242" t="s">
        <v>3</v>
      </c>
      <c r="BN5" s="242" t="s">
        <v>3</v>
      </c>
      <c r="BO5" s="263" t="s">
        <v>47</v>
      </c>
      <c r="BP5" s="263" t="s">
        <v>48</v>
      </c>
      <c r="BQ5" s="263" t="s">
        <v>49</v>
      </c>
      <c r="BR5" s="263" t="s">
        <v>50</v>
      </c>
      <c r="BS5" s="263" t="s">
        <v>67</v>
      </c>
      <c r="BT5" s="263" t="s">
        <v>52</v>
      </c>
      <c r="BU5" s="242" t="s">
        <v>3</v>
      </c>
      <c r="BV5" s="263" t="s">
        <v>47</v>
      </c>
      <c r="BW5" s="263" t="s">
        <v>48</v>
      </c>
      <c r="BX5" s="263" t="s">
        <v>49</v>
      </c>
      <c r="BY5" s="263" t="s">
        <v>50</v>
      </c>
      <c r="BZ5" s="263" t="s">
        <v>67</v>
      </c>
      <c r="CA5" s="263" t="s">
        <v>52</v>
      </c>
      <c r="CB5" s="242" t="s">
        <v>3</v>
      </c>
      <c r="CC5" s="242" t="s">
        <v>3</v>
      </c>
      <c r="CD5" s="263" t="s">
        <v>47</v>
      </c>
      <c r="CE5" s="263" t="s">
        <v>48</v>
      </c>
      <c r="CF5" s="263" t="s">
        <v>49</v>
      </c>
      <c r="CG5" s="263" t="s">
        <v>50</v>
      </c>
      <c r="CH5" s="263" t="s">
        <v>67</v>
      </c>
      <c r="CI5" s="263" t="s">
        <v>52</v>
      </c>
      <c r="CJ5" s="242" t="s">
        <v>3</v>
      </c>
      <c r="CK5" s="263" t="s">
        <v>47</v>
      </c>
      <c r="CL5" s="263" t="s">
        <v>48</v>
      </c>
      <c r="CM5" s="263" t="s">
        <v>49</v>
      </c>
      <c r="CN5" s="263" t="s">
        <v>50</v>
      </c>
      <c r="CO5" s="263" t="s">
        <v>67</v>
      </c>
      <c r="CP5" s="263" t="s">
        <v>52</v>
      </c>
      <c r="CQ5" s="242" t="s">
        <v>3</v>
      </c>
      <c r="CR5" s="242" t="s">
        <v>3</v>
      </c>
      <c r="CS5" s="263" t="s">
        <v>47</v>
      </c>
      <c r="CT5" s="263" t="s">
        <v>48</v>
      </c>
      <c r="CU5" s="263" t="s">
        <v>49</v>
      </c>
      <c r="CV5" s="263" t="s">
        <v>50</v>
      </c>
      <c r="CW5" s="263" t="s">
        <v>67</v>
      </c>
      <c r="CX5" s="263" t="s">
        <v>52</v>
      </c>
      <c r="CY5" s="242" t="s">
        <v>3</v>
      </c>
      <c r="CZ5" s="263" t="s">
        <v>47</v>
      </c>
      <c r="DA5" s="263" t="s">
        <v>48</v>
      </c>
      <c r="DB5" s="263" t="s">
        <v>49</v>
      </c>
      <c r="DC5" s="263" t="s">
        <v>50</v>
      </c>
      <c r="DD5" s="263" t="s">
        <v>67</v>
      </c>
      <c r="DE5" s="263" t="s">
        <v>52</v>
      </c>
      <c r="DF5" s="242" t="s">
        <v>3</v>
      </c>
      <c r="DG5" s="242" t="s">
        <v>3</v>
      </c>
      <c r="DH5" s="263" t="s">
        <v>47</v>
      </c>
      <c r="DI5" s="263" t="s">
        <v>48</v>
      </c>
      <c r="DJ5" s="263" t="s">
        <v>49</v>
      </c>
      <c r="DK5" s="263" t="s">
        <v>50</v>
      </c>
      <c r="DL5" s="263" t="s">
        <v>67</v>
      </c>
      <c r="DM5" s="263" t="s">
        <v>52</v>
      </c>
      <c r="DN5" s="242" t="s">
        <v>3</v>
      </c>
      <c r="DO5" s="263" t="s">
        <v>47</v>
      </c>
      <c r="DP5" s="263" t="s">
        <v>48</v>
      </c>
      <c r="DQ5" s="263" t="s">
        <v>49</v>
      </c>
      <c r="DR5" s="263" t="s">
        <v>50</v>
      </c>
      <c r="DS5" s="263" t="s">
        <v>67</v>
      </c>
      <c r="DT5" s="263" t="s">
        <v>52</v>
      </c>
      <c r="DU5" s="242" t="s">
        <v>3</v>
      </c>
      <c r="DV5" s="263" t="s">
        <v>50</v>
      </c>
      <c r="DW5" s="263" t="s">
        <v>67</v>
      </c>
      <c r="DX5" s="263" t="s">
        <v>50</v>
      </c>
      <c r="DY5" s="263" t="s">
        <v>67</v>
      </c>
      <c r="DZ5" s="242" t="s">
        <v>3</v>
      </c>
      <c r="EA5" s="242" t="s">
        <v>3</v>
      </c>
      <c r="EB5" s="263" t="s">
        <v>47</v>
      </c>
      <c r="EC5" s="263" t="s">
        <v>48</v>
      </c>
      <c r="ED5" s="263" t="s">
        <v>49</v>
      </c>
      <c r="EE5" s="263" t="s">
        <v>50</v>
      </c>
      <c r="EF5" s="263" t="s">
        <v>67</v>
      </c>
      <c r="EG5" s="263" t="s">
        <v>52</v>
      </c>
      <c r="EH5" s="242" t="s">
        <v>3</v>
      </c>
      <c r="EI5" s="263" t="s">
        <v>47</v>
      </c>
      <c r="EJ5" s="263" t="s">
        <v>48</v>
      </c>
      <c r="EK5" s="263" t="s">
        <v>49</v>
      </c>
      <c r="EL5" s="263" t="s">
        <v>50</v>
      </c>
      <c r="EM5" s="263" t="s">
        <v>67</v>
      </c>
      <c r="EN5" s="263" t="s">
        <v>52</v>
      </c>
    </row>
    <row r="6" spans="1:144" s="176" customFormat="1" ht="13.5" customHeight="1">
      <c r="A6" s="317"/>
      <c r="B6" s="317"/>
      <c r="C6" s="319"/>
      <c r="D6" s="259" t="s">
        <v>5</v>
      </c>
      <c r="E6" s="259" t="s">
        <v>5</v>
      </c>
      <c r="F6" s="259" t="s">
        <v>5</v>
      </c>
      <c r="G6" s="259" t="s">
        <v>5</v>
      </c>
      <c r="H6" s="259" t="s">
        <v>5</v>
      </c>
      <c r="I6" s="259" t="s">
        <v>5</v>
      </c>
      <c r="J6" s="259" t="s">
        <v>5</v>
      </c>
      <c r="K6" s="259" t="s">
        <v>5</v>
      </c>
      <c r="L6" s="259" t="s">
        <v>5</v>
      </c>
      <c r="M6" s="259" t="s">
        <v>5</v>
      </c>
      <c r="N6" s="259" t="s">
        <v>5</v>
      </c>
      <c r="O6" s="259" t="s">
        <v>5</v>
      </c>
      <c r="P6" s="259" t="s">
        <v>5</v>
      </c>
      <c r="Q6" s="259" t="s">
        <v>5</v>
      </c>
      <c r="R6" s="259" t="s">
        <v>5</v>
      </c>
      <c r="S6" s="259" t="s">
        <v>5</v>
      </c>
      <c r="T6" s="259" t="s">
        <v>5</v>
      </c>
      <c r="U6" s="259" t="s">
        <v>5</v>
      </c>
      <c r="V6" s="259" t="s">
        <v>5</v>
      </c>
      <c r="W6" s="259" t="s">
        <v>5</v>
      </c>
      <c r="X6" s="259" t="s">
        <v>5</v>
      </c>
      <c r="Y6" s="259" t="s">
        <v>5</v>
      </c>
      <c r="Z6" s="259" t="s">
        <v>5</v>
      </c>
      <c r="AA6" s="259" t="s">
        <v>5</v>
      </c>
      <c r="AB6" s="259" t="s">
        <v>5</v>
      </c>
      <c r="AC6" s="259" t="s">
        <v>5</v>
      </c>
      <c r="AD6" s="259" t="s">
        <v>5</v>
      </c>
      <c r="AE6" s="259" t="s">
        <v>5</v>
      </c>
      <c r="AF6" s="259" t="s">
        <v>5</v>
      </c>
      <c r="AG6" s="259" t="s">
        <v>5</v>
      </c>
      <c r="AH6" s="259" t="s">
        <v>5</v>
      </c>
      <c r="AI6" s="259" t="s">
        <v>5</v>
      </c>
      <c r="AJ6" s="259" t="s">
        <v>5</v>
      </c>
      <c r="AK6" s="259" t="s">
        <v>5</v>
      </c>
      <c r="AL6" s="259" t="s">
        <v>5</v>
      </c>
      <c r="AM6" s="259" t="s">
        <v>5</v>
      </c>
      <c r="AN6" s="259" t="s">
        <v>5</v>
      </c>
      <c r="AO6" s="259" t="s">
        <v>5</v>
      </c>
      <c r="AP6" s="259" t="s">
        <v>5</v>
      </c>
      <c r="AQ6" s="259" t="s">
        <v>5</v>
      </c>
      <c r="AR6" s="259" t="s">
        <v>5</v>
      </c>
      <c r="AS6" s="259" t="s">
        <v>5</v>
      </c>
      <c r="AT6" s="259" t="s">
        <v>5</v>
      </c>
      <c r="AU6" s="259" t="s">
        <v>5</v>
      </c>
      <c r="AV6" s="259" t="s">
        <v>5</v>
      </c>
      <c r="AW6" s="259" t="s">
        <v>5</v>
      </c>
      <c r="AX6" s="259" t="s">
        <v>5</v>
      </c>
      <c r="AY6" s="259" t="s">
        <v>5</v>
      </c>
      <c r="AZ6" s="259" t="s">
        <v>5</v>
      </c>
      <c r="BA6" s="259" t="s">
        <v>5</v>
      </c>
      <c r="BB6" s="259" t="s">
        <v>5</v>
      </c>
      <c r="BC6" s="259" t="s">
        <v>5</v>
      </c>
      <c r="BD6" s="259" t="s">
        <v>5</v>
      </c>
      <c r="BE6" s="259" t="s">
        <v>5</v>
      </c>
      <c r="BF6" s="259" t="s">
        <v>5</v>
      </c>
      <c r="BG6" s="259" t="s">
        <v>5</v>
      </c>
      <c r="BH6" s="259" t="s">
        <v>5</v>
      </c>
      <c r="BI6" s="259" t="s">
        <v>5</v>
      </c>
      <c r="BJ6" s="259" t="s">
        <v>5</v>
      </c>
      <c r="BK6" s="259" t="s">
        <v>5</v>
      </c>
      <c r="BL6" s="259" t="s">
        <v>5</v>
      </c>
      <c r="BM6" s="259" t="s">
        <v>5</v>
      </c>
      <c r="BN6" s="259" t="s">
        <v>5</v>
      </c>
      <c r="BO6" s="259" t="s">
        <v>5</v>
      </c>
      <c r="BP6" s="259" t="s">
        <v>5</v>
      </c>
      <c r="BQ6" s="259" t="s">
        <v>5</v>
      </c>
      <c r="BR6" s="259" t="s">
        <v>5</v>
      </c>
      <c r="BS6" s="259" t="s">
        <v>5</v>
      </c>
      <c r="BT6" s="259" t="s">
        <v>5</v>
      </c>
      <c r="BU6" s="259" t="s">
        <v>5</v>
      </c>
      <c r="BV6" s="259" t="s">
        <v>5</v>
      </c>
      <c r="BW6" s="259" t="s">
        <v>5</v>
      </c>
      <c r="BX6" s="259" t="s">
        <v>5</v>
      </c>
      <c r="BY6" s="259" t="s">
        <v>5</v>
      </c>
      <c r="BZ6" s="259" t="s">
        <v>5</v>
      </c>
      <c r="CA6" s="259" t="s">
        <v>5</v>
      </c>
      <c r="CB6" s="259" t="s">
        <v>5</v>
      </c>
      <c r="CC6" s="259" t="s">
        <v>5</v>
      </c>
      <c r="CD6" s="259" t="s">
        <v>5</v>
      </c>
      <c r="CE6" s="259" t="s">
        <v>5</v>
      </c>
      <c r="CF6" s="259" t="s">
        <v>5</v>
      </c>
      <c r="CG6" s="259" t="s">
        <v>5</v>
      </c>
      <c r="CH6" s="259" t="s">
        <v>5</v>
      </c>
      <c r="CI6" s="259" t="s">
        <v>5</v>
      </c>
      <c r="CJ6" s="259" t="s">
        <v>5</v>
      </c>
      <c r="CK6" s="259" t="s">
        <v>5</v>
      </c>
      <c r="CL6" s="259" t="s">
        <v>5</v>
      </c>
      <c r="CM6" s="259" t="s">
        <v>5</v>
      </c>
      <c r="CN6" s="259" t="s">
        <v>5</v>
      </c>
      <c r="CO6" s="259" t="s">
        <v>5</v>
      </c>
      <c r="CP6" s="259" t="s">
        <v>5</v>
      </c>
      <c r="CQ6" s="259" t="s">
        <v>5</v>
      </c>
      <c r="CR6" s="259" t="s">
        <v>5</v>
      </c>
      <c r="CS6" s="259" t="s">
        <v>5</v>
      </c>
      <c r="CT6" s="259" t="s">
        <v>5</v>
      </c>
      <c r="CU6" s="259" t="s">
        <v>5</v>
      </c>
      <c r="CV6" s="259" t="s">
        <v>5</v>
      </c>
      <c r="CW6" s="259" t="s">
        <v>5</v>
      </c>
      <c r="CX6" s="259" t="s">
        <v>5</v>
      </c>
      <c r="CY6" s="259" t="s">
        <v>5</v>
      </c>
      <c r="CZ6" s="259" t="s">
        <v>5</v>
      </c>
      <c r="DA6" s="259" t="s">
        <v>5</v>
      </c>
      <c r="DB6" s="259" t="s">
        <v>5</v>
      </c>
      <c r="DC6" s="259" t="s">
        <v>5</v>
      </c>
      <c r="DD6" s="259" t="s">
        <v>5</v>
      </c>
      <c r="DE6" s="259" t="s">
        <v>5</v>
      </c>
      <c r="DF6" s="259" t="s">
        <v>5</v>
      </c>
      <c r="DG6" s="259" t="s">
        <v>5</v>
      </c>
      <c r="DH6" s="259" t="s">
        <v>5</v>
      </c>
      <c r="DI6" s="259" t="s">
        <v>5</v>
      </c>
      <c r="DJ6" s="259" t="s">
        <v>5</v>
      </c>
      <c r="DK6" s="259" t="s">
        <v>5</v>
      </c>
      <c r="DL6" s="259" t="s">
        <v>5</v>
      </c>
      <c r="DM6" s="259" t="s">
        <v>5</v>
      </c>
      <c r="DN6" s="259" t="s">
        <v>5</v>
      </c>
      <c r="DO6" s="259" t="s">
        <v>5</v>
      </c>
      <c r="DP6" s="259" t="s">
        <v>5</v>
      </c>
      <c r="DQ6" s="259" t="s">
        <v>5</v>
      </c>
      <c r="DR6" s="259" t="s">
        <v>5</v>
      </c>
      <c r="DS6" s="259" t="s">
        <v>5</v>
      </c>
      <c r="DT6" s="259" t="s">
        <v>5</v>
      </c>
      <c r="DU6" s="259" t="s">
        <v>5</v>
      </c>
      <c r="DV6" s="259" t="s">
        <v>5</v>
      </c>
      <c r="DW6" s="259" t="s">
        <v>5</v>
      </c>
      <c r="DX6" s="259" t="s">
        <v>5</v>
      </c>
      <c r="DY6" s="259" t="s">
        <v>5</v>
      </c>
      <c r="DZ6" s="259" t="s">
        <v>5</v>
      </c>
      <c r="EA6" s="259" t="s">
        <v>5</v>
      </c>
      <c r="EB6" s="259" t="s">
        <v>5</v>
      </c>
      <c r="EC6" s="259" t="s">
        <v>5</v>
      </c>
      <c r="ED6" s="259" t="s">
        <v>5</v>
      </c>
      <c r="EE6" s="259" t="s">
        <v>5</v>
      </c>
      <c r="EF6" s="259" t="s">
        <v>5</v>
      </c>
      <c r="EG6" s="259" t="s">
        <v>5</v>
      </c>
      <c r="EH6" s="259" t="s">
        <v>5</v>
      </c>
      <c r="EI6" s="259" t="s">
        <v>5</v>
      </c>
      <c r="EJ6" s="259" t="s">
        <v>5</v>
      </c>
      <c r="EK6" s="259" t="s">
        <v>5</v>
      </c>
      <c r="EL6" s="259" t="s">
        <v>5</v>
      </c>
      <c r="EM6" s="259" t="s">
        <v>5</v>
      </c>
      <c r="EN6" s="259" t="s">
        <v>5</v>
      </c>
    </row>
    <row r="7" spans="1:144" s="300" customFormat="1" ht="13.5" customHeight="1">
      <c r="A7" s="302" t="str">
        <f>ごみ処理概要!A7</f>
        <v>鳥取県</v>
      </c>
      <c r="B7" s="303" t="str">
        <f>ごみ処理概要!B7</f>
        <v>31000</v>
      </c>
      <c r="C7" s="304" t="s">
        <v>3</v>
      </c>
      <c r="D7" s="305">
        <f>SUM(E7,T7,AI7,AX7,BM7,CB7,CQ7,DF7,DU7,DZ7)</f>
        <v>207129</v>
      </c>
      <c r="E7" s="305">
        <f>SUM(F7,M7)</f>
        <v>149628</v>
      </c>
      <c r="F7" s="305">
        <f>SUM(G7:L7)</f>
        <v>139129</v>
      </c>
      <c r="G7" s="305">
        <f t="shared" ref="G7:L7" si="0">SUM(G$8:G$207)</f>
        <v>0</v>
      </c>
      <c r="H7" s="305">
        <f t="shared" si="0"/>
        <v>138368</v>
      </c>
      <c r="I7" s="305">
        <f t="shared" si="0"/>
        <v>0</v>
      </c>
      <c r="J7" s="305">
        <f t="shared" si="0"/>
        <v>7</v>
      </c>
      <c r="K7" s="305">
        <f t="shared" si="0"/>
        <v>0</v>
      </c>
      <c r="L7" s="305">
        <f t="shared" si="0"/>
        <v>754</v>
      </c>
      <c r="M7" s="305">
        <f>SUM(N7:S7)</f>
        <v>10499</v>
      </c>
      <c r="N7" s="305">
        <f t="shared" ref="N7:S7" si="1">SUM(N$8:N$207)</f>
        <v>0</v>
      </c>
      <c r="O7" s="305">
        <f t="shared" si="1"/>
        <v>9916</v>
      </c>
      <c r="P7" s="305">
        <f t="shared" si="1"/>
        <v>0</v>
      </c>
      <c r="Q7" s="305">
        <f t="shared" si="1"/>
        <v>0</v>
      </c>
      <c r="R7" s="305">
        <f t="shared" si="1"/>
        <v>0</v>
      </c>
      <c r="S7" s="305">
        <f t="shared" si="1"/>
        <v>583</v>
      </c>
      <c r="T7" s="305">
        <f>SUM(U7,AB7)</f>
        <v>1428</v>
      </c>
      <c r="U7" s="305">
        <f>SUM(V7:AA7)</f>
        <v>1163</v>
      </c>
      <c r="V7" s="305">
        <f t="shared" ref="V7:AA7" si="2">SUM(V$8:V$207)</f>
        <v>0</v>
      </c>
      <c r="W7" s="305">
        <f t="shared" si="2"/>
        <v>0</v>
      </c>
      <c r="X7" s="305">
        <f t="shared" si="2"/>
        <v>740</v>
      </c>
      <c r="Y7" s="305">
        <f t="shared" si="2"/>
        <v>105</v>
      </c>
      <c r="Z7" s="305">
        <f t="shared" si="2"/>
        <v>0</v>
      </c>
      <c r="AA7" s="305">
        <f t="shared" si="2"/>
        <v>318</v>
      </c>
      <c r="AB7" s="305">
        <f>SUM(AC7:AH7)</f>
        <v>265</v>
      </c>
      <c r="AC7" s="305">
        <f t="shared" ref="AC7:AH7" si="3">SUM(AC$8:AC$207)</f>
        <v>14</v>
      </c>
      <c r="AD7" s="305">
        <f t="shared" si="3"/>
        <v>0</v>
      </c>
      <c r="AE7" s="305">
        <f t="shared" si="3"/>
        <v>137</v>
      </c>
      <c r="AF7" s="305">
        <f t="shared" si="3"/>
        <v>0</v>
      </c>
      <c r="AG7" s="305">
        <f t="shared" si="3"/>
        <v>0</v>
      </c>
      <c r="AH7" s="305">
        <f t="shared" si="3"/>
        <v>114</v>
      </c>
      <c r="AI7" s="305">
        <f>SUM(AJ7,AQ7)</f>
        <v>4879</v>
      </c>
      <c r="AJ7" s="305">
        <f>SUM(AK7:AP7)</f>
        <v>4784</v>
      </c>
      <c r="AK7" s="305">
        <f t="shared" ref="AK7:AP7" si="4">SUM(AK$8:AK$207)</f>
        <v>0</v>
      </c>
      <c r="AL7" s="305">
        <f t="shared" si="4"/>
        <v>0</v>
      </c>
      <c r="AM7" s="305">
        <f t="shared" si="4"/>
        <v>0</v>
      </c>
      <c r="AN7" s="305">
        <f t="shared" si="4"/>
        <v>4779</v>
      </c>
      <c r="AO7" s="305">
        <f t="shared" si="4"/>
        <v>5</v>
      </c>
      <c r="AP7" s="305">
        <f t="shared" si="4"/>
        <v>0</v>
      </c>
      <c r="AQ7" s="305">
        <f>SUM(AR7:AW7)</f>
        <v>95</v>
      </c>
      <c r="AR7" s="305">
        <f t="shared" ref="AR7:AW7" si="5">SUM(AR$8:AR$207)</f>
        <v>0</v>
      </c>
      <c r="AS7" s="305">
        <f t="shared" si="5"/>
        <v>0</v>
      </c>
      <c r="AT7" s="305">
        <f t="shared" si="5"/>
        <v>0</v>
      </c>
      <c r="AU7" s="305">
        <f t="shared" si="5"/>
        <v>95</v>
      </c>
      <c r="AV7" s="305">
        <f t="shared" si="5"/>
        <v>0</v>
      </c>
      <c r="AW7" s="305">
        <f t="shared" si="5"/>
        <v>0</v>
      </c>
      <c r="AX7" s="305">
        <f>SUM(AY7,BF7)</f>
        <v>96</v>
      </c>
      <c r="AY7" s="305">
        <f>SUM(AZ7:BE7)</f>
        <v>96</v>
      </c>
      <c r="AZ7" s="305">
        <f t="shared" ref="AZ7:BE7" si="6">SUM(AZ$8:AZ$207)</f>
        <v>0</v>
      </c>
      <c r="BA7" s="305">
        <f t="shared" si="6"/>
        <v>0</v>
      </c>
      <c r="BB7" s="305">
        <f t="shared" si="6"/>
        <v>0</v>
      </c>
      <c r="BC7" s="305">
        <f t="shared" si="6"/>
        <v>96</v>
      </c>
      <c r="BD7" s="305">
        <f t="shared" si="6"/>
        <v>0</v>
      </c>
      <c r="BE7" s="305">
        <f t="shared" si="6"/>
        <v>0</v>
      </c>
      <c r="BF7" s="305">
        <f>SUM(BG7:BL7)</f>
        <v>0</v>
      </c>
      <c r="BG7" s="305">
        <f t="shared" ref="BG7:BL7" si="7">SUM(BG$8:BG$207)</f>
        <v>0</v>
      </c>
      <c r="BH7" s="305">
        <f t="shared" si="7"/>
        <v>0</v>
      </c>
      <c r="BI7" s="305">
        <f t="shared" si="7"/>
        <v>0</v>
      </c>
      <c r="BJ7" s="305">
        <f t="shared" si="7"/>
        <v>0</v>
      </c>
      <c r="BK7" s="305">
        <f t="shared" si="7"/>
        <v>0</v>
      </c>
      <c r="BL7" s="305">
        <f t="shared" si="7"/>
        <v>0</v>
      </c>
      <c r="BM7" s="305">
        <f>SUM(BN7,BU7)</f>
        <v>0</v>
      </c>
      <c r="BN7" s="305">
        <f>SUM(BO7:BT7)</f>
        <v>0</v>
      </c>
      <c r="BO7" s="305">
        <f t="shared" ref="BO7:BT7" si="8">SUM(BO$8:BO$207)</f>
        <v>0</v>
      </c>
      <c r="BP7" s="305">
        <f t="shared" si="8"/>
        <v>0</v>
      </c>
      <c r="BQ7" s="305">
        <f t="shared" si="8"/>
        <v>0</v>
      </c>
      <c r="BR7" s="305">
        <f t="shared" si="8"/>
        <v>0</v>
      </c>
      <c r="BS7" s="305">
        <f t="shared" si="8"/>
        <v>0</v>
      </c>
      <c r="BT7" s="305">
        <f t="shared" si="8"/>
        <v>0</v>
      </c>
      <c r="BU7" s="305">
        <f>SUM(BV7:CA7)</f>
        <v>0</v>
      </c>
      <c r="BV7" s="305">
        <f t="shared" ref="BV7:CA7" si="9">SUM(BV$8:BV$207)</f>
        <v>0</v>
      </c>
      <c r="BW7" s="305">
        <f t="shared" si="9"/>
        <v>0</v>
      </c>
      <c r="BX7" s="305">
        <f t="shared" si="9"/>
        <v>0</v>
      </c>
      <c r="BY7" s="305">
        <f t="shared" si="9"/>
        <v>0</v>
      </c>
      <c r="BZ7" s="305">
        <f t="shared" si="9"/>
        <v>0</v>
      </c>
      <c r="CA7" s="305">
        <f t="shared" si="9"/>
        <v>0</v>
      </c>
      <c r="CB7" s="305">
        <f>SUM(CC7,CJ7)</f>
        <v>915</v>
      </c>
      <c r="CC7" s="305">
        <f>SUM(CD7:CI7)</f>
        <v>688</v>
      </c>
      <c r="CD7" s="305">
        <f t="shared" ref="CD7:CI7" si="10">SUM(CD$8:CD$207)</f>
        <v>0</v>
      </c>
      <c r="CE7" s="305">
        <f t="shared" si="10"/>
        <v>0</v>
      </c>
      <c r="CF7" s="305">
        <f t="shared" si="10"/>
        <v>0</v>
      </c>
      <c r="CG7" s="305">
        <f t="shared" si="10"/>
        <v>688</v>
      </c>
      <c r="CH7" s="305">
        <f t="shared" si="10"/>
        <v>0</v>
      </c>
      <c r="CI7" s="305">
        <f t="shared" si="10"/>
        <v>0</v>
      </c>
      <c r="CJ7" s="305">
        <f>SUM(CK7:CP7)</f>
        <v>227</v>
      </c>
      <c r="CK7" s="305">
        <f t="shared" ref="CK7:CP7" si="11">SUM(CK$8:CK$207)</f>
        <v>0</v>
      </c>
      <c r="CL7" s="305">
        <f t="shared" si="11"/>
        <v>30</v>
      </c>
      <c r="CM7" s="305">
        <f t="shared" si="11"/>
        <v>0</v>
      </c>
      <c r="CN7" s="305">
        <f t="shared" si="11"/>
        <v>197</v>
      </c>
      <c r="CO7" s="305">
        <f t="shared" si="11"/>
        <v>0</v>
      </c>
      <c r="CP7" s="305">
        <f t="shared" si="11"/>
        <v>0</v>
      </c>
      <c r="CQ7" s="305">
        <f>SUM(CR7,CY7)</f>
        <v>17580</v>
      </c>
      <c r="CR7" s="305">
        <f>SUM(CS7:CX7)</f>
        <v>16082</v>
      </c>
      <c r="CS7" s="305">
        <f t="shared" ref="CS7:CX7" si="12">SUM(CS$8:CS$207)</f>
        <v>0</v>
      </c>
      <c r="CT7" s="305">
        <f t="shared" si="12"/>
        <v>8</v>
      </c>
      <c r="CU7" s="305">
        <f t="shared" si="12"/>
        <v>4632</v>
      </c>
      <c r="CV7" s="305">
        <f t="shared" si="12"/>
        <v>10574</v>
      </c>
      <c r="CW7" s="305">
        <f t="shared" si="12"/>
        <v>93</v>
      </c>
      <c r="CX7" s="305">
        <f t="shared" si="12"/>
        <v>775</v>
      </c>
      <c r="CY7" s="305">
        <f>SUM(CZ7:DE7)</f>
        <v>1498</v>
      </c>
      <c r="CZ7" s="305">
        <f t="shared" ref="CZ7:DE7" si="13">SUM(CZ$8:CZ$207)</f>
        <v>0</v>
      </c>
      <c r="DA7" s="305">
        <f t="shared" si="13"/>
        <v>0</v>
      </c>
      <c r="DB7" s="305">
        <f t="shared" si="13"/>
        <v>481</v>
      </c>
      <c r="DC7" s="305">
        <f t="shared" si="13"/>
        <v>568</v>
      </c>
      <c r="DD7" s="305">
        <f t="shared" si="13"/>
        <v>4</v>
      </c>
      <c r="DE7" s="305">
        <f t="shared" si="13"/>
        <v>445</v>
      </c>
      <c r="DF7" s="305">
        <f>SUM(DG7,DN7)</f>
        <v>0</v>
      </c>
      <c r="DG7" s="305">
        <f>SUM(DH7:DM7)</f>
        <v>0</v>
      </c>
      <c r="DH7" s="305">
        <f t="shared" ref="DH7:DM7" si="14">SUM(DH$8:DH$207)</f>
        <v>0</v>
      </c>
      <c r="DI7" s="305">
        <f t="shared" si="14"/>
        <v>0</v>
      </c>
      <c r="DJ7" s="305">
        <f t="shared" si="14"/>
        <v>0</v>
      </c>
      <c r="DK7" s="305">
        <f t="shared" si="14"/>
        <v>0</v>
      </c>
      <c r="DL7" s="305">
        <f t="shared" si="14"/>
        <v>0</v>
      </c>
      <c r="DM7" s="305">
        <f t="shared" si="14"/>
        <v>0</v>
      </c>
      <c r="DN7" s="305">
        <f>SUM(DO7:DT7)</f>
        <v>0</v>
      </c>
      <c r="DO7" s="305">
        <f t="shared" ref="DO7:DT7" si="15">SUM(DO$8:DO$207)</f>
        <v>0</v>
      </c>
      <c r="DP7" s="305">
        <f t="shared" si="15"/>
        <v>0</v>
      </c>
      <c r="DQ7" s="305">
        <f t="shared" si="15"/>
        <v>0</v>
      </c>
      <c r="DR7" s="305">
        <f t="shared" si="15"/>
        <v>0</v>
      </c>
      <c r="DS7" s="305">
        <f t="shared" si="15"/>
        <v>0</v>
      </c>
      <c r="DT7" s="305">
        <f t="shared" si="15"/>
        <v>0</v>
      </c>
      <c r="DU7" s="305">
        <f>SUM(DV7:DY7)</f>
        <v>32245</v>
      </c>
      <c r="DV7" s="305">
        <f>SUM(DV$8:DV$207)</f>
        <v>31756</v>
      </c>
      <c r="DW7" s="305">
        <f>SUM(DW$8:DW$207)</f>
        <v>2</v>
      </c>
      <c r="DX7" s="305">
        <f>SUM(DX$8:DX$207)</f>
        <v>487</v>
      </c>
      <c r="DY7" s="305">
        <f>SUM(DY$8:DY$207)</f>
        <v>0</v>
      </c>
      <c r="DZ7" s="305">
        <f>SUM(EA7,EH7)</f>
        <v>358</v>
      </c>
      <c r="EA7" s="305">
        <f>SUM(EB7:EG7)</f>
        <v>0</v>
      </c>
      <c r="EB7" s="305">
        <f t="shared" ref="EB7:EG7" si="16">SUM(EB$8:EB$207)</f>
        <v>0</v>
      </c>
      <c r="EC7" s="305">
        <f t="shared" si="16"/>
        <v>0</v>
      </c>
      <c r="ED7" s="305">
        <f t="shared" si="16"/>
        <v>0</v>
      </c>
      <c r="EE7" s="305">
        <f t="shared" si="16"/>
        <v>0</v>
      </c>
      <c r="EF7" s="305">
        <f t="shared" si="16"/>
        <v>0</v>
      </c>
      <c r="EG7" s="305">
        <f t="shared" si="16"/>
        <v>0</v>
      </c>
      <c r="EH7" s="305">
        <f>SUM(EI7:EN7)</f>
        <v>358</v>
      </c>
      <c r="EI7" s="305">
        <f t="shared" ref="EI7:EN7" si="17">SUM(EI$8:EI$207)</f>
        <v>0</v>
      </c>
      <c r="EJ7" s="305">
        <f t="shared" si="17"/>
        <v>0</v>
      </c>
      <c r="EK7" s="305">
        <f t="shared" si="17"/>
        <v>0</v>
      </c>
      <c r="EL7" s="305">
        <f t="shared" si="17"/>
        <v>0</v>
      </c>
      <c r="EM7" s="305">
        <f t="shared" si="17"/>
        <v>358</v>
      </c>
      <c r="EN7" s="305">
        <f t="shared" si="17"/>
        <v>0</v>
      </c>
    </row>
    <row r="8" spans="1:144" s="224" customFormat="1" ht="13.5" customHeight="1">
      <c r="A8" s="290" t="s">
        <v>745</v>
      </c>
      <c r="B8" s="291" t="s">
        <v>759</v>
      </c>
      <c r="C8" s="290" t="s">
        <v>760</v>
      </c>
      <c r="D8" s="292">
        <f>SUM(E8,T8,AI8,AX8,BM8,CB8,CQ8,DF8,DU8,DZ8)</f>
        <v>66573</v>
      </c>
      <c r="E8" s="292">
        <f>SUM(F8,M8)</f>
        <v>50518</v>
      </c>
      <c r="F8" s="292">
        <f>SUM(G8:L8)</f>
        <v>47227</v>
      </c>
      <c r="G8" s="292">
        <v>0</v>
      </c>
      <c r="H8" s="292">
        <v>47227</v>
      </c>
      <c r="I8" s="292">
        <v>0</v>
      </c>
      <c r="J8" s="292">
        <v>0</v>
      </c>
      <c r="K8" s="292">
        <v>0</v>
      </c>
      <c r="L8" s="292">
        <v>0</v>
      </c>
      <c r="M8" s="292">
        <f>SUM(N8:S8)</f>
        <v>3291</v>
      </c>
      <c r="N8" s="292">
        <v>0</v>
      </c>
      <c r="O8" s="292">
        <v>3291</v>
      </c>
      <c r="P8" s="292">
        <v>0</v>
      </c>
      <c r="Q8" s="292">
        <v>0</v>
      </c>
      <c r="R8" s="292">
        <v>0</v>
      </c>
      <c r="S8" s="292">
        <v>0</v>
      </c>
      <c r="T8" s="292">
        <f>SUM(U8,AB8)</f>
        <v>0</v>
      </c>
      <c r="U8" s="292">
        <f>SUM(V8:AA8)</f>
        <v>0</v>
      </c>
      <c r="V8" s="292">
        <v>0</v>
      </c>
      <c r="W8" s="292">
        <v>0</v>
      </c>
      <c r="X8" s="292">
        <v>0</v>
      </c>
      <c r="Y8" s="292">
        <v>0</v>
      </c>
      <c r="Z8" s="292">
        <v>0</v>
      </c>
      <c r="AA8" s="292">
        <v>0</v>
      </c>
      <c r="AB8" s="292">
        <f>SUM(AC8:AH8)</f>
        <v>0</v>
      </c>
      <c r="AC8" s="292">
        <v>0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2">
        <f>SUM(AJ8,AQ8)</f>
        <v>1115</v>
      </c>
      <c r="AJ8" s="292">
        <f>SUM(AK8:AP8)</f>
        <v>1115</v>
      </c>
      <c r="AK8" s="292">
        <v>0</v>
      </c>
      <c r="AL8" s="292">
        <v>0</v>
      </c>
      <c r="AM8" s="292">
        <v>0</v>
      </c>
      <c r="AN8" s="292">
        <v>1115</v>
      </c>
      <c r="AO8" s="292">
        <v>0</v>
      </c>
      <c r="AP8" s="292">
        <v>0</v>
      </c>
      <c r="AQ8" s="292">
        <f>SUM(AR8:AW8)</f>
        <v>0</v>
      </c>
      <c r="AR8" s="292">
        <v>0</v>
      </c>
      <c r="AS8" s="292">
        <v>0</v>
      </c>
      <c r="AT8" s="292">
        <v>0</v>
      </c>
      <c r="AU8" s="292">
        <v>0</v>
      </c>
      <c r="AV8" s="292">
        <v>0</v>
      </c>
      <c r="AW8" s="292">
        <v>0</v>
      </c>
      <c r="AX8" s="292">
        <f>SUM(AY8,BF8)</f>
        <v>0</v>
      </c>
      <c r="AY8" s="292">
        <f>SUM(AZ8:BE8)</f>
        <v>0</v>
      </c>
      <c r="AZ8" s="292">
        <v>0</v>
      </c>
      <c r="BA8" s="292">
        <v>0</v>
      </c>
      <c r="BB8" s="292">
        <v>0</v>
      </c>
      <c r="BC8" s="292">
        <v>0</v>
      </c>
      <c r="BD8" s="292">
        <v>0</v>
      </c>
      <c r="BE8" s="292">
        <v>0</v>
      </c>
      <c r="BF8" s="292">
        <f>SUM(BG8:BL8)</f>
        <v>0</v>
      </c>
      <c r="BG8" s="292">
        <v>0</v>
      </c>
      <c r="BH8" s="292">
        <v>0</v>
      </c>
      <c r="BI8" s="292">
        <v>0</v>
      </c>
      <c r="BJ8" s="292">
        <v>0</v>
      </c>
      <c r="BK8" s="292">
        <v>0</v>
      </c>
      <c r="BL8" s="292">
        <v>0</v>
      </c>
      <c r="BM8" s="292">
        <f>SUM(BN8,BU8)</f>
        <v>0</v>
      </c>
      <c r="BN8" s="292">
        <f>SUM(BO8:BT8)</f>
        <v>0</v>
      </c>
      <c r="BO8" s="292">
        <v>0</v>
      </c>
      <c r="BP8" s="292">
        <v>0</v>
      </c>
      <c r="BQ8" s="292">
        <v>0</v>
      </c>
      <c r="BR8" s="292">
        <v>0</v>
      </c>
      <c r="BS8" s="292">
        <v>0</v>
      </c>
      <c r="BT8" s="292">
        <v>0</v>
      </c>
      <c r="BU8" s="292">
        <f>SUM(BV8:CA8)</f>
        <v>0</v>
      </c>
      <c r="BV8" s="292">
        <v>0</v>
      </c>
      <c r="BW8" s="292">
        <v>0</v>
      </c>
      <c r="BX8" s="292">
        <v>0</v>
      </c>
      <c r="BY8" s="292">
        <v>0</v>
      </c>
      <c r="BZ8" s="292">
        <v>0</v>
      </c>
      <c r="CA8" s="292">
        <v>0</v>
      </c>
      <c r="CB8" s="292">
        <f>SUM(CC8,CJ8)</f>
        <v>0</v>
      </c>
      <c r="CC8" s="292">
        <f>SUM(CD8:CI8)</f>
        <v>0</v>
      </c>
      <c r="CD8" s="292">
        <v>0</v>
      </c>
      <c r="CE8" s="292">
        <v>0</v>
      </c>
      <c r="CF8" s="292">
        <v>0</v>
      </c>
      <c r="CG8" s="292">
        <v>0</v>
      </c>
      <c r="CH8" s="292">
        <v>0</v>
      </c>
      <c r="CI8" s="292">
        <v>0</v>
      </c>
      <c r="CJ8" s="292">
        <f>SUM(CK8:CP8)</f>
        <v>0</v>
      </c>
      <c r="CK8" s="292">
        <v>0</v>
      </c>
      <c r="CL8" s="292">
        <v>0</v>
      </c>
      <c r="CM8" s="292">
        <v>0</v>
      </c>
      <c r="CN8" s="292">
        <v>0</v>
      </c>
      <c r="CO8" s="292">
        <v>0</v>
      </c>
      <c r="CP8" s="292">
        <v>0</v>
      </c>
      <c r="CQ8" s="292">
        <f>SUM(CR8,CY8)</f>
        <v>6390</v>
      </c>
      <c r="CR8" s="292">
        <f>SUM(CS8:CX8)</f>
        <v>5870</v>
      </c>
      <c r="CS8" s="292">
        <v>0</v>
      </c>
      <c r="CT8" s="292">
        <v>0</v>
      </c>
      <c r="CU8" s="292">
        <v>1447</v>
      </c>
      <c r="CV8" s="292">
        <v>4323</v>
      </c>
      <c r="CW8" s="292">
        <v>0</v>
      </c>
      <c r="CX8" s="292">
        <v>100</v>
      </c>
      <c r="CY8" s="292">
        <f>SUM(CZ8:DE8)</f>
        <v>520</v>
      </c>
      <c r="CZ8" s="292">
        <v>0</v>
      </c>
      <c r="DA8" s="292">
        <v>0</v>
      </c>
      <c r="DB8" s="292">
        <v>9</v>
      </c>
      <c r="DC8" s="292">
        <v>269</v>
      </c>
      <c r="DD8" s="292">
        <v>0</v>
      </c>
      <c r="DE8" s="292">
        <v>242</v>
      </c>
      <c r="DF8" s="292">
        <f>SUM(DG8,DN8)</f>
        <v>0</v>
      </c>
      <c r="DG8" s="292">
        <f>SUM(DH8:DM8)</f>
        <v>0</v>
      </c>
      <c r="DH8" s="292">
        <v>0</v>
      </c>
      <c r="DI8" s="292">
        <v>0</v>
      </c>
      <c r="DJ8" s="292">
        <v>0</v>
      </c>
      <c r="DK8" s="292">
        <v>0</v>
      </c>
      <c r="DL8" s="292">
        <v>0</v>
      </c>
      <c r="DM8" s="292">
        <v>0</v>
      </c>
      <c r="DN8" s="292">
        <f>SUM(DO8:DT8)</f>
        <v>0</v>
      </c>
      <c r="DO8" s="292">
        <v>0</v>
      </c>
      <c r="DP8" s="292">
        <v>0</v>
      </c>
      <c r="DQ8" s="292">
        <v>0</v>
      </c>
      <c r="DR8" s="292">
        <v>0</v>
      </c>
      <c r="DS8" s="292">
        <v>0</v>
      </c>
      <c r="DT8" s="292">
        <v>0</v>
      </c>
      <c r="DU8" s="292">
        <f>SUM(DV8:DY8)</f>
        <v>8192</v>
      </c>
      <c r="DV8" s="292">
        <v>8192</v>
      </c>
      <c r="DW8" s="292">
        <v>0</v>
      </c>
      <c r="DX8" s="292">
        <v>0</v>
      </c>
      <c r="DY8" s="292">
        <v>0</v>
      </c>
      <c r="DZ8" s="292">
        <f>SUM(EA8,EH8)</f>
        <v>358</v>
      </c>
      <c r="EA8" s="292">
        <f>SUM(EB8:EG8)</f>
        <v>0</v>
      </c>
      <c r="EB8" s="292">
        <v>0</v>
      </c>
      <c r="EC8" s="292">
        <v>0</v>
      </c>
      <c r="ED8" s="292">
        <v>0</v>
      </c>
      <c r="EE8" s="292">
        <v>0</v>
      </c>
      <c r="EF8" s="292">
        <v>0</v>
      </c>
      <c r="EG8" s="292">
        <v>0</v>
      </c>
      <c r="EH8" s="292">
        <f>SUM(EI8:EN8)</f>
        <v>358</v>
      </c>
      <c r="EI8" s="292">
        <v>0</v>
      </c>
      <c r="EJ8" s="292">
        <v>0</v>
      </c>
      <c r="EK8" s="292">
        <v>0</v>
      </c>
      <c r="EL8" s="292">
        <v>0</v>
      </c>
      <c r="EM8" s="292">
        <v>358</v>
      </c>
      <c r="EN8" s="292">
        <v>0</v>
      </c>
    </row>
    <row r="9" spans="1:144" s="224" customFormat="1" ht="13.5" customHeight="1">
      <c r="A9" s="290" t="s">
        <v>745</v>
      </c>
      <c r="B9" s="291" t="s">
        <v>763</v>
      </c>
      <c r="C9" s="290" t="s">
        <v>764</v>
      </c>
      <c r="D9" s="292">
        <f>SUM(E9,T9,AI9,AX9,BM9,CB9,CQ9,DF9,DU9,DZ9)</f>
        <v>62714</v>
      </c>
      <c r="E9" s="292">
        <f>SUM(F9,M9)</f>
        <v>44975</v>
      </c>
      <c r="F9" s="292">
        <f>SUM(G9:L9)</f>
        <v>41409</v>
      </c>
      <c r="G9" s="292">
        <v>0</v>
      </c>
      <c r="H9" s="292">
        <v>41409</v>
      </c>
      <c r="I9" s="292">
        <v>0</v>
      </c>
      <c r="J9" s="292">
        <v>0</v>
      </c>
      <c r="K9" s="292">
        <v>0</v>
      </c>
      <c r="L9" s="292">
        <v>0</v>
      </c>
      <c r="M9" s="292">
        <f>SUM(N9:S9)</f>
        <v>3566</v>
      </c>
      <c r="N9" s="292">
        <v>0</v>
      </c>
      <c r="O9" s="292">
        <v>3566</v>
      </c>
      <c r="P9" s="292">
        <v>0</v>
      </c>
      <c r="Q9" s="292">
        <v>0</v>
      </c>
      <c r="R9" s="292">
        <v>0</v>
      </c>
      <c r="S9" s="292">
        <v>0</v>
      </c>
      <c r="T9" s="292">
        <f>SUM(U9,AB9)</f>
        <v>0</v>
      </c>
      <c r="U9" s="292">
        <f>SUM(V9:AA9)</f>
        <v>0</v>
      </c>
      <c r="V9" s="292">
        <v>0</v>
      </c>
      <c r="W9" s="292">
        <v>0</v>
      </c>
      <c r="X9" s="292">
        <v>0</v>
      </c>
      <c r="Y9" s="292">
        <v>0</v>
      </c>
      <c r="Z9" s="292">
        <v>0</v>
      </c>
      <c r="AA9" s="292">
        <v>0</v>
      </c>
      <c r="AB9" s="292">
        <f>SUM(AC9:AH9)</f>
        <v>0</v>
      </c>
      <c r="AC9" s="292">
        <v>0</v>
      </c>
      <c r="AD9" s="292">
        <v>0</v>
      </c>
      <c r="AE9" s="292">
        <v>0</v>
      </c>
      <c r="AF9" s="292">
        <v>0</v>
      </c>
      <c r="AG9" s="292">
        <v>0</v>
      </c>
      <c r="AH9" s="292">
        <v>0</v>
      </c>
      <c r="AI9" s="292">
        <f>SUM(AJ9,AQ9)</f>
        <v>1837</v>
      </c>
      <c r="AJ9" s="292">
        <f>SUM(AK9:AP9)</f>
        <v>1837</v>
      </c>
      <c r="AK9" s="292">
        <v>0</v>
      </c>
      <c r="AL9" s="292">
        <v>0</v>
      </c>
      <c r="AM9" s="292">
        <v>0</v>
      </c>
      <c r="AN9" s="292">
        <v>1837</v>
      </c>
      <c r="AO9" s="292">
        <v>0</v>
      </c>
      <c r="AP9" s="292">
        <v>0</v>
      </c>
      <c r="AQ9" s="292">
        <f>SUM(AR9:AW9)</f>
        <v>0</v>
      </c>
      <c r="AR9" s="292">
        <v>0</v>
      </c>
      <c r="AS9" s="292">
        <v>0</v>
      </c>
      <c r="AT9" s="292">
        <v>0</v>
      </c>
      <c r="AU9" s="292">
        <v>0</v>
      </c>
      <c r="AV9" s="292">
        <v>0</v>
      </c>
      <c r="AW9" s="292">
        <v>0</v>
      </c>
      <c r="AX9" s="292">
        <f>SUM(AY9,BF9)</f>
        <v>0</v>
      </c>
      <c r="AY9" s="292">
        <f>SUM(AZ9:BE9)</f>
        <v>0</v>
      </c>
      <c r="AZ9" s="292">
        <v>0</v>
      </c>
      <c r="BA9" s="292">
        <v>0</v>
      </c>
      <c r="BB9" s="292">
        <v>0</v>
      </c>
      <c r="BC9" s="292">
        <v>0</v>
      </c>
      <c r="BD9" s="292">
        <v>0</v>
      </c>
      <c r="BE9" s="292">
        <v>0</v>
      </c>
      <c r="BF9" s="292">
        <f>SUM(BG9:BL9)</f>
        <v>0</v>
      </c>
      <c r="BG9" s="292">
        <v>0</v>
      </c>
      <c r="BH9" s="292">
        <v>0</v>
      </c>
      <c r="BI9" s="292">
        <v>0</v>
      </c>
      <c r="BJ9" s="292">
        <v>0</v>
      </c>
      <c r="BK9" s="292">
        <v>0</v>
      </c>
      <c r="BL9" s="292">
        <v>0</v>
      </c>
      <c r="BM9" s="292">
        <f>SUM(BN9,BU9)</f>
        <v>0</v>
      </c>
      <c r="BN9" s="292">
        <f>SUM(BO9:BT9)</f>
        <v>0</v>
      </c>
      <c r="BO9" s="292">
        <v>0</v>
      </c>
      <c r="BP9" s="292">
        <v>0</v>
      </c>
      <c r="BQ9" s="292">
        <v>0</v>
      </c>
      <c r="BR9" s="292">
        <v>0</v>
      </c>
      <c r="BS9" s="292">
        <v>0</v>
      </c>
      <c r="BT9" s="292">
        <v>0</v>
      </c>
      <c r="BU9" s="292">
        <f>SUM(BV9:CA9)</f>
        <v>0</v>
      </c>
      <c r="BV9" s="292">
        <v>0</v>
      </c>
      <c r="BW9" s="292">
        <v>0</v>
      </c>
      <c r="BX9" s="292">
        <v>0</v>
      </c>
      <c r="BY9" s="292">
        <v>0</v>
      </c>
      <c r="BZ9" s="292">
        <v>0</v>
      </c>
      <c r="CA9" s="292">
        <v>0</v>
      </c>
      <c r="CB9" s="292">
        <f>SUM(CC9,CJ9)</f>
        <v>0</v>
      </c>
      <c r="CC9" s="292">
        <f>SUM(CD9:CI9)</f>
        <v>0</v>
      </c>
      <c r="CD9" s="292">
        <v>0</v>
      </c>
      <c r="CE9" s="292">
        <v>0</v>
      </c>
      <c r="CF9" s="292">
        <v>0</v>
      </c>
      <c r="CG9" s="292">
        <v>0</v>
      </c>
      <c r="CH9" s="292">
        <v>0</v>
      </c>
      <c r="CI9" s="292">
        <v>0</v>
      </c>
      <c r="CJ9" s="292">
        <f>SUM(CK9:CP9)</f>
        <v>0</v>
      </c>
      <c r="CK9" s="292">
        <v>0</v>
      </c>
      <c r="CL9" s="292">
        <v>0</v>
      </c>
      <c r="CM9" s="292">
        <v>0</v>
      </c>
      <c r="CN9" s="292">
        <v>0</v>
      </c>
      <c r="CO9" s="292">
        <v>0</v>
      </c>
      <c r="CP9" s="292">
        <v>0</v>
      </c>
      <c r="CQ9" s="292">
        <f>SUM(CR9,CY9)</f>
        <v>5437</v>
      </c>
      <c r="CR9" s="292">
        <f>SUM(CS9:CX9)</f>
        <v>5116</v>
      </c>
      <c r="CS9" s="292">
        <v>0</v>
      </c>
      <c r="CT9" s="292">
        <v>0</v>
      </c>
      <c r="CU9" s="292">
        <v>1452</v>
      </c>
      <c r="CV9" s="292">
        <v>3231</v>
      </c>
      <c r="CW9" s="292">
        <v>52</v>
      </c>
      <c r="CX9" s="292">
        <v>381</v>
      </c>
      <c r="CY9" s="292">
        <f>SUM(CZ9:DE9)</f>
        <v>321</v>
      </c>
      <c r="CZ9" s="292">
        <v>0</v>
      </c>
      <c r="DA9" s="292">
        <v>0</v>
      </c>
      <c r="DB9" s="292">
        <v>179</v>
      </c>
      <c r="DC9" s="292">
        <v>110</v>
      </c>
      <c r="DD9" s="292">
        <v>0</v>
      </c>
      <c r="DE9" s="292">
        <v>32</v>
      </c>
      <c r="DF9" s="292">
        <f>SUM(DG9,DN9)</f>
        <v>0</v>
      </c>
      <c r="DG9" s="292">
        <f>SUM(DH9:DM9)</f>
        <v>0</v>
      </c>
      <c r="DH9" s="292">
        <v>0</v>
      </c>
      <c r="DI9" s="292">
        <v>0</v>
      </c>
      <c r="DJ9" s="292">
        <v>0</v>
      </c>
      <c r="DK9" s="292">
        <v>0</v>
      </c>
      <c r="DL9" s="292">
        <v>0</v>
      </c>
      <c r="DM9" s="292">
        <v>0</v>
      </c>
      <c r="DN9" s="292">
        <f>SUM(DO9:DT9)</f>
        <v>0</v>
      </c>
      <c r="DO9" s="292">
        <v>0</v>
      </c>
      <c r="DP9" s="292">
        <v>0</v>
      </c>
      <c r="DQ9" s="292">
        <v>0</v>
      </c>
      <c r="DR9" s="292">
        <v>0</v>
      </c>
      <c r="DS9" s="292">
        <v>0</v>
      </c>
      <c r="DT9" s="292">
        <v>0</v>
      </c>
      <c r="DU9" s="292">
        <f>SUM(DV9:DY9)</f>
        <v>10465</v>
      </c>
      <c r="DV9" s="292">
        <v>10462</v>
      </c>
      <c r="DW9" s="292">
        <v>0</v>
      </c>
      <c r="DX9" s="292">
        <v>3</v>
      </c>
      <c r="DY9" s="292">
        <v>0</v>
      </c>
      <c r="DZ9" s="292">
        <f>SUM(EA9,EH9)</f>
        <v>0</v>
      </c>
      <c r="EA9" s="292">
        <f>SUM(EB9:EG9)</f>
        <v>0</v>
      </c>
      <c r="EB9" s="292">
        <v>0</v>
      </c>
      <c r="EC9" s="292">
        <v>0</v>
      </c>
      <c r="ED9" s="292">
        <v>0</v>
      </c>
      <c r="EE9" s="292">
        <v>0</v>
      </c>
      <c r="EF9" s="292">
        <v>0</v>
      </c>
      <c r="EG9" s="292">
        <v>0</v>
      </c>
      <c r="EH9" s="292">
        <f>SUM(EI9:EN9)</f>
        <v>0</v>
      </c>
      <c r="EI9" s="292">
        <v>0</v>
      </c>
      <c r="EJ9" s="292">
        <v>0</v>
      </c>
      <c r="EK9" s="292">
        <v>0</v>
      </c>
      <c r="EL9" s="292">
        <v>0</v>
      </c>
      <c r="EM9" s="292">
        <v>0</v>
      </c>
      <c r="EN9" s="292">
        <v>0</v>
      </c>
    </row>
    <row r="10" spans="1:144" s="224" customFormat="1" ht="13.5" customHeight="1">
      <c r="A10" s="290" t="s">
        <v>745</v>
      </c>
      <c r="B10" s="291" t="s">
        <v>766</v>
      </c>
      <c r="C10" s="290" t="s">
        <v>767</v>
      </c>
      <c r="D10" s="292">
        <f>SUM(E10,T10,AI10,AX10,BM10,CB10,CQ10,DF10,DU10,DZ10)</f>
        <v>19013</v>
      </c>
      <c r="E10" s="292">
        <f>SUM(F10,M10)</f>
        <v>14470</v>
      </c>
      <c r="F10" s="292">
        <f>SUM(G10:L10)</f>
        <v>13593</v>
      </c>
      <c r="G10" s="292">
        <v>0</v>
      </c>
      <c r="H10" s="292">
        <v>13303</v>
      </c>
      <c r="I10" s="292">
        <v>0</v>
      </c>
      <c r="J10" s="292">
        <v>7</v>
      </c>
      <c r="K10" s="292">
        <v>0</v>
      </c>
      <c r="L10" s="292">
        <v>283</v>
      </c>
      <c r="M10" s="292">
        <f>SUM(N10:S10)</f>
        <v>877</v>
      </c>
      <c r="N10" s="292">
        <v>0</v>
      </c>
      <c r="O10" s="292">
        <v>541</v>
      </c>
      <c r="P10" s="292">
        <v>0</v>
      </c>
      <c r="Q10" s="292">
        <v>0</v>
      </c>
      <c r="R10" s="292">
        <v>0</v>
      </c>
      <c r="S10" s="292">
        <v>336</v>
      </c>
      <c r="T10" s="292">
        <f>SUM(U10,AB10)</f>
        <v>702</v>
      </c>
      <c r="U10" s="292">
        <f>SUM(V10:AA10)</f>
        <v>554</v>
      </c>
      <c r="V10" s="292">
        <v>0</v>
      </c>
      <c r="W10" s="292">
        <v>0</v>
      </c>
      <c r="X10" s="292">
        <v>329</v>
      </c>
      <c r="Y10" s="292">
        <v>86</v>
      </c>
      <c r="Z10" s="292">
        <v>0</v>
      </c>
      <c r="AA10" s="292">
        <v>139</v>
      </c>
      <c r="AB10" s="292">
        <f>SUM(AC10:AH10)</f>
        <v>148</v>
      </c>
      <c r="AC10" s="292">
        <v>0</v>
      </c>
      <c r="AD10" s="292">
        <v>0</v>
      </c>
      <c r="AE10" s="292">
        <v>82</v>
      </c>
      <c r="AF10" s="292">
        <v>0</v>
      </c>
      <c r="AG10" s="292">
        <v>0</v>
      </c>
      <c r="AH10" s="292">
        <v>66</v>
      </c>
      <c r="AI10" s="292">
        <f>SUM(AJ10,AQ10)</f>
        <v>119</v>
      </c>
      <c r="AJ10" s="292">
        <f>SUM(AK10:AP10)</f>
        <v>119</v>
      </c>
      <c r="AK10" s="292">
        <v>0</v>
      </c>
      <c r="AL10" s="292">
        <v>0</v>
      </c>
      <c r="AM10" s="292">
        <v>0</v>
      </c>
      <c r="AN10" s="292">
        <v>119</v>
      </c>
      <c r="AO10" s="292">
        <v>0</v>
      </c>
      <c r="AP10" s="292">
        <v>0</v>
      </c>
      <c r="AQ10" s="292">
        <f>SUM(AR10:AW10)</f>
        <v>0</v>
      </c>
      <c r="AR10" s="292">
        <v>0</v>
      </c>
      <c r="AS10" s="292">
        <v>0</v>
      </c>
      <c r="AT10" s="292">
        <v>0</v>
      </c>
      <c r="AU10" s="292">
        <v>0</v>
      </c>
      <c r="AV10" s="292">
        <v>0</v>
      </c>
      <c r="AW10" s="292">
        <v>0</v>
      </c>
      <c r="AX10" s="292">
        <f>SUM(AY10,BF10)</f>
        <v>0</v>
      </c>
      <c r="AY10" s="292">
        <f>SUM(AZ10:BE10)</f>
        <v>0</v>
      </c>
      <c r="AZ10" s="292">
        <v>0</v>
      </c>
      <c r="BA10" s="292">
        <v>0</v>
      </c>
      <c r="BB10" s="292">
        <v>0</v>
      </c>
      <c r="BC10" s="292">
        <v>0</v>
      </c>
      <c r="BD10" s="292">
        <v>0</v>
      </c>
      <c r="BE10" s="292">
        <v>0</v>
      </c>
      <c r="BF10" s="292">
        <f>SUM(BG10:BL10)</f>
        <v>0</v>
      </c>
      <c r="BG10" s="292">
        <v>0</v>
      </c>
      <c r="BH10" s="292">
        <v>0</v>
      </c>
      <c r="BI10" s="292">
        <v>0</v>
      </c>
      <c r="BJ10" s="292">
        <v>0</v>
      </c>
      <c r="BK10" s="292">
        <v>0</v>
      </c>
      <c r="BL10" s="292">
        <v>0</v>
      </c>
      <c r="BM10" s="292">
        <f>SUM(BN10,BU10)</f>
        <v>0</v>
      </c>
      <c r="BN10" s="292">
        <f>SUM(BO10:BT10)</f>
        <v>0</v>
      </c>
      <c r="BO10" s="292">
        <v>0</v>
      </c>
      <c r="BP10" s="292">
        <v>0</v>
      </c>
      <c r="BQ10" s="292">
        <v>0</v>
      </c>
      <c r="BR10" s="292">
        <v>0</v>
      </c>
      <c r="BS10" s="292">
        <v>0</v>
      </c>
      <c r="BT10" s="292">
        <v>0</v>
      </c>
      <c r="BU10" s="292">
        <f>SUM(BV10:CA10)</f>
        <v>0</v>
      </c>
      <c r="BV10" s="292">
        <v>0</v>
      </c>
      <c r="BW10" s="292">
        <v>0</v>
      </c>
      <c r="BX10" s="292">
        <v>0</v>
      </c>
      <c r="BY10" s="292">
        <v>0</v>
      </c>
      <c r="BZ10" s="292">
        <v>0</v>
      </c>
      <c r="CA10" s="292">
        <v>0</v>
      </c>
      <c r="CB10" s="292">
        <f>SUM(CC10,CJ10)</f>
        <v>0</v>
      </c>
      <c r="CC10" s="292">
        <f>SUM(CD10:CI10)</f>
        <v>0</v>
      </c>
      <c r="CD10" s="292">
        <v>0</v>
      </c>
      <c r="CE10" s="292">
        <v>0</v>
      </c>
      <c r="CF10" s="292">
        <v>0</v>
      </c>
      <c r="CG10" s="292">
        <v>0</v>
      </c>
      <c r="CH10" s="292">
        <v>0</v>
      </c>
      <c r="CI10" s="292">
        <v>0</v>
      </c>
      <c r="CJ10" s="292">
        <f>SUM(CK10:CP10)</f>
        <v>0</v>
      </c>
      <c r="CK10" s="292">
        <v>0</v>
      </c>
      <c r="CL10" s="292">
        <v>0</v>
      </c>
      <c r="CM10" s="292">
        <v>0</v>
      </c>
      <c r="CN10" s="292">
        <v>0</v>
      </c>
      <c r="CO10" s="292">
        <v>0</v>
      </c>
      <c r="CP10" s="292">
        <v>0</v>
      </c>
      <c r="CQ10" s="292">
        <f>SUM(CR10,CY10)</f>
        <v>396</v>
      </c>
      <c r="CR10" s="292">
        <f>SUM(CS10:CX10)</f>
        <v>361</v>
      </c>
      <c r="CS10" s="292">
        <v>0</v>
      </c>
      <c r="CT10" s="292">
        <v>0</v>
      </c>
      <c r="CU10" s="292">
        <v>0</v>
      </c>
      <c r="CV10" s="292">
        <v>361</v>
      </c>
      <c r="CW10" s="292">
        <v>0</v>
      </c>
      <c r="CX10" s="292">
        <v>0</v>
      </c>
      <c r="CY10" s="292">
        <f>SUM(CZ10:DE10)</f>
        <v>35</v>
      </c>
      <c r="CZ10" s="292">
        <v>0</v>
      </c>
      <c r="DA10" s="292">
        <v>0</v>
      </c>
      <c r="DB10" s="292">
        <v>0</v>
      </c>
      <c r="DC10" s="292">
        <v>35</v>
      </c>
      <c r="DD10" s="292">
        <v>0</v>
      </c>
      <c r="DE10" s="292">
        <v>0</v>
      </c>
      <c r="DF10" s="292">
        <f>SUM(DG10,DN10)</f>
        <v>0</v>
      </c>
      <c r="DG10" s="292">
        <f>SUM(DH10:DM10)</f>
        <v>0</v>
      </c>
      <c r="DH10" s="292">
        <v>0</v>
      </c>
      <c r="DI10" s="292">
        <v>0</v>
      </c>
      <c r="DJ10" s="292">
        <v>0</v>
      </c>
      <c r="DK10" s="292">
        <v>0</v>
      </c>
      <c r="DL10" s="292">
        <v>0</v>
      </c>
      <c r="DM10" s="292">
        <v>0</v>
      </c>
      <c r="DN10" s="292">
        <f>SUM(DO10:DT10)</f>
        <v>0</v>
      </c>
      <c r="DO10" s="292">
        <v>0</v>
      </c>
      <c r="DP10" s="292">
        <v>0</v>
      </c>
      <c r="DQ10" s="292">
        <v>0</v>
      </c>
      <c r="DR10" s="292">
        <v>0</v>
      </c>
      <c r="DS10" s="292">
        <v>0</v>
      </c>
      <c r="DT10" s="292">
        <v>0</v>
      </c>
      <c r="DU10" s="292">
        <f>SUM(DV10:DY10)</f>
        <v>3326</v>
      </c>
      <c r="DV10" s="292">
        <v>3326</v>
      </c>
      <c r="DW10" s="292">
        <v>0</v>
      </c>
      <c r="DX10" s="292">
        <v>0</v>
      </c>
      <c r="DY10" s="292">
        <v>0</v>
      </c>
      <c r="DZ10" s="292">
        <f>SUM(EA10,EH10)</f>
        <v>0</v>
      </c>
      <c r="EA10" s="292">
        <f>SUM(EB10:EG10)</f>
        <v>0</v>
      </c>
      <c r="EB10" s="292">
        <v>0</v>
      </c>
      <c r="EC10" s="292">
        <v>0</v>
      </c>
      <c r="ED10" s="292">
        <v>0</v>
      </c>
      <c r="EE10" s="292">
        <v>0</v>
      </c>
      <c r="EF10" s="292">
        <v>0</v>
      </c>
      <c r="EG10" s="292">
        <v>0</v>
      </c>
      <c r="EH10" s="292">
        <f>SUM(EI10:EN10)</f>
        <v>0</v>
      </c>
      <c r="EI10" s="292">
        <v>0</v>
      </c>
      <c r="EJ10" s="292">
        <v>0</v>
      </c>
      <c r="EK10" s="292">
        <v>0</v>
      </c>
      <c r="EL10" s="292">
        <v>0</v>
      </c>
      <c r="EM10" s="292">
        <v>0</v>
      </c>
      <c r="EN10" s="292">
        <v>0</v>
      </c>
    </row>
    <row r="11" spans="1:144" s="224" customFormat="1" ht="13.5" customHeight="1">
      <c r="A11" s="290" t="s">
        <v>745</v>
      </c>
      <c r="B11" s="291" t="s">
        <v>768</v>
      </c>
      <c r="C11" s="290" t="s">
        <v>769</v>
      </c>
      <c r="D11" s="292">
        <f>SUM(E11,T11,AI11,AX11,BM11,CB11,CQ11,DF11,DU11,DZ11)</f>
        <v>12977</v>
      </c>
      <c r="E11" s="292">
        <f>SUM(F11,M11)</f>
        <v>8091</v>
      </c>
      <c r="F11" s="292">
        <f>SUM(G11:L11)</f>
        <v>7723</v>
      </c>
      <c r="G11" s="292">
        <v>0</v>
      </c>
      <c r="H11" s="292">
        <v>7723</v>
      </c>
      <c r="I11" s="292">
        <v>0</v>
      </c>
      <c r="J11" s="292">
        <v>0</v>
      </c>
      <c r="K11" s="292">
        <v>0</v>
      </c>
      <c r="L11" s="292">
        <v>0</v>
      </c>
      <c r="M11" s="292">
        <f>SUM(N11:S11)</f>
        <v>368</v>
      </c>
      <c r="N11" s="292">
        <v>0</v>
      </c>
      <c r="O11" s="292">
        <v>368</v>
      </c>
      <c r="P11" s="292">
        <v>0</v>
      </c>
      <c r="Q11" s="292">
        <v>0</v>
      </c>
      <c r="R11" s="292">
        <v>0</v>
      </c>
      <c r="S11" s="292">
        <v>0</v>
      </c>
      <c r="T11" s="292">
        <f>SUM(U11,AB11)</f>
        <v>0</v>
      </c>
      <c r="U11" s="292">
        <f>SUM(V11:AA11)</f>
        <v>0</v>
      </c>
      <c r="V11" s="292">
        <v>0</v>
      </c>
      <c r="W11" s="292">
        <v>0</v>
      </c>
      <c r="X11" s="292">
        <v>0</v>
      </c>
      <c r="Y11" s="292">
        <v>0</v>
      </c>
      <c r="Z11" s="292">
        <v>0</v>
      </c>
      <c r="AA11" s="292">
        <v>0</v>
      </c>
      <c r="AB11" s="292">
        <f>SUM(AC11:AH11)</f>
        <v>0</v>
      </c>
      <c r="AC11" s="292">
        <v>0</v>
      </c>
      <c r="AD11" s="292">
        <v>0</v>
      </c>
      <c r="AE11" s="292">
        <v>0</v>
      </c>
      <c r="AF11" s="292">
        <v>0</v>
      </c>
      <c r="AG11" s="292">
        <v>0</v>
      </c>
      <c r="AH11" s="292">
        <v>0</v>
      </c>
      <c r="AI11" s="292">
        <f>SUM(AJ11,AQ11)</f>
        <v>884</v>
      </c>
      <c r="AJ11" s="292">
        <f>SUM(AK11:AP11)</f>
        <v>789</v>
      </c>
      <c r="AK11" s="292">
        <v>0</v>
      </c>
      <c r="AL11" s="292">
        <v>0</v>
      </c>
      <c r="AM11" s="292">
        <v>0</v>
      </c>
      <c r="AN11" s="292">
        <v>789</v>
      </c>
      <c r="AO11" s="292">
        <v>0</v>
      </c>
      <c r="AP11" s="292">
        <v>0</v>
      </c>
      <c r="AQ11" s="292">
        <f>SUM(AR11:AW11)</f>
        <v>95</v>
      </c>
      <c r="AR11" s="292">
        <v>0</v>
      </c>
      <c r="AS11" s="292">
        <v>0</v>
      </c>
      <c r="AT11" s="292">
        <v>0</v>
      </c>
      <c r="AU11" s="292">
        <v>95</v>
      </c>
      <c r="AV11" s="292">
        <v>0</v>
      </c>
      <c r="AW11" s="292">
        <v>0</v>
      </c>
      <c r="AX11" s="292">
        <f>SUM(AY11,BF11)</f>
        <v>7</v>
      </c>
      <c r="AY11" s="292">
        <f>SUM(AZ11:BE11)</f>
        <v>7</v>
      </c>
      <c r="AZ11" s="292">
        <v>0</v>
      </c>
      <c r="BA11" s="292">
        <v>0</v>
      </c>
      <c r="BB11" s="292">
        <v>0</v>
      </c>
      <c r="BC11" s="292">
        <v>7</v>
      </c>
      <c r="BD11" s="292">
        <v>0</v>
      </c>
      <c r="BE11" s="292">
        <v>0</v>
      </c>
      <c r="BF11" s="292">
        <f>SUM(BG11:BL11)</f>
        <v>0</v>
      </c>
      <c r="BG11" s="292">
        <v>0</v>
      </c>
      <c r="BH11" s="292">
        <v>0</v>
      </c>
      <c r="BI11" s="292">
        <v>0</v>
      </c>
      <c r="BJ11" s="292">
        <v>0</v>
      </c>
      <c r="BK11" s="292">
        <v>0</v>
      </c>
      <c r="BL11" s="292">
        <v>0</v>
      </c>
      <c r="BM11" s="292">
        <f>SUM(BN11,BU11)</f>
        <v>0</v>
      </c>
      <c r="BN11" s="292">
        <f>SUM(BO11:BT11)</f>
        <v>0</v>
      </c>
      <c r="BO11" s="292">
        <v>0</v>
      </c>
      <c r="BP11" s="292">
        <v>0</v>
      </c>
      <c r="BQ11" s="292">
        <v>0</v>
      </c>
      <c r="BR11" s="292">
        <v>0</v>
      </c>
      <c r="BS11" s="292">
        <v>0</v>
      </c>
      <c r="BT11" s="292">
        <v>0</v>
      </c>
      <c r="BU11" s="292">
        <f>SUM(BV11:CA11)</f>
        <v>0</v>
      </c>
      <c r="BV11" s="292">
        <v>0</v>
      </c>
      <c r="BW11" s="292">
        <v>0</v>
      </c>
      <c r="BX11" s="292">
        <v>0</v>
      </c>
      <c r="BY11" s="292">
        <v>0</v>
      </c>
      <c r="BZ11" s="292">
        <v>0</v>
      </c>
      <c r="CA11" s="292">
        <v>0</v>
      </c>
      <c r="CB11" s="292">
        <f>SUM(CC11,CJ11)</f>
        <v>478</v>
      </c>
      <c r="CC11" s="292">
        <f>SUM(CD11:CI11)</f>
        <v>281</v>
      </c>
      <c r="CD11" s="292">
        <v>0</v>
      </c>
      <c r="CE11" s="292">
        <v>0</v>
      </c>
      <c r="CF11" s="292">
        <v>0</v>
      </c>
      <c r="CG11" s="292">
        <v>281</v>
      </c>
      <c r="CH11" s="292">
        <v>0</v>
      </c>
      <c r="CI11" s="292">
        <v>0</v>
      </c>
      <c r="CJ11" s="292">
        <f>SUM(CK11:CP11)</f>
        <v>197</v>
      </c>
      <c r="CK11" s="292">
        <v>0</v>
      </c>
      <c r="CL11" s="292">
        <v>0</v>
      </c>
      <c r="CM11" s="292">
        <v>0</v>
      </c>
      <c r="CN11" s="292">
        <v>197</v>
      </c>
      <c r="CO11" s="292">
        <v>0</v>
      </c>
      <c r="CP11" s="292">
        <v>0</v>
      </c>
      <c r="CQ11" s="292">
        <f>SUM(CR11,CY11)</f>
        <v>1376</v>
      </c>
      <c r="CR11" s="292">
        <f>SUM(CS11:CX11)</f>
        <v>1065</v>
      </c>
      <c r="CS11" s="292">
        <v>0</v>
      </c>
      <c r="CT11" s="292">
        <v>0</v>
      </c>
      <c r="CU11" s="292">
        <v>745</v>
      </c>
      <c r="CV11" s="292">
        <v>280</v>
      </c>
      <c r="CW11" s="292">
        <v>13</v>
      </c>
      <c r="CX11" s="292">
        <v>27</v>
      </c>
      <c r="CY11" s="292">
        <f>SUM(CZ11:DE11)</f>
        <v>311</v>
      </c>
      <c r="CZ11" s="292">
        <v>0</v>
      </c>
      <c r="DA11" s="292">
        <v>0</v>
      </c>
      <c r="DB11" s="292">
        <v>155</v>
      </c>
      <c r="DC11" s="292">
        <v>22</v>
      </c>
      <c r="DD11" s="292">
        <v>0</v>
      </c>
      <c r="DE11" s="292">
        <v>134</v>
      </c>
      <c r="DF11" s="292">
        <f>SUM(DG11,DN11)</f>
        <v>0</v>
      </c>
      <c r="DG11" s="292">
        <f>SUM(DH11:DM11)</f>
        <v>0</v>
      </c>
      <c r="DH11" s="292">
        <v>0</v>
      </c>
      <c r="DI11" s="292">
        <v>0</v>
      </c>
      <c r="DJ11" s="292">
        <v>0</v>
      </c>
      <c r="DK11" s="292">
        <v>0</v>
      </c>
      <c r="DL11" s="292">
        <v>0</v>
      </c>
      <c r="DM11" s="292">
        <v>0</v>
      </c>
      <c r="DN11" s="292">
        <f>SUM(DO11:DT11)</f>
        <v>0</v>
      </c>
      <c r="DO11" s="292">
        <v>0</v>
      </c>
      <c r="DP11" s="292">
        <v>0</v>
      </c>
      <c r="DQ11" s="292">
        <v>0</v>
      </c>
      <c r="DR11" s="292">
        <v>0</v>
      </c>
      <c r="DS11" s="292">
        <v>0</v>
      </c>
      <c r="DT11" s="292">
        <v>0</v>
      </c>
      <c r="DU11" s="292">
        <f>SUM(DV11:DY11)</f>
        <v>2141</v>
      </c>
      <c r="DV11" s="292">
        <v>2003</v>
      </c>
      <c r="DW11" s="292">
        <v>0</v>
      </c>
      <c r="DX11" s="292">
        <v>138</v>
      </c>
      <c r="DY11" s="292">
        <v>0</v>
      </c>
      <c r="DZ11" s="292">
        <f>SUM(EA11,EH11)</f>
        <v>0</v>
      </c>
      <c r="EA11" s="292">
        <f>SUM(EB11:EG11)</f>
        <v>0</v>
      </c>
      <c r="EB11" s="292">
        <v>0</v>
      </c>
      <c r="EC11" s="292">
        <v>0</v>
      </c>
      <c r="ED11" s="292">
        <v>0</v>
      </c>
      <c r="EE11" s="292">
        <v>0</v>
      </c>
      <c r="EF11" s="292">
        <v>0</v>
      </c>
      <c r="EG11" s="292">
        <v>0</v>
      </c>
      <c r="EH11" s="292">
        <f>SUM(EI11:EN11)</f>
        <v>0</v>
      </c>
      <c r="EI11" s="292">
        <v>0</v>
      </c>
      <c r="EJ11" s="292">
        <v>0</v>
      </c>
      <c r="EK11" s="292">
        <v>0</v>
      </c>
      <c r="EL11" s="292">
        <v>0</v>
      </c>
      <c r="EM11" s="292">
        <v>0</v>
      </c>
      <c r="EN11" s="292">
        <v>0</v>
      </c>
    </row>
    <row r="12" spans="1:144" s="224" customFormat="1" ht="13.5" customHeight="1">
      <c r="A12" s="290" t="s">
        <v>745</v>
      </c>
      <c r="B12" s="291" t="s">
        <v>770</v>
      </c>
      <c r="C12" s="290" t="s">
        <v>771</v>
      </c>
      <c r="D12" s="292">
        <f>SUM(E12,T12,AI12,AX12,BM12,CB12,CQ12,DF12,DU12,DZ12)</f>
        <v>2947</v>
      </c>
      <c r="E12" s="292">
        <f>SUM(F12,M12)</f>
        <v>2189</v>
      </c>
      <c r="F12" s="292">
        <f>SUM(G12:L12)</f>
        <v>2189</v>
      </c>
      <c r="G12" s="292">
        <v>0</v>
      </c>
      <c r="H12" s="292">
        <v>2189</v>
      </c>
      <c r="I12" s="292">
        <v>0</v>
      </c>
      <c r="J12" s="292">
        <v>0</v>
      </c>
      <c r="K12" s="292">
        <v>0</v>
      </c>
      <c r="L12" s="292">
        <v>0</v>
      </c>
      <c r="M12" s="292">
        <f>SUM(N12:S12)</f>
        <v>0</v>
      </c>
      <c r="N12" s="292">
        <v>0</v>
      </c>
      <c r="O12" s="292">
        <v>0</v>
      </c>
      <c r="P12" s="292">
        <v>0</v>
      </c>
      <c r="Q12" s="292">
        <v>0</v>
      </c>
      <c r="R12" s="292">
        <v>0</v>
      </c>
      <c r="S12" s="292">
        <v>0</v>
      </c>
      <c r="T12" s="292">
        <f>SUM(U12,AB12)</f>
        <v>0</v>
      </c>
      <c r="U12" s="292">
        <f>SUM(V12:AA12)</f>
        <v>0</v>
      </c>
      <c r="V12" s="292">
        <v>0</v>
      </c>
      <c r="W12" s="292">
        <v>0</v>
      </c>
      <c r="X12" s="292">
        <v>0</v>
      </c>
      <c r="Y12" s="292">
        <v>0</v>
      </c>
      <c r="Z12" s="292">
        <v>0</v>
      </c>
      <c r="AA12" s="292">
        <v>0</v>
      </c>
      <c r="AB12" s="292">
        <f>SUM(AC12:AH12)</f>
        <v>0</v>
      </c>
      <c r="AC12" s="292">
        <v>0</v>
      </c>
      <c r="AD12" s="292">
        <v>0</v>
      </c>
      <c r="AE12" s="292">
        <v>0</v>
      </c>
      <c r="AF12" s="292">
        <v>0</v>
      </c>
      <c r="AG12" s="292">
        <v>0</v>
      </c>
      <c r="AH12" s="292">
        <v>0</v>
      </c>
      <c r="AI12" s="292">
        <f>SUM(AJ12,AQ12)</f>
        <v>0</v>
      </c>
      <c r="AJ12" s="292">
        <f>SUM(AK12:AP12)</f>
        <v>0</v>
      </c>
      <c r="AK12" s="292">
        <v>0</v>
      </c>
      <c r="AL12" s="292">
        <v>0</v>
      </c>
      <c r="AM12" s="292">
        <v>0</v>
      </c>
      <c r="AN12" s="292">
        <v>0</v>
      </c>
      <c r="AO12" s="292">
        <v>0</v>
      </c>
      <c r="AP12" s="292">
        <v>0</v>
      </c>
      <c r="AQ12" s="292">
        <f>SUM(AR12:AW12)</f>
        <v>0</v>
      </c>
      <c r="AR12" s="292">
        <v>0</v>
      </c>
      <c r="AS12" s="292">
        <v>0</v>
      </c>
      <c r="AT12" s="292">
        <v>0</v>
      </c>
      <c r="AU12" s="292">
        <v>0</v>
      </c>
      <c r="AV12" s="292">
        <v>0</v>
      </c>
      <c r="AW12" s="292">
        <v>0</v>
      </c>
      <c r="AX12" s="292">
        <f>SUM(AY12,BF12)</f>
        <v>6</v>
      </c>
      <c r="AY12" s="292">
        <f>SUM(AZ12:BE12)</f>
        <v>6</v>
      </c>
      <c r="AZ12" s="292">
        <v>0</v>
      </c>
      <c r="BA12" s="292">
        <v>0</v>
      </c>
      <c r="BB12" s="292">
        <v>0</v>
      </c>
      <c r="BC12" s="292">
        <v>6</v>
      </c>
      <c r="BD12" s="292">
        <v>0</v>
      </c>
      <c r="BE12" s="292">
        <v>0</v>
      </c>
      <c r="BF12" s="292">
        <f>SUM(BG12:BL12)</f>
        <v>0</v>
      </c>
      <c r="BG12" s="292">
        <v>0</v>
      </c>
      <c r="BH12" s="292">
        <v>0</v>
      </c>
      <c r="BI12" s="292">
        <v>0</v>
      </c>
      <c r="BJ12" s="292">
        <v>0</v>
      </c>
      <c r="BK12" s="292">
        <v>0</v>
      </c>
      <c r="BL12" s="292">
        <v>0</v>
      </c>
      <c r="BM12" s="292">
        <f>SUM(BN12,BU12)</f>
        <v>0</v>
      </c>
      <c r="BN12" s="292">
        <f>SUM(BO12:BT12)</f>
        <v>0</v>
      </c>
      <c r="BO12" s="292">
        <v>0</v>
      </c>
      <c r="BP12" s="292">
        <v>0</v>
      </c>
      <c r="BQ12" s="292">
        <v>0</v>
      </c>
      <c r="BR12" s="292">
        <v>0</v>
      </c>
      <c r="BS12" s="292">
        <v>0</v>
      </c>
      <c r="BT12" s="292">
        <v>0</v>
      </c>
      <c r="BU12" s="292">
        <f>SUM(BV12:CA12)</f>
        <v>0</v>
      </c>
      <c r="BV12" s="292">
        <v>0</v>
      </c>
      <c r="BW12" s="292">
        <v>0</v>
      </c>
      <c r="BX12" s="292">
        <v>0</v>
      </c>
      <c r="BY12" s="292">
        <v>0</v>
      </c>
      <c r="BZ12" s="292">
        <v>0</v>
      </c>
      <c r="CA12" s="292">
        <v>0</v>
      </c>
      <c r="CB12" s="292">
        <f>SUM(CC12,CJ12)</f>
        <v>0</v>
      </c>
      <c r="CC12" s="292">
        <f>SUM(CD12:CI12)</f>
        <v>0</v>
      </c>
      <c r="CD12" s="292">
        <v>0</v>
      </c>
      <c r="CE12" s="292">
        <v>0</v>
      </c>
      <c r="CF12" s="292">
        <v>0</v>
      </c>
      <c r="CG12" s="292">
        <v>0</v>
      </c>
      <c r="CH12" s="292">
        <v>0</v>
      </c>
      <c r="CI12" s="292">
        <v>0</v>
      </c>
      <c r="CJ12" s="292">
        <f>SUM(CK12:CP12)</f>
        <v>0</v>
      </c>
      <c r="CK12" s="292">
        <v>0</v>
      </c>
      <c r="CL12" s="292">
        <v>0</v>
      </c>
      <c r="CM12" s="292">
        <v>0</v>
      </c>
      <c r="CN12" s="292">
        <v>0</v>
      </c>
      <c r="CO12" s="292">
        <v>0</v>
      </c>
      <c r="CP12" s="292">
        <v>0</v>
      </c>
      <c r="CQ12" s="292">
        <f>SUM(CR12,CY12)</f>
        <v>525</v>
      </c>
      <c r="CR12" s="292">
        <f>SUM(CS12:CX12)</f>
        <v>525</v>
      </c>
      <c r="CS12" s="292">
        <v>0</v>
      </c>
      <c r="CT12" s="292">
        <v>8</v>
      </c>
      <c r="CU12" s="292">
        <v>124</v>
      </c>
      <c r="CV12" s="292">
        <v>343</v>
      </c>
      <c r="CW12" s="292">
        <v>5</v>
      </c>
      <c r="CX12" s="292">
        <v>45</v>
      </c>
      <c r="CY12" s="292">
        <f>SUM(CZ12:DE12)</f>
        <v>0</v>
      </c>
      <c r="CZ12" s="292">
        <v>0</v>
      </c>
      <c r="DA12" s="292">
        <v>0</v>
      </c>
      <c r="DB12" s="292">
        <v>0</v>
      </c>
      <c r="DC12" s="292">
        <v>0</v>
      </c>
      <c r="DD12" s="292">
        <v>0</v>
      </c>
      <c r="DE12" s="292">
        <v>0</v>
      </c>
      <c r="DF12" s="292">
        <f>SUM(DG12,DN12)</f>
        <v>0</v>
      </c>
      <c r="DG12" s="292">
        <f>SUM(DH12:DM12)</f>
        <v>0</v>
      </c>
      <c r="DH12" s="292">
        <v>0</v>
      </c>
      <c r="DI12" s="292">
        <v>0</v>
      </c>
      <c r="DJ12" s="292">
        <v>0</v>
      </c>
      <c r="DK12" s="292">
        <v>0</v>
      </c>
      <c r="DL12" s="292">
        <v>0</v>
      </c>
      <c r="DM12" s="292">
        <v>0</v>
      </c>
      <c r="DN12" s="292">
        <f>SUM(DO12:DT12)</f>
        <v>0</v>
      </c>
      <c r="DO12" s="292">
        <v>0</v>
      </c>
      <c r="DP12" s="292">
        <v>0</v>
      </c>
      <c r="DQ12" s="292">
        <v>0</v>
      </c>
      <c r="DR12" s="292">
        <v>0</v>
      </c>
      <c r="DS12" s="292">
        <v>0</v>
      </c>
      <c r="DT12" s="292">
        <v>0</v>
      </c>
      <c r="DU12" s="292">
        <f>SUM(DV12:DY12)</f>
        <v>227</v>
      </c>
      <c r="DV12" s="292">
        <v>227</v>
      </c>
      <c r="DW12" s="292">
        <v>0</v>
      </c>
      <c r="DX12" s="292">
        <v>0</v>
      </c>
      <c r="DY12" s="292">
        <v>0</v>
      </c>
      <c r="DZ12" s="292">
        <f>SUM(EA12,EH12)</f>
        <v>0</v>
      </c>
      <c r="EA12" s="292">
        <f>SUM(EB12:EG12)</f>
        <v>0</v>
      </c>
      <c r="EB12" s="292">
        <v>0</v>
      </c>
      <c r="EC12" s="292">
        <v>0</v>
      </c>
      <c r="ED12" s="292">
        <v>0</v>
      </c>
      <c r="EE12" s="292">
        <v>0</v>
      </c>
      <c r="EF12" s="292">
        <v>0</v>
      </c>
      <c r="EG12" s="292">
        <v>0</v>
      </c>
      <c r="EH12" s="292">
        <f>SUM(EI12:EN12)</f>
        <v>0</v>
      </c>
      <c r="EI12" s="292">
        <v>0</v>
      </c>
      <c r="EJ12" s="292">
        <v>0</v>
      </c>
      <c r="EK12" s="292">
        <v>0</v>
      </c>
      <c r="EL12" s="292">
        <v>0</v>
      </c>
      <c r="EM12" s="292">
        <v>0</v>
      </c>
      <c r="EN12" s="292">
        <v>0</v>
      </c>
    </row>
    <row r="13" spans="1:144" s="224" customFormat="1" ht="13.5" customHeight="1">
      <c r="A13" s="290" t="s">
        <v>745</v>
      </c>
      <c r="B13" s="291" t="s">
        <v>772</v>
      </c>
      <c r="C13" s="290" t="s">
        <v>773</v>
      </c>
      <c r="D13" s="292">
        <f>SUM(E13,T13,AI13,AX13,BM13,CB13,CQ13,DF13,DU13,DZ13)</f>
        <v>747</v>
      </c>
      <c r="E13" s="292">
        <f>SUM(F13,M13)</f>
        <v>582</v>
      </c>
      <c r="F13" s="292">
        <f>SUM(G13:L13)</f>
        <v>582</v>
      </c>
      <c r="G13" s="292">
        <v>0</v>
      </c>
      <c r="H13" s="292">
        <v>582</v>
      </c>
      <c r="I13" s="292">
        <v>0</v>
      </c>
      <c r="J13" s="292">
        <v>0</v>
      </c>
      <c r="K13" s="292">
        <v>0</v>
      </c>
      <c r="L13" s="292">
        <v>0</v>
      </c>
      <c r="M13" s="292">
        <f>SUM(N13:S13)</f>
        <v>0</v>
      </c>
      <c r="N13" s="292">
        <v>0</v>
      </c>
      <c r="O13" s="292">
        <v>0</v>
      </c>
      <c r="P13" s="292">
        <v>0</v>
      </c>
      <c r="Q13" s="292">
        <v>0</v>
      </c>
      <c r="R13" s="292">
        <v>0</v>
      </c>
      <c r="S13" s="292">
        <v>0</v>
      </c>
      <c r="T13" s="292">
        <f>SUM(U13,AB13)</f>
        <v>0</v>
      </c>
      <c r="U13" s="292">
        <f>SUM(V13:AA13)</f>
        <v>0</v>
      </c>
      <c r="V13" s="292">
        <v>0</v>
      </c>
      <c r="W13" s="292">
        <v>0</v>
      </c>
      <c r="X13" s="292">
        <v>0</v>
      </c>
      <c r="Y13" s="292">
        <v>0</v>
      </c>
      <c r="Z13" s="292">
        <v>0</v>
      </c>
      <c r="AA13" s="292">
        <v>0</v>
      </c>
      <c r="AB13" s="292">
        <f>SUM(AC13:AH13)</f>
        <v>0</v>
      </c>
      <c r="AC13" s="292">
        <v>0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2">
        <f>SUM(AJ13,AQ13)</f>
        <v>0</v>
      </c>
      <c r="AJ13" s="292">
        <f>SUM(AK13:AP13)</f>
        <v>0</v>
      </c>
      <c r="AK13" s="292">
        <v>0</v>
      </c>
      <c r="AL13" s="292">
        <v>0</v>
      </c>
      <c r="AM13" s="292">
        <v>0</v>
      </c>
      <c r="AN13" s="292">
        <v>0</v>
      </c>
      <c r="AO13" s="292">
        <v>0</v>
      </c>
      <c r="AP13" s="292">
        <v>0</v>
      </c>
      <c r="AQ13" s="292">
        <f>SUM(AR13:AW13)</f>
        <v>0</v>
      </c>
      <c r="AR13" s="292">
        <v>0</v>
      </c>
      <c r="AS13" s="292">
        <v>0</v>
      </c>
      <c r="AT13" s="292">
        <v>0</v>
      </c>
      <c r="AU13" s="292">
        <v>0</v>
      </c>
      <c r="AV13" s="292">
        <v>0</v>
      </c>
      <c r="AW13" s="292">
        <v>0</v>
      </c>
      <c r="AX13" s="292">
        <f>SUM(AY13,BF13)</f>
        <v>0</v>
      </c>
      <c r="AY13" s="292">
        <f>SUM(AZ13:BE13)</f>
        <v>0</v>
      </c>
      <c r="AZ13" s="292">
        <v>0</v>
      </c>
      <c r="BA13" s="292">
        <v>0</v>
      </c>
      <c r="BB13" s="292">
        <v>0</v>
      </c>
      <c r="BC13" s="292">
        <v>0</v>
      </c>
      <c r="BD13" s="292">
        <v>0</v>
      </c>
      <c r="BE13" s="292">
        <v>0</v>
      </c>
      <c r="BF13" s="292">
        <f>SUM(BG13:BL13)</f>
        <v>0</v>
      </c>
      <c r="BG13" s="292">
        <v>0</v>
      </c>
      <c r="BH13" s="292">
        <v>0</v>
      </c>
      <c r="BI13" s="292">
        <v>0</v>
      </c>
      <c r="BJ13" s="292">
        <v>0</v>
      </c>
      <c r="BK13" s="292">
        <v>0</v>
      </c>
      <c r="BL13" s="292">
        <v>0</v>
      </c>
      <c r="BM13" s="292">
        <f>SUM(BN13,BU13)</f>
        <v>0</v>
      </c>
      <c r="BN13" s="292">
        <f>SUM(BO13:BT13)</f>
        <v>0</v>
      </c>
      <c r="BO13" s="292">
        <v>0</v>
      </c>
      <c r="BP13" s="292">
        <v>0</v>
      </c>
      <c r="BQ13" s="292">
        <v>0</v>
      </c>
      <c r="BR13" s="292">
        <v>0</v>
      </c>
      <c r="BS13" s="292">
        <v>0</v>
      </c>
      <c r="BT13" s="292">
        <v>0</v>
      </c>
      <c r="BU13" s="292">
        <f>SUM(BV13:CA13)</f>
        <v>0</v>
      </c>
      <c r="BV13" s="292">
        <v>0</v>
      </c>
      <c r="BW13" s="292">
        <v>0</v>
      </c>
      <c r="BX13" s="292">
        <v>0</v>
      </c>
      <c r="BY13" s="292">
        <v>0</v>
      </c>
      <c r="BZ13" s="292">
        <v>0</v>
      </c>
      <c r="CA13" s="292">
        <v>0</v>
      </c>
      <c r="CB13" s="292">
        <f>SUM(CC13,CJ13)</f>
        <v>0</v>
      </c>
      <c r="CC13" s="292">
        <f>SUM(CD13:CI13)</f>
        <v>0</v>
      </c>
      <c r="CD13" s="292">
        <v>0</v>
      </c>
      <c r="CE13" s="292">
        <v>0</v>
      </c>
      <c r="CF13" s="292">
        <v>0</v>
      </c>
      <c r="CG13" s="292">
        <v>0</v>
      </c>
      <c r="CH13" s="292">
        <v>0</v>
      </c>
      <c r="CI13" s="292">
        <v>0</v>
      </c>
      <c r="CJ13" s="292">
        <f>SUM(CK13:CP13)</f>
        <v>0</v>
      </c>
      <c r="CK13" s="292">
        <v>0</v>
      </c>
      <c r="CL13" s="292">
        <v>0</v>
      </c>
      <c r="CM13" s="292">
        <v>0</v>
      </c>
      <c r="CN13" s="292">
        <v>0</v>
      </c>
      <c r="CO13" s="292">
        <v>0</v>
      </c>
      <c r="CP13" s="292">
        <v>0</v>
      </c>
      <c r="CQ13" s="292">
        <f>SUM(CR13,CY13)</f>
        <v>124</v>
      </c>
      <c r="CR13" s="292">
        <f>SUM(CS13:CX13)</f>
        <v>124</v>
      </c>
      <c r="CS13" s="292">
        <v>0</v>
      </c>
      <c r="CT13" s="292">
        <v>0</v>
      </c>
      <c r="CU13" s="292">
        <v>46</v>
      </c>
      <c r="CV13" s="292">
        <v>76</v>
      </c>
      <c r="CW13" s="292">
        <v>2</v>
      </c>
      <c r="CX13" s="292">
        <v>0</v>
      </c>
      <c r="CY13" s="292">
        <f>SUM(CZ13:DE13)</f>
        <v>0</v>
      </c>
      <c r="CZ13" s="292">
        <v>0</v>
      </c>
      <c r="DA13" s="292">
        <v>0</v>
      </c>
      <c r="DB13" s="292">
        <v>0</v>
      </c>
      <c r="DC13" s="292">
        <v>0</v>
      </c>
      <c r="DD13" s="292">
        <v>0</v>
      </c>
      <c r="DE13" s="292">
        <v>0</v>
      </c>
      <c r="DF13" s="292">
        <f>SUM(DG13,DN13)</f>
        <v>0</v>
      </c>
      <c r="DG13" s="292">
        <f>SUM(DH13:DM13)</f>
        <v>0</v>
      </c>
      <c r="DH13" s="292">
        <v>0</v>
      </c>
      <c r="DI13" s="292">
        <v>0</v>
      </c>
      <c r="DJ13" s="292">
        <v>0</v>
      </c>
      <c r="DK13" s="292">
        <v>0</v>
      </c>
      <c r="DL13" s="292">
        <v>0</v>
      </c>
      <c r="DM13" s="292">
        <v>0</v>
      </c>
      <c r="DN13" s="292">
        <f>SUM(DO13:DT13)</f>
        <v>0</v>
      </c>
      <c r="DO13" s="292">
        <v>0</v>
      </c>
      <c r="DP13" s="292">
        <v>0</v>
      </c>
      <c r="DQ13" s="292">
        <v>0</v>
      </c>
      <c r="DR13" s="292">
        <v>0</v>
      </c>
      <c r="DS13" s="292">
        <v>0</v>
      </c>
      <c r="DT13" s="292">
        <v>0</v>
      </c>
      <c r="DU13" s="292">
        <f>SUM(DV13:DY13)</f>
        <v>41</v>
      </c>
      <c r="DV13" s="292">
        <v>41</v>
      </c>
      <c r="DW13" s="292">
        <v>0</v>
      </c>
      <c r="DX13" s="292">
        <v>0</v>
      </c>
      <c r="DY13" s="292">
        <v>0</v>
      </c>
      <c r="DZ13" s="292">
        <f>SUM(EA13,EH13)</f>
        <v>0</v>
      </c>
      <c r="EA13" s="292">
        <f>SUM(EB13:EG13)</f>
        <v>0</v>
      </c>
      <c r="EB13" s="292">
        <v>0</v>
      </c>
      <c r="EC13" s="292">
        <v>0</v>
      </c>
      <c r="ED13" s="292">
        <v>0</v>
      </c>
      <c r="EE13" s="292">
        <v>0</v>
      </c>
      <c r="EF13" s="292">
        <v>0</v>
      </c>
      <c r="EG13" s="292">
        <v>0</v>
      </c>
      <c r="EH13" s="292">
        <f>SUM(EI13:EN13)</f>
        <v>0</v>
      </c>
      <c r="EI13" s="292">
        <v>0</v>
      </c>
      <c r="EJ13" s="292">
        <v>0</v>
      </c>
      <c r="EK13" s="292">
        <v>0</v>
      </c>
      <c r="EL13" s="292">
        <v>0</v>
      </c>
      <c r="EM13" s="292">
        <v>0</v>
      </c>
      <c r="EN13" s="292">
        <v>0</v>
      </c>
    </row>
    <row r="14" spans="1:144" s="224" customFormat="1" ht="13.5" customHeight="1">
      <c r="A14" s="290" t="s">
        <v>745</v>
      </c>
      <c r="B14" s="291" t="s">
        <v>774</v>
      </c>
      <c r="C14" s="290" t="s">
        <v>775</v>
      </c>
      <c r="D14" s="292">
        <f>SUM(E14,T14,AI14,AX14,BM14,CB14,CQ14,DF14,DU14,DZ14)</f>
        <v>1590</v>
      </c>
      <c r="E14" s="292">
        <f>SUM(F14,M14)</f>
        <v>1138</v>
      </c>
      <c r="F14" s="292">
        <f>SUM(G14:L14)</f>
        <v>1138</v>
      </c>
      <c r="G14" s="292">
        <v>0</v>
      </c>
      <c r="H14" s="292">
        <v>1138</v>
      </c>
      <c r="I14" s="292">
        <v>0</v>
      </c>
      <c r="J14" s="292">
        <v>0</v>
      </c>
      <c r="K14" s="292">
        <v>0</v>
      </c>
      <c r="L14" s="292">
        <v>0</v>
      </c>
      <c r="M14" s="292">
        <f>SUM(N14:S14)</f>
        <v>0</v>
      </c>
      <c r="N14" s="292">
        <v>0</v>
      </c>
      <c r="O14" s="292">
        <v>0</v>
      </c>
      <c r="P14" s="292">
        <v>0</v>
      </c>
      <c r="Q14" s="292">
        <v>0</v>
      </c>
      <c r="R14" s="292">
        <v>0</v>
      </c>
      <c r="S14" s="292">
        <v>0</v>
      </c>
      <c r="T14" s="292">
        <f>SUM(U14,AB14)</f>
        <v>0</v>
      </c>
      <c r="U14" s="292">
        <f>SUM(V14:AA14)</f>
        <v>0</v>
      </c>
      <c r="V14" s="292">
        <v>0</v>
      </c>
      <c r="W14" s="292">
        <v>0</v>
      </c>
      <c r="X14" s="292">
        <v>0</v>
      </c>
      <c r="Y14" s="292">
        <v>0</v>
      </c>
      <c r="Z14" s="292">
        <v>0</v>
      </c>
      <c r="AA14" s="292">
        <v>0</v>
      </c>
      <c r="AB14" s="292">
        <f>SUM(AC14:AH14)</f>
        <v>0</v>
      </c>
      <c r="AC14" s="292">
        <v>0</v>
      </c>
      <c r="AD14" s="292">
        <v>0</v>
      </c>
      <c r="AE14" s="292">
        <v>0</v>
      </c>
      <c r="AF14" s="292">
        <v>0</v>
      </c>
      <c r="AG14" s="292">
        <v>0</v>
      </c>
      <c r="AH14" s="292">
        <v>0</v>
      </c>
      <c r="AI14" s="292">
        <f>SUM(AJ14,AQ14)</f>
        <v>66</v>
      </c>
      <c r="AJ14" s="292">
        <f>SUM(AK14:AP14)</f>
        <v>66</v>
      </c>
      <c r="AK14" s="292">
        <v>0</v>
      </c>
      <c r="AL14" s="292">
        <v>0</v>
      </c>
      <c r="AM14" s="292">
        <v>0</v>
      </c>
      <c r="AN14" s="292">
        <v>66</v>
      </c>
      <c r="AO14" s="292">
        <v>0</v>
      </c>
      <c r="AP14" s="292">
        <v>0</v>
      </c>
      <c r="AQ14" s="292">
        <f>SUM(AR14:AW14)</f>
        <v>0</v>
      </c>
      <c r="AR14" s="292">
        <v>0</v>
      </c>
      <c r="AS14" s="292">
        <v>0</v>
      </c>
      <c r="AT14" s="292">
        <v>0</v>
      </c>
      <c r="AU14" s="292">
        <v>0</v>
      </c>
      <c r="AV14" s="292">
        <v>0</v>
      </c>
      <c r="AW14" s="292">
        <v>0</v>
      </c>
      <c r="AX14" s="292">
        <f>SUM(AY14,BF14)</f>
        <v>0</v>
      </c>
      <c r="AY14" s="292">
        <f>SUM(AZ14:BE14)</f>
        <v>0</v>
      </c>
      <c r="AZ14" s="292">
        <v>0</v>
      </c>
      <c r="BA14" s="292">
        <v>0</v>
      </c>
      <c r="BB14" s="292">
        <v>0</v>
      </c>
      <c r="BC14" s="292">
        <v>0</v>
      </c>
      <c r="BD14" s="292">
        <v>0</v>
      </c>
      <c r="BE14" s="292">
        <v>0</v>
      </c>
      <c r="BF14" s="292">
        <f>SUM(BG14:BL14)</f>
        <v>0</v>
      </c>
      <c r="BG14" s="292">
        <v>0</v>
      </c>
      <c r="BH14" s="292">
        <v>0</v>
      </c>
      <c r="BI14" s="292">
        <v>0</v>
      </c>
      <c r="BJ14" s="292">
        <v>0</v>
      </c>
      <c r="BK14" s="292">
        <v>0</v>
      </c>
      <c r="BL14" s="292">
        <v>0</v>
      </c>
      <c r="BM14" s="292">
        <f>SUM(BN14,BU14)</f>
        <v>0</v>
      </c>
      <c r="BN14" s="292">
        <f>SUM(BO14:BT14)</f>
        <v>0</v>
      </c>
      <c r="BO14" s="292">
        <v>0</v>
      </c>
      <c r="BP14" s="292">
        <v>0</v>
      </c>
      <c r="BQ14" s="292">
        <v>0</v>
      </c>
      <c r="BR14" s="292">
        <v>0</v>
      </c>
      <c r="BS14" s="292">
        <v>0</v>
      </c>
      <c r="BT14" s="292">
        <v>0</v>
      </c>
      <c r="BU14" s="292">
        <f>SUM(BV14:CA14)</f>
        <v>0</v>
      </c>
      <c r="BV14" s="292">
        <v>0</v>
      </c>
      <c r="BW14" s="292">
        <v>0</v>
      </c>
      <c r="BX14" s="292">
        <v>0</v>
      </c>
      <c r="BY14" s="292">
        <v>0</v>
      </c>
      <c r="BZ14" s="292">
        <v>0</v>
      </c>
      <c r="CA14" s="292">
        <v>0</v>
      </c>
      <c r="CB14" s="292">
        <f>SUM(CC14,CJ14)</f>
        <v>0</v>
      </c>
      <c r="CC14" s="292">
        <f>SUM(CD14:CI14)</f>
        <v>0</v>
      </c>
      <c r="CD14" s="292">
        <v>0</v>
      </c>
      <c r="CE14" s="292">
        <v>0</v>
      </c>
      <c r="CF14" s="292">
        <v>0</v>
      </c>
      <c r="CG14" s="292">
        <v>0</v>
      </c>
      <c r="CH14" s="292">
        <v>0</v>
      </c>
      <c r="CI14" s="292">
        <v>0</v>
      </c>
      <c r="CJ14" s="292">
        <f>SUM(CK14:CP14)</f>
        <v>0</v>
      </c>
      <c r="CK14" s="292">
        <v>0</v>
      </c>
      <c r="CL14" s="292">
        <v>0</v>
      </c>
      <c r="CM14" s="292">
        <v>0</v>
      </c>
      <c r="CN14" s="292">
        <v>0</v>
      </c>
      <c r="CO14" s="292">
        <v>0</v>
      </c>
      <c r="CP14" s="292">
        <v>0</v>
      </c>
      <c r="CQ14" s="292">
        <f>SUM(CR14,CY14)</f>
        <v>294</v>
      </c>
      <c r="CR14" s="292">
        <f>SUM(CS14:CX14)</f>
        <v>294</v>
      </c>
      <c r="CS14" s="292">
        <v>0</v>
      </c>
      <c r="CT14" s="292">
        <v>0</v>
      </c>
      <c r="CU14" s="292">
        <v>72</v>
      </c>
      <c r="CV14" s="292">
        <v>180</v>
      </c>
      <c r="CW14" s="292">
        <v>4</v>
      </c>
      <c r="CX14" s="292">
        <v>38</v>
      </c>
      <c r="CY14" s="292">
        <f>SUM(CZ14:DE14)</f>
        <v>0</v>
      </c>
      <c r="CZ14" s="292">
        <v>0</v>
      </c>
      <c r="DA14" s="292">
        <v>0</v>
      </c>
      <c r="DB14" s="292">
        <v>0</v>
      </c>
      <c r="DC14" s="292">
        <v>0</v>
      </c>
      <c r="DD14" s="292">
        <v>0</v>
      </c>
      <c r="DE14" s="292">
        <v>0</v>
      </c>
      <c r="DF14" s="292">
        <f>SUM(DG14,DN14)</f>
        <v>0</v>
      </c>
      <c r="DG14" s="292">
        <f>SUM(DH14:DM14)</f>
        <v>0</v>
      </c>
      <c r="DH14" s="292">
        <v>0</v>
      </c>
      <c r="DI14" s="292">
        <v>0</v>
      </c>
      <c r="DJ14" s="292">
        <v>0</v>
      </c>
      <c r="DK14" s="292">
        <v>0</v>
      </c>
      <c r="DL14" s="292">
        <v>0</v>
      </c>
      <c r="DM14" s="292">
        <v>0</v>
      </c>
      <c r="DN14" s="292">
        <f>SUM(DO14:DT14)</f>
        <v>0</v>
      </c>
      <c r="DO14" s="292">
        <v>0</v>
      </c>
      <c r="DP14" s="292">
        <v>0</v>
      </c>
      <c r="DQ14" s="292">
        <v>0</v>
      </c>
      <c r="DR14" s="292">
        <v>0</v>
      </c>
      <c r="DS14" s="292">
        <v>0</v>
      </c>
      <c r="DT14" s="292">
        <v>0</v>
      </c>
      <c r="DU14" s="292">
        <f>SUM(DV14:DY14)</f>
        <v>92</v>
      </c>
      <c r="DV14" s="292">
        <v>69</v>
      </c>
      <c r="DW14" s="292">
        <v>0</v>
      </c>
      <c r="DX14" s="292">
        <v>23</v>
      </c>
      <c r="DY14" s="292">
        <v>0</v>
      </c>
      <c r="DZ14" s="292">
        <f>SUM(EA14,EH14)</f>
        <v>0</v>
      </c>
      <c r="EA14" s="292">
        <f>SUM(EB14:EG14)</f>
        <v>0</v>
      </c>
      <c r="EB14" s="292">
        <v>0</v>
      </c>
      <c r="EC14" s="292">
        <v>0</v>
      </c>
      <c r="ED14" s="292">
        <v>0</v>
      </c>
      <c r="EE14" s="292">
        <v>0</v>
      </c>
      <c r="EF14" s="292">
        <v>0</v>
      </c>
      <c r="EG14" s="292">
        <v>0</v>
      </c>
      <c r="EH14" s="292">
        <f>SUM(EI14:EN14)</f>
        <v>0</v>
      </c>
      <c r="EI14" s="292">
        <v>0</v>
      </c>
      <c r="EJ14" s="292">
        <v>0</v>
      </c>
      <c r="EK14" s="292">
        <v>0</v>
      </c>
      <c r="EL14" s="292">
        <v>0</v>
      </c>
      <c r="EM14" s="292">
        <v>0</v>
      </c>
      <c r="EN14" s="292">
        <v>0</v>
      </c>
    </row>
    <row r="15" spans="1:144" s="224" customFormat="1" ht="13.5" customHeight="1">
      <c r="A15" s="290" t="s">
        <v>745</v>
      </c>
      <c r="B15" s="291" t="s">
        <v>776</v>
      </c>
      <c r="C15" s="290" t="s">
        <v>777</v>
      </c>
      <c r="D15" s="292">
        <f>SUM(E15,T15,AI15,AX15,BM15,CB15,CQ15,DF15,DU15,DZ15)</f>
        <v>3978</v>
      </c>
      <c r="E15" s="292">
        <f>SUM(F15,M15)</f>
        <v>3017</v>
      </c>
      <c r="F15" s="292">
        <f>SUM(G15:L15)</f>
        <v>3015</v>
      </c>
      <c r="G15" s="292">
        <v>0</v>
      </c>
      <c r="H15" s="292">
        <v>3015</v>
      </c>
      <c r="I15" s="292">
        <v>0</v>
      </c>
      <c r="J15" s="292">
        <v>0</v>
      </c>
      <c r="K15" s="292">
        <v>0</v>
      </c>
      <c r="L15" s="292">
        <v>0</v>
      </c>
      <c r="M15" s="292">
        <f>SUM(N15:S15)</f>
        <v>2</v>
      </c>
      <c r="N15" s="292">
        <v>0</v>
      </c>
      <c r="O15" s="292">
        <v>2</v>
      </c>
      <c r="P15" s="292">
        <v>0</v>
      </c>
      <c r="Q15" s="292">
        <v>0</v>
      </c>
      <c r="R15" s="292">
        <v>0</v>
      </c>
      <c r="S15" s="292">
        <v>0</v>
      </c>
      <c r="T15" s="292">
        <f>SUM(U15,AB15)</f>
        <v>0</v>
      </c>
      <c r="U15" s="292">
        <f>SUM(V15:AA15)</f>
        <v>0</v>
      </c>
      <c r="V15" s="292">
        <v>0</v>
      </c>
      <c r="W15" s="292">
        <v>0</v>
      </c>
      <c r="X15" s="292">
        <v>0</v>
      </c>
      <c r="Y15" s="292">
        <v>0</v>
      </c>
      <c r="Z15" s="292">
        <v>0</v>
      </c>
      <c r="AA15" s="292">
        <v>0</v>
      </c>
      <c r="AB15" s="292">
        <f>SUM(AC15:AH15)</f>
        <v>0</v>
      </c>
      <c r="AC15" s="292">
        <v>0</v>
      </c>
      <c r="AD15" s="292">
        <v>0</v>
      </c>
      <c r="AE15" s="292">
        <v>0</v>
      </c>
      <c r="AF15" s="292">
        <v>0</v>
      </c>
      <c r="AG15" s="292">
        <v>0</v>
      </c>
      <c r="AH15" s="292">
        <v>0</v>
      </c>
      <c r="AI15" s="292">
        <f>SUM(AJ15,AQ15)</f>
        <v>289</v>
      </c>
      <c r="AJ15" s="292">
        <f>SUM(AK15:AP15)</f>
        <v>289</v>
      </c>
      <c r="AK15" s="292">
        <v>0</v>
      </c>
      <c r="AL15" s="292">
        <v>0</v>
      </c>
      <c r="AM15" s="292">
        <v>0</v>
      </c>
      <c r="AN15" s="292">
        <v>289</v>
      </c>
      <c r="AO15" s="292">
        <v>0</v>
      </c>
      <c r="AP15" s="292">
        <v>0</v>
      </c>
      <c r="AQ15" s="292">
        <f>SUM(AR15:AW15)</f>
        <v>0</v>
      </c>
      <c r="AR15" s="292">
        <v>0</v>
      </c>
      <c r="AS15" s="292">
        <v>0</v>
      </c>
      <c r="AT15" s="292">
        <v>0</v>
      </c>
      <c r="AU15" s="292">
        <v>0</v>
      </c>
      <c r="AV15" s="292">
        <v>0</v>
      </c>
      <c r="AW15" s="292">
        <v>0</v>
      </c>
      <c r="AX15" s="292">
        <f>SUM(AY15,BF15)</f>
        <v>0</v>
      </c>
      <c r="AY15" s="292">
        <f>SUM(AZ15:BE15)</f>
        <v>0</v>
      </c>
      <c r="AZ15" s="292">
        <v>0</v>
      </c>
      <c r="BA15" s="292">
        <v>0</v>
      </c>
      <c r="BB15" s="292">
        <v>0</v>
      </c>
      <c r="BC15" s="292">
        <v>0</v>
      </c>
      <c r="BD15" s="292">
        <v>0</v>
      </c>
      <c r="BE15" s="292">
        <v>0</v>
      </c>
      <c r="BF15" s="292">
        <f>SUM(BG15:BL15)</f>
        <v>0</v>
      </c>
      <c r="BG15" s="292">
        <v>0</v>
      </c>
      <c r="BH15" s="292">
        <v>0</v>
      </c>
      <c r="BI15" s="292">
        <v>0</v>
      </c>
      <c r="BJ15" s="292">
        <v>0</v>
      </c>
      <c r="BK15" s="292">
        <v>0</v>
      </c>
      <c r="BL15" s="292">
        <v>0</v>
      </c>
      <c r="BM15" s="292">
        <f>SUM(BN15,BU15)</f>
        <v>0</v>
      </c>
      <c r="BN15" s="292">
        <f>SUM(BO15:BT15)</f>
        <v>0</v>
      </c>
      <c r="BO15" s="292">
        <v>0</v>
      </c>
      <c r="BP15" s="292">
        <v>0</v>
      </c>
      <c r="BQ15" s="292">
        <v>0</v>
      </c>
      <c r="BR15" s="292">
        <v>0</v>
      </c>
      <c r="BS15" s="292">
        <v>0</v>
      </c>
      <c r="BT15" s="292">
        <v>0</v>
      </c>
      <c r="BU15" s="292">
        <f>SUM(BV15:CA15)</f>
        <v>0</v>
      </c>
      <c r="BV15" s="292">
        <v>0</v>
      </c>
      <c r="BW15" s="292">
        <v>0</v>
      </c>
      <c r="BX15" s="292">
        <v>0</v>
      </c>
      <c r="BY15" s="292">
        <v>0</v>
      </c>
      <c r="BZ15" s="292">
        <v>0</v>
      </c>
      <c r="CA15" s="292">
        <v>0</v>
      </c>
      <c r="CB15" s="292">
        <f>SUM(CC15,CJ15)</f>
        <v>0</v>
      </c>
      <c r="CC15" s="292">
        <f>SUM(CD15:CI15)</f>
        <v>0</v>
      </c>
      <c r="CD15" s="292">
        <v>0</v>
      </c>
      <c r="CE15" s="292">
        <v>0</v>
      </c>
      <c r="CF15" s="292">
        <v>0</v>
      </c>
      <c r="CG15" s="292">
        <v>0</v>
      </c>
      <c r="CH15" s="292">
        <v>0</v>
      </c>
      <c r="CI15" s="292">
        <v>0</v>
      </c>
      <c r="CJ15" s="292">
        <f>SUM(CK15:CP15)</f>
        <v>0</v>
      </c>
      <c r="CK15" s="292">
        <v>0</v>
      </c>
      <c r="CL15" s="292">
        <v>0</v>
      </c>
      <c r="CM15" s="292">
        <v>0</v>
      </c>
      <c r="CN15" s="292">
        <v>0</v>
      </c>
      <c r="CO15" s="292">
        <v>0</v>
      </c>
      <c r="CP15" s="292">
        <v>0</v>
      </c>
      <c r="CQ15" s="292">
        <f>SUM(CR15,CY15)</f>
        <v>625</v>
      </c>
      <c r="CR15" s="292">
        <f>SUM(CS15:CX15)</f>
        <v>625</v>
      </c>
      <c r="CS15" s="292">
        <v>0</v>
      </c>
      <c r="CT15" s="292">
        <v>0</v>
      </c>
      <c r="CU15" s="292">
        <v>163</v>
      </c>
      <c r="CV15" s="292">
        <v>381</v>
      </c>
      <c r="CW15" s="292">
        <v>7</v>
      </c>
      <c r="CX15" s="292">
        <v>74</v>
      </c>
      <c r="CY15" s="292">
        <f>SUM(CZ15:DE15)</f>
        <v>0</v>
      </c>
      <c r="CZ15" s="292">
        <v>0</v>
      </c>
      <c r="DA15" s="292">
        <v>0</v>
      </c>
      <c r="DB15" s="292">
        <v>0</v>
      </c>
      <c r="DC15" s="292">
        <v>0</v>
      </c>
      <c r="DD15" s="292">
        <v>0</v>
      </c>
      <c r="DE15" s="292">
        <v>0</v>
      </c>
      <c r="DF15" s="292">
        <f>SUM(DG15,DN15)</f>
        <v>0</v>
      </c>
      <c r="DG15" s="292">
        <f>SUM(DH15:DM15)</f>
        <v>0</v>
      </c>
      <c r="DH15" s="292">
        <v>0</v>
      </c>
      <c r="DI15" s="292">
        <v>0</v>
      </c>
      <c r="DJ15" s="292">
        <v>0</v>
      </c>
      <c r="DK15" s="292">
        <v>0</v>
      </c>
      <c r="DL15" s="292">
        <v>0</v>
      </c>
      <c r="DM15" s="292">
        <v>0</v>
      </c>
      <c r="DN15" s="292">
        <f>SUM(DO15:DT15)</f>
        <v>0</v>
      </c>
      <c r="DO15" s="292">
        <v>0</v>
      </c>
      <c r="DP15" s="292">
        <v>0</v>
      </c>
      <c r="DQ15" s="292">
        <v>0</v>
      </c>
      <c r="DR15" s="292">
        <v>0</v>
      </c>
      <c r="DS15" s="292">
        <v>0</v>
      </c>
      <c r="DT15" s="292">
        <v>0</v>
      </c>
      <c r="DU15" s="292">
        <f>SUM(DV15:DY15)</f>
        <v>47</v>
      </c>
      <c r="DV15" s="292">
        <v>47</v>
      </c>
      <c r="DW15" s="292">
        <v>0</v>
      </c>
      <c r="DX15" s="292">
        <v>0</v>
      </c>
      <c r="DY15" s="292">
        <v>0</v>
      </c>
      <c r="DZ15" s="292">
        <f>SUM(EA15,EH15)</f>
        <v>0</v>
      </c>
      <c r="EA15" s="292">
        <f>SUM(EB15:EG15)</f>
        <v>0</v>
      </c>
      <c r="EB15" s="292">
        <v>0</v>
      </c>
      <c r="EC15" s="292">
        <v>0</v>
      </c>
      <c r="ED15" s="292">
        <v>0</v>
      </c>
      <c r="EE15" s="292">
        <v>0</v>
      </c>
      <c r="EF15" s="292">
        <v>0</v>
      </c>
      <c r="EG15" s="292">
        <v>0</v>
      </c>
      <c r="EH15" s="292">
        <f>SUM(EI15:EN15)</f>
        <v>0</v>
      </c>
      <c r="EI15" s="292">
        <v>0</v>
      </c>
      <c r="EJ15" s="292">
        <v>0</v>
      </c>
      <c r="EK15" s="292">
        <v>0</v>
      </c>
      <c r="EL15" s="292">
        <v>0</v>
      </c>
      <c r="EM15" s="292">
        <v>0</v>
      </c>
      <c r="EN15" s="292">
        <v>0</v>
      </c>
    </row>
    <row r="16" spans="1:144" s="224" customFormat="1" ht="13.5" customHeight="1">
      <c r="A16" s="290" t="s">
        <v>745</v>
      </c>
      <c r="B16" s="291" t="s">
        <v>778</v>
      </c>
      <c r="C16" s="290" t="s">
        <v>779</v>
      </c>
      <c r="D16" s="292">
        <f>SUM(E16,T16,AI16,AX16,BM16,CB16,CQ16,DF16,DU16,DZ16)</f>
        <v>2287</v>
      </c>
      <c r="E16" s="292">
        <f>SUM(F16,M16)</f>
        <v>1668</v>
      </c>
      <c r="F16" s="292">
        <f>SUM(G16:L16)</f>
        <v>1610</v>
      </c>
      <c r="G16" s="292">
        <v>0</v>
      </c>
      <c r="H16" s="292">
        <v>1558</v>
      </c>
      <c r="I16" s="292">
        <v>0</v>
      </c>
      <c r="J16" s="292">
        <v>0</v>
      </c>
      <c r="K16" s="292">
        <v>0</v>
      </c>
      <c r="L16" s="292">
        <v>52</v>
      </c>
      <c r="M16" s="292">
        <f>SUM(N16:S16)</f>
        <v>58</v>
      </c>
      <c r="N16" s="292">
        <v>0</v>
      </c>
      <c r="O16" s="292">
        <v>32</v>
      </c>
      <c r="P16" s="292">
        <v>0</v>
      </c>
      <c r="Q16" s="292">
        <v>0</v>
      </c>
      <c r="R16" s="292">
        <v>0</v>
      </c>
      <c r="S16" s="292">
        <v>26</v>
      </c>
      <c r="T16" s="292">
        <f>SUM(U16,AB16)</f>
        <v>89</v>
      </c>
      <c r="U16" s="292">
        <f>SUM(V16:AA16)</f>
        <v>78</v>
      </c>
      <c r="V16" s="292">
        <v>0</v>
      </c>
      <c r="W16" s="292">
        <v>0</v>
      </c>
      <c r="X16" s="292">
        <v>51</v>
      </c>
      <c r="Y16" s="292">
        <v>0</v>
      </c>
      <c r="Z16" s="292">
        <v>0</v>
      </c>
      <c r="AA16" s="292">
        <v>27</v>
      </c>
      <c r="AB16" s="292">
        <f>SUM(AC16:AH16)</f>
        <v>11</v>
      </c>
      <c r="AC16" s="292">
        <v>0</v>
      </c>
      <c r="AD16" s="292">
        <v>0</v>
      </c>
      <c r="AE16" s="292">
        <v>6</v>
      </c>
      <c r="AF16" s="292">
        <v>0</v>
      </c>
      <c r="AG16" s="292">
        <v>0</v>
      </c>
      <c r="AH16" s="292">
        <v>5</v>
      </c>
      <c r="AI16" s="292">
        <f>SUM(AJ16,AQ16)</f>
        <v>26</v>
      </c>
      <c r="AJ16" s="292">
        <f>SUM(AK16:AP16)</f>
        <v>26</v>
      </c>
      <c r="AK16" s="292">
        <v>0</v>
      </c>
      <c r="AL16" s="292">
        <v>0</v>
      </c>
      <c r="AM16" s="292">
        <v>0</v>
      </c>
      <c r="AN16" s="292">
        <v>26</v>
      </c>
      <c r="AO16" s="292">
        <v>0</v>
      </c>
      <c r="AP16" s="292">
        <v>0</v>
      </c>
      <c r="AQ16" s="292">
        <f>SUM(AR16:AW16)</f>
        <v>0</v>
      </c>
      <c r="AR16" s="292">
        <v>0</v>
      </c>
      <c r="AS16" s="292">
        <v>0</v>
      </c>
      <c r="AT16" s="292">
        <v>0</v>
      </c>
      <c r="AU16" s="292">
        <v>0</v>
      </c>
      <c r="AV16" s="292">
        <v>0</v>
      </c>
      <c r="AW16" s="292">
        <v>0</v>
      </c>
      <c r="AX16" s="292">
        <f>SUM(AY16,BF16)</f>
        <v>0</v>
      </c>
      <c r="AY16" s="292">
        <f>SUM(AZ16:BE16)</f>
        <v>0</v>
      </c>
      <c r="AZ16" s="292">
        <v>0</v>
      </c>
      <c r="BA16" s="292">
        <v>0</v>
      </c>
      <c r="BB16" s="292">
        <v>0</v>
      </c>
      <c r="BC16" s="292">
        <v>0</v>
      </c>
      <c r="BD16" s="292">
        <v>0</v>
      </c>
      <c r="BE16" s="292">
        <v>0</v>
      </c>
      <c r="BF16" s="292">
        <f>SUM(BG16:BL16)</f>
        <v>0</v>
      </c>
      <c r="BG16" s="292">
        <v>0</v>
      </c>
      <c r="BH16" s="292">
        <v>0</v>
      </c>
      <c r="BI16" s="292">
        <v>0</v>
      </c>
      <c r="BJ16" s="292">
        <v>0</v>
      </c>
      <c r="BK16" s="292">
        <v>0</v>
      </c>
      <c r="BL16" s="292">
        <v>0</v>
      </c>
      <c r="BM16" s="292">
        <f>SUM(BN16,BU16)</f>
        <v>0</v>
      </c>
      <c r="BN16" s="292">
        <f>SUM(BO16:BT16)</f>
        <v>0</v>
      </c>
      <c r="BO16" s="292">
        <v>0</v>
      </c>
      <c r="BP16" s="292">
        <v>0</v>
      </c>
      <c r="BQ16" s="292">
        <v>0</v>
      </c>
      <c r="BR16" s="292">
        <v>0</v>
      </c>
      <c r="BS16" s="292">
        <v>0</v>
      </c>
      <c r="BT16" s="292">
        <v>0</v>
      </c>
      <c r="BU16" s="292">
        <f>SUM(BV16:CA16)</f>
        <v>0</v>
      </c>
      <c r="BV16" s="292">
        <v>0</v>
      </c>
      <c r="BW16" s="292">
        <v>0</v>
      </c>
      <c r="BX16" s="292">
        <v>0</v>
      </c>
      <c r="BY16" s="292">
        <v>0</v>
      </c>
      <c r="BZ16" s="292">
        <v>0</v>
      </c>
      <c r="CA16" s="292">
        <v>0</v>
      </c>
      <c r="CB16" s="292">
        <f>SUM(CC16,CJ16)</f>
        <v>0</v>
      </c>
      <c r="CC16" s="292">
        <f>SUM(CD16:CI16)</f>
        <v>0</v>
      </c>
      <c r="CD16" s="292">
        <v>0</v>
      </c>
      <c r="CE16" s="292">
        <v>0</v>
      </c>
      <c r="CF16" s="292">
        <v>0</v>
      </c>
      <c r="CG16" s="292">
        <v>0</v>
      </c>
      <c r="CH16" s="292">
        <v>0</v>
      </c>
      <c r="CI16" s="292">
        <v>0</v>
      </c>
      <c r="CJ16" s="292">
        <f>SUM(CK16:CP16)</f>
        <v>0</v>
      </c>
      <c r="CK16" s="292">
        <v>0</v>
      </c>
      <c r="CL16" s="292">
        <v>0</v>
      </c>
      <c r="CM16" s="292">
        <v>0</v>
      </c>
      <c r="CN16" s="292">
        <v>0</v>
      </c>
      <c r="CO16" s="292">
        <v>0</v>
      </c>
      <c r="CP16" s="292">
        <v>0</v>
      </c>
      <c r="CQ16" s="292">
        <f>SUM(CR16,CY16)</f>
        <v>12</v>
      </c>
      <c r="CR16" s="292">
        <f>SUM(CS16:CX16)</f>
        <v>7</v>
      </c>
      <c r="CS16" s="292">
        <v>0</v>
      </c>
      <c r="CT16" s="292">
        <v>0</v>
      </c>
      <c r="CU16" s="292">
        <v>0</v>
      </c>
      <c r="CV16" s="292">
        <v>7</v>
      </c>
      <c r="CW16" s="292">
        <v>0</v>
      </c>
      <c r="CX16" s="292">
        <v>0</v>
      </c>
      <c r="CY16" s="292">
        <f>SUM(CZ16:DE16)</f>
        <v>5</v>
      </c>
      <c r="CZ16" s="292">
        <v>0</v>
      </c>
      <c r="DA16" s="292">
        <v>0</v>
      </c>
      <c r="DB16" s="292">
        <v>0</v>
      </c>
      <c r="DC16" s="292">
        <v>5</v>
      </c>
      <c r="DD16" s="292">
        <v>0</v>
      </c>
      <c r="DE16" s="292">
        <v>0</v>
      </c>
      <c r="DF16" s="292">
        <f>SUM(DG16,DN16)</f>
        <v>0</v>
      </c>
      <c r="DG16" s="292">
        <f>SUM(DH16:DM16)</f>
        <v>0</v>
      </c>
      <c r="DH16" s="292">
        <v>0</v>
      </c>
      <c r="DI16" s="292">
        <v>0</v>
      </c>
      <c r="DJ16" s="292">
        <v>0</v>
      </c>
      <c r="DK16" s="292">
        <v>0</v>
      </c>
      <c r="DL16" s="292">
        <v>0</v>
      </c>
      <c r="DM16" s="292">
        <v>0</v>
      </c>
      <c r="DN16" s="292">
        <f>SUM(DO16:DT16)</f>
        <v>0</v>
      </c>
      <c r="DO16" s="292">
        <v>0</v>
      </c>
      <c r="DP16" s="292">
        <v>0</v>
      </c>
      <c r="DQ16" s="292">
        <v>0</v>
      </c>
      <c r="DR16" s="292">
        <v>0</v>
      </c>
      <c r="DS16" s="292">
        <v>0</v>
      </c>
      <c r="DT16" s="292">
        <v>0</v>
      </c>
      <c r="DU16" s="292">
        <f>SUM(DV16:DY16)</f>
        <v>492</v>
      </c>
      <c r="DV16" s="292">
        <v>191</v>
      </c>
      <c r="DW16" s="292">
        <v>0</v>
      </c>
      <c r="DX16" s="292">
        <v>301</v>
      </c>
      <c r="DY16" s="292">
        <v>0</v>
      </c>
      <c r="DZ16" s="292">
        <f>SUM(EA16,EH16)</f>
        <v>0</v>
      </c>
      <c r="EA16" s="292">
        <f>SUM(EB16:EG16)</f>
        <v>0</v>
      </c>
      <c r="EB16" s="292">
        <v>0</v>
      </c>
      <c r="EC16" s="292">
        <v>0</v>
      </c>
      <c r="ED16" s="292">
        <v>0</v>
      </c>
      <c r="EE16" s="292">
        <v>0</v>
      </c>
      <c r="EF16" s="292">
        <v>0</v>
      </c>
      <c r="EG16" s="292">
        <v>0</v>
      </c>
      <c r="EH16" s="292">
        <f>SUM(EI16:EN16)</f>
        <v>0</v>
      </c>
      <c r="EI16" s="292">
        <v>0</v>
      </c>
      <c r="EJ16" s="292">
        <v>0</v>
      </c>
      <c r="EK16" s="292">
        <v>0</v>
      </c>
      <c r="EL16" s="292">
        <v>0</v>
      </c>
      <c r="EM16" s="292">
        <v>0</v>
      </c>
      <c r="EN16" s="292">
        <v>0</v>
      </c>
    </row>
    <row r="17" spans="1:144" s="224" customFormat="1" ht="13.5" customHeight="1">
      <c r="A17" s="290" t="s">
        <v>745</v>
      </c>
      <c r="B17" s="291" t="s">
        <v>780</v>
      </c>
      <c r="C17" s="290" t="s">
        <v>781</v>
      </c>
      <c r="D17" s="292">
        <f>SUM(E17,T17,AI17,AX17,BM17,CB17,CQ17,DF17,DU17,DZ17)</f>
        <v>5748</v>
      </c>
      <c r="E17" s="292">
        <f>SUM(F17,M17)</f>
        <v>4046</v>
      </c>
      <c r="F17" s="292">
        <f>SUM(G17:L17)</f>
        <v>3854</v>
      </c>
      <c r="G17" s="292">
        <v>0</v>
      </c>
      <c r="H17" s="292">
        <v>3724</v>
      </c>
      <c r="I17" s="292">
        <v>0</v>
      </c>
      <c r="J17" s="292">
        <v>0</v>
      </c>
      <c r="K17" s="292">
        <v>0</v>
      </c>
      <c r="L17" s="292">
        <v>130</v>
      </c>
      <c r="M17" s="292">
        <f>SUM(N17:S17)</f>
        <v>192</v>
      </c>
      <c r="N17" s="292">
        <v>0</v>
      </c>
      <c r="O17" s="292">
        <v>102</v>
      </c>
      <c r="P17" s="292">
        <v>0</v>
      </c>
      <c r="Q17" s="292">
        <v>0</v>
      </c>
      <c r="R17" s="292">
        <v>0</v>
      </c>
      <c r="S17" s="292">
        <v>90</v>
      </c>
      <c r="T17" s="292">
        <f>SUM(U17,AB17)</f>
        <v>212</v>
      </c>
      <c r="U17" s="292">
        <f>SUM(V17:AA17)</f>
        <v>173</v>
      </c>
      <c r="V17" s="292">
        <v>0</v>
      </c>
      <c r="W17" s="292">
        <v>0</v>
      </c>
      <c r="X17" s="292">
        <v>119</v>
      </c>
      <c r="Y17" s="292">
        <v>0</v>
      </c>
      <c r="Z17" s="292">
        <v>0</v>
      </c>
      <c r="AA17" s="292">
        <v>54</v>
      </c>
      <c r="AB17" s="292">
        <f>SUM(AC17:AH17)</f>
        <v>39</v>
      </c>
      <c r="AC17" s="292">
        <v>0</v>
      </c>
      <c r="AD17" s="292">
        <v>0</v>
      </c>
      <c r="AE17" s="292">
        <v>20</v>
      </c>
      <c r="AF17" s="292">
        <v>0</v>
      </c>
      <c r="AG17" s="292">
        <v>0</v>
      </c>
      <c r="AH17" s="292">
        <v>19</v>
      </c>
      <c r="AI17" s="292">
        <f>SUM(AJ17,AQ17)</f>
        <v>250</v>
      </c>
      <c r="AJ17" s="292">
        <f>SUM(AK17:AP17)</f>
        <v>250</v>
      </c>
      <c r="AK17" s="292">
        <v>0</v>
      </c>
      <c r="AL17" s="292">
        <v>0</v>
      </c>
      <c r="AM17" s="292">
        <v>0</v>
      </c>
      <c r="AN17" s="292">
        <v>250</v>
      </c>
      <c r="AO17" s="292">
        <v>0</v>
      </c>
      <c r="AP17" s="292">
        <v>0</v>
      </c>
      <c r="AQ17" s="292">
        <f>SUM(AR17:AW17)</f>
        <v>0</v>
      </c>
      <c r="AR17" s="292">
        <v>0</v>
      </c>
      <c r="AS17" s="292">
        <v>0</v>
      </c>
      <c r="AT17" s="292">
        <v>0</v>
      </c>
      <c r="AU17" s="292">
        <v>0</v>
      </c>
      <c r="AV17" s="292">
        <v>0</v>
      </c>
      <c r="AW17" s="292">
        <v>0</v>
      </c>
      <c r="AX17" s="292">
        <f>SUM(AY17,BF17)</f>
        <v>17</v>
      </c>
      <c r="AY17" s="292">
        <f>SUM(AZ17:BE17)</f>
        <v>17</v>
      </c>
      <c r="AZ17" s="292">
        <v>0</v>
      </c>
      <c r="BA17" s="292">
        <v>0</v>
      </c>
      <c r="BB17" s="292">
        <v>0</v>
      </c>
      <c r="BC17" s="292">
        <v>17</v>
      </c>
      <c r="BD17" s="292">
        <v>0</v>
      </c>
      <c r="BE17" s="292">
        <v>0</v>
      </c>
      <c r="BF17" s="292">
        <f>SUM(BG17:BL17)</f>
        <v>0</v>
      </c>
      <c r="BG17" s="292">
        <v>0</v>
      </c>
      <c r="BH17" s="292">
        <v>0</v>
      </c>
      <c r="BI17" s="292">
        <v>0</v>
      </c>
      <c r="BJ17" s="292">
        <v>0</v>
      </c>
      <c r="BK17" s="292">
        <v>0</v>
      </c>
      <c r="BL17" s="292">
        <v>0</v>
      </c>
      <c r="BM17" s="292">
        <f>SUM(BN17,BU17)</f>
        <v>0</v>
      </c>
      <c r="BN17" s="292">
        <f>SUM(BO17:BT17)</f>
        <v>0</v>
      </c>
      <c r="BO17" s="292">
        <v>0</v>
      </c>
      <c r="BP17" s="292">
        <v>0</v>
      </c>
      <c r="BQ17" s="292">
        <v>0</v>
      </c>
      <c r="BR17" s="292">
        <v>0</v>
      </c>
      <c r="BS17" s="292">
        <v>0</v>
      </c>
      <c r="BT17" s="292">
        <v>0</v>
      </c>
      <c r="BU17" s="292">
        <f>SUM(BV17:CA17)</f>
        <v>0</v>
      </c>
      <c r="BV17" s="292">
        <v>0</v>
      </c>
      <c r="BW17" s="292">
        <v>0</v>
      </c>
      <c r="BX17" s="292">
        <v>0</v>
      </c>
      <c r="BY17" s="292">
        <v>0</v>
      </c>
      <c r="BZ17" s="292">
        <v>0</v>
      </c>
      <c r="CA17" s="292">
        <v>0</v>
      </c>
      <c r="CB17" s="292">
        <f>SUM(CC17,CJ17)</f>
        <v>0</v>
      </c>
      <c r="CC17" s="292">
        <f>SUM(CD17:CI17)</f>
        <v>0</v>
      </c>
      <c r="CD17" s="292">
        <v>0</v>
      </c>
      <c r="CE17" s="292">
        <v>0</v>
      </c>
      <c r="CF17" s="292">
        <v>0</v>
      </c>
      <c r="CG17" s="292">
        <v>0</v>
      </c>
      <c r="CH17" s="292">
        <v>0</v>
      </c>
      <c r="CI17" s="292">
        <v>0</v>
      </c>
      <c r="CJ17" s="292">
        <f>SUM(CK17:CP17)</f>
        <v>0</v>
      </c>
      <c r="CK17" s="292">
        <v>0</v>
      </c>
      <c r="CL17" s="292">
        <v>0</v>
      </c>
      <c r="CM17" s="292">
        <v>0</v>
      </c>
      <c r="CN17" s="292">
        <v>0</v>
      </c>
      <c r="CO17" s="292">
        <v>0</v>
      </c>
      <c r="CP17" s="292">
        <v>0</v>
      </c>
      <c r="CQ17" s="292">
        <f>SUM(CR17,CY17)</f>
        <v>23</v>
      </c>
      <c r="CR17" s="292">
        <f>SUM(CS17:CX17)</f>
        <v>12</v>
      </c>
      <c r="CS17" s="292">
        <v>0</v>
      </c>
      <c r="CT17" s="292">
        <v>0</v>
      </c>
      <c r="CU17" s="292">
        <v>0</v>
      </c>
      <c r="CV17" s="292">
        <v>12</v>
      </c>
      <c r="CW17" s="292">
        <v>0</v>
      </c>
      <c r="CX17" s="292">
        <v>0</v>
      </c>
      <c r="CY17" s="292">
        <f>SUM(CZ17:DE17)</f>
        <v>11</v>
      </c>
      <c r="CZ17" s="292">
        <v>0</v>
      </c>
      <c r="DA17" s="292">
        <v>0</v>
      </c>
      <c r="DB17" s="292">
        <v>0</v>
      </c>
      <c r="DC17" s="292">
        <v>11</v>
      </c>
      <c r="DD17" s="292">
        <v>0</v>
      </c>
      <c r="DE17" s="292">
        <v>0</v>
      </c>
      <c r="DF17" s="292">
        <f>SUM(DG17,DN17)</f>
        <v>0</v>
      </c>
      <c r="DG17" s="292">
        <f>SUM(DH17:DM17)</f>
        <v>0</v>
      </c>
      <c r="DH17" s="292">
        <v>0</v>
      </c>
      <c r="DI17" s="292">
        <v>0</v>
      </c>
      <c r="DJ17" s="292">
        <v>0</v>
      </c>
      <c r="DK17" s="292">
        <v>0</v>
      </c>
      <c r="DL17" s="292">
        <v>0</v>
      </c>
      <c r="DM17" s="292">
        <v>0</v>
      </c>
      <c r="DN17" s="292">
        <f>SUM(DO17:DT17)</f>
        <v>0</v>
      </c>
      <c r="DO17" s="292">
        <v>0</v>
      </c>
      <c r="DP17" s="292">
        <v>0</v>
      </c>
      <c r="DQ17" s="292">
        <v>0</v>
      </c>
      <c r="DR17" s="292">
        <v>0</v>
      </c>
      <c r="DS17" s="292">
        <v>0</v>
      </c>
      <c r="DT17" s="292">
        <v>0</v>
      </c>
      <c r="DU17" s="292">
        <f>SUM(DV17:DY17)</f>
        <v>1200</v>
      </c>
      <c r="DV17" s="292">
        <v>1200</v>
      </c>
      <c r="DW17" s="292">
        <v>0</v>
      </c>
      <c r="DX17" s="292">
        <v>0</v>
      </c>
      <c r="DY17" s="292">
        <v>0</v>
      </c>
      <c r="DZ17" s="292">
        <f>SUM(EA17,EH17)</f>
        <v>0</v>
      </c>
      <c r="EA17" s="292">
        <f>SUM(EB17:EG17)</f>
        <v>0</v>
      </c>
      <c r="EB17" s="292">
        <v>0</v>
      </c>
      <c r="EC17" s="292">
        <v>0</v>
      </c>
      <c r="ED17" s="292">
        <v>0</v>
      </c>
      <c r="EE17" s="292">
        <v>0</v>
      </c>
      <c r="EF17" s="292">
        <v>0</v>
      </c>
      <c r="EG17" s="292">
        <v>0</v>
      </c>
      <c r="EH17" s="292">
        <f>SUM(EI17:EN17)</f>
        <v>0</v>
      </c>
      <c r="EI17" s="292">
        <v>0</v>
      </c>
      <c r="EJ17" s="292">
        <v>0</v>
      </c>
      <c r="EK17" s="292">
        <v>0</v>
      </c>
      <c r="EL17" s="292">
        <v>0</v>
      </c>
      <c r="EM17" s="292">
        <v>0</v>
      </c>
      <c r="EN17" s="292">
        <v>0</v>
      </c>
    </row>
    <row r="18" spans="1:144" s="224" customFormat="1" ht="13.5" customHeight="1">
      <c r="A18" s="290" t="s">
        <v>745</v>
      </c>
      <c r="B18" s="291" t="s">
        <v>782</v>
      </c>
      <c r="C18" s="290" t="s">
        <v>783</v>
      </c>
      <c r="D18" s="292">
        <f>SUM(E18,T18,AI18,AX18,BM18,CB18,CQ18,DF18,DU18,DZ18)</f>
        <v>6459</v>
      </c>
      <c r="E18" s="292">
        <f>SUM(F18,M18)</f>
        <v>4386</v>
      </c>
      <c r="F18" s="292">
        <f>SUM(G18:L18)</f>
        <v>4279</v>
      </c>
      <c r="G18" s="292">
        <v>0</v>
      </c>
      <c r="H18" s="292">
        <v>4124</v>
      </c>
      <c r="I18" s="292">
        <v>0</v>
      </c>
      <c r="J18" s="292">
        <v>0</v>
      </c>
      <c r="K18" s="292">
        <v>0</v>
      </c>
      <c r="L18" s="292">
        <v>155</v>
      </c>
      <c r="M18" s="292">
        <f>SUM(N18:S18)</f>
        <v>107</v>
      </c>
      <c r="N18" s="292">
        <v>0</v>
      </c>
      <c r="O18" s="292">
        <v>51</v>
      </c>
      <c r="P18" s="292">
        <v>0</v>
      </c>
      <c r="Q18" s="292">
        <v>0</v>
      </c>
      <c r="R18" s="292">
        <v>0</v>
      </c>
      <c r="S18" s="292">
        <v>56</v>
      </c>
      <c r="T18" s="292">
        <f>SUM(U18,AB18)</f>
        <v>202</v>
      </c>
      <c r="U18" s="292">
        <f>SUM(V18:AA18)</f>
        <v>180</v>
      </c>
      <c r="V18" s="292">
        <v>0</v>
      </c>
      <c r="W18" s="292">
        <v>0</v>
      </c>
      <c r="X18" s="292">
        <v>127</v>
      </c>
      <c r="Y18" s="292">
        <v>0</v>
      </c>
      <c r="Z18" s="292">
        <v>0</v>
      </c>
      <c r="AA18" s="292">
        <v>53</v>
      </c>
      <c r="AB18" s="292">
        <f>SUM(AC18:AH18)</f>
        <v>22</v>
      </c>
      <c r="AC18" s="292">
        <v>0</v>
      </c>
      <c r="AD18" s="292">
        <v>0</v>
      </c>
      <c r="AE18" s="292">
        <v>12</v>
      </c>
      <c r="AF18" s="292">
        <v>0</v>
      </c>
      <c r="AG18" s="292">
        <v>0</v>
      </c>
      <c r="AH18" s="292">
        <v>10</v>
      </c>
      <c r="AI18" s="292">
        <f>SUM(AJ18,AQ18)</f>
        <v>0</v>
      </c>
      <c r="AJ18" s="292">
        <f>SUM(AK18:AP18)</f>
        <v>0</v>
      </c>
      <c r="AK18" s="292">
        <v>0</v>
      </c>
      <c r="AL18" s="292">
        <v>0</v>
      </c>
      <c r="AM18" s="292">
        <v>0</v>
      </c>
      <c r="AN18" s="292">
        <v>0</v>
      </c>
      <c r="AO18" s="292">
        <v>0</v>
      </c>
      <c r="AP18" s="292">
        <v>0</v>
      </c>
      <c r="AQ18" s="292">
        <f>SUM(AR18:AW18)</f>
        <v>0</v>
      </c>
      <c r="AR18" s="292">
        <v>0</v>
      </c>
      <c r="AS18" s="292">
        <v>0</v>
      </c>
      <c r="AT18" s="292">
        <v>0</v>
      </c>
      <c r="AU18" s="292">
        <v>0</v>
      </c>
      <c r="AV18" s="292">
        <v>0</v>
      </c>
      <c r="AW18" s="292">
        <v>0</v>
      </c>
      <c r="AX18" s="292">
        <f>SUM(AY18,BF18)</f>
        <v>0</v>
      </c>
      <c r="AY18" s="292">
        <f>SUM(AZ18:BE18)</f>
        <v>0</v>
      </c>
      <c r="AZ18" s="292">
        <v>0</v>
      </c>
      <c r="BA18" s="292">
        <v>0</v>
      </c>
      <c r="BB18" s="292">
        <v>0</v>
      </c>
      <c r="BC18" s="292">
        <v>0</v>
      </c>
      <c r="BD18" s="292">
        <v>0</v>
      </c>
      <c r="BE18" s="292">
        <v>0</v>
      </c>
      <c r="BF18" s="292">
        <f>SUM(BG18:BL18)</f>
        <v>0</v>
      </c>
      <c r="BG18" s="292">
        <v>0</v>
      </c>
      <c r="BH18" s="292">
        <v>0</v>
      </c>
      <c r="BI18" s="292">
        <v>0</v>
      </c>
      <c r="BJ18" s="292">
        <v>0</v>
      </c>
      <c r="BK18" s="292">
        <v>0</v>
      </c>
      <c r="BL18" s="292">
        <v>0</v>
      </c>
      <c r="BM18" s="292">
        <f>SUM(BN18,BU18)</f>
        <v>0</v>
      </c>
      <c r="BN18" s="292">
        <f>SUM(BO18:BT18)</f>
        <v>0</v>
      </c>
      <c r="BO18" s="292">
        <v>0</v>
      </c>
      <c r="BP18" s="292">
        <v>0</v>
      </c>
      <c r="BQ18" s="292">
        <v>0</v>
      </c>
      <c r="BR18" s="292">
        <v>0</v>
      </c>
      <c r="BS18" s="292">
        <v>0</v>
      </c>
      <c r="BT18" s="292">
        <v>0</v>
      </c>
      <c r="BU18" s="292">
        <f>SUM(BV18:CA18)</f>
        <v>0</v>
      </c>
      <c r="BV18" s="292">
        <v>0</v>
      </c>
      <c r="BW18" s="292">
        <v>0</v>
      </c>
      <c r="BX18" s="292">
        <v>0</v>
      </c>
      <c r="BY18" s="292">
        <v>0</v>
      </c>
      <c r="BZ18" s="292">
        <v>0</v>
      </c>
      <c r="CA18" s="292">
        <v>0</v>
      </c>
      <c r="CB18" s="292">
        <f>SUM(CC18,CJ18)</f>
        <v>0</v>
      </c>
      <c r="CC18" s="292">
        <f>SUM(CD18:CI18)</f>
        <v>0</v>
      </c>
      <c r="CD18" s="292">
        <v>0</v>
      </c>
      <c r="CE18" s="292">
        <v>0</v>
      </c>
      <c r="CF18" s="292">
        <v>0</v>
      </c>
      <c r="CG18" s="292">
        <v>0</v>
      </c>
      <c r="CH18" s="292">
        <v>0</v>
      </c>
      <c r="CI18" s="292">
        <v>0</v>
      </c>
      <c r="CJ18" s="292">
        <f>SUM(CK18:CP18)</f>
        <v>0</v>
      </c>
      <c r="CK18" s="292">
        <v>0</v>
      </c>
      <c r="CL18" s="292">
        <v>0</v>
      </c>
      <c r="CM18" s="292">
        <v>0</v>
      </c>
      <c r="CN18" s="292">
        <v>0</v>
      </c>
      <c r="CO18" s="292">
        <v>0</v>
      </c>
      <c r="CP18" s="292">
        <v>0</v>
      </c>
      <c r="CQ18" s="292">
        <f>SUM(CR18,CY18)</f>
        <v>23</v>
      </c>
      <c r="CR18" s="292">
        <f>SUM(CS18:CX18)</f>
        <v>12</v>
      </c>
      <c r="CS18" s="292">
        <v>0</v>
      </c>
      <c r="CT18" s="292">
        <v>0</v>
      </c>
      <c r="CU18" s="292">
        <v>0</v>
      </c>
      <c r="CV18" s="292">
        <v>12</v>
      </c>
      <c r="CW18" s="292">
        <v>0</v>
      </c>
      <c r="CX18" s="292">
        <v>0</v>
      </c>
      <c r="CY18" s="292">
        <f>SUM(CZ18:DE18)</f>
        <v>11</v>
      </c>
      <c r="CZ18" s="292">
        <v>0</v>
      </c>
      <c r="DA18" s="292">
        <v>0</v>
      </c>
      <c r="DB18" s="292">
        <v>0</v>
      </c>
      <c r="DC18" s="292">
        <v>11</v>
      </c>
      <c r="DD18" s="292">
        <v>0</v>
      </c>
      <c r="DE18" s="292">
        <v>0</v>
      </c>
      <c r="DF18" s="292">
        <f>SUM(DG18,DN18)</f>
        <v>0</v>
      </c>
      <c r="DG18" s="292">
        <f>SUM(DH18:DM18)</f>
        <v>0</v>
      </c>
      <c r="DH18" s="292">
        <v>0</v>
      </c>
      <c r="DI18" s="292">
        <v>0</v>
      </c>
      <c r="DJ18" s="292">
        <v>0</v>
      </c>
      <c r="DK18" s="292">
        <v>0</v>
      </c>
      <c r="DL18" s="292">
        <v>0</v>
      </c>
      <c r="DM18" s="292">
        <v>0</v>
      </c>
      <c r="DN18" s="292">
        <f>SUM(DO18:DT18)</f>
        <v>0</v>
      </c>
      <c r="DO18" s="292">
        <v>0</v>
      </c>
      <c r="DP18" s="292">
        <v>0</v>
      </c>
      <c r="DQ18" s="292">
        <v>0</v>
      </c>
      <c r="DR18" s="292">
        <v>0</v>
      </c>
      <c r="DS18" s="292">
        <v>0</v>
      </c>
      <c r="DT18" s="292">
        <v>0</v>
      </c>
      <c r="DU18" s="292">
        <f>SUM(DV18:DY18)</f>
        <v>1848</v>
      </c>
      <c r="DV18" s="292">
        <v>1848</v>
      </c>
      <c r="DW18" s="292">
        <v>0</v>
      </c>
      <c r="DX18" s="292">
        <v>0</v>
      </c>
      <c r="DY18" s="292">
        <v>0</v>
      </c>
      <c r="DZ18" s="292">
        <f>SUM(EA18,EH18)</f>
        <v>0</v>
      </c>
      <c r="EA18" s="292">
        <f>SUM(EB18:EG18)</f>
        <v>0</v>
      </c>
      <c r="EB18" s="292">
        <v>0</v>
      </c>
      <c r="EC18" s="292">
        <v>0</v>
      </c>
      <c r="ED18" s="292">
        <v>0</v>
      </c>
      <c r="EE18" s="292">
        <v>0</v>
      </c>
      <c r="EF18" s="292">
        <v>0</v>
      </c>
      <c r="EG18" s="292">
        <v>0</v>
      </c>
      <c r="EH18" s="292">
        <f>SUM(EI18:EN18)</f>
        <v>0</v>
      </c>
      <c r="EI18" s="292">
        <v>0</v>
      </c>
      <c r="EJ18" s="292">
        <v>0</v>
      </c>
      <c r="EK18" s="292">
        <v>0</v>
      </c>
      <c r="EL18" s="292">
        <v>0</v>
      </c>
      <c r="EM18" s="292">
        <v>0</v>
      </c>
      <c r="EN18" s="292">
        <v>0</v>
      </c>
    </row>
    <row r="19" spans="1:144" s="224" customFormat="1" ht="13.5" customHeight="1">
      <c r="A19" s="290" t="s">
        <v>745</v>
      </c>
      <c r="B19" s="291" t="s">
        <v>784</v>
      </c>
      <c r="C19" s="290" t="s">
        <v>785</v>
      </c>
      <c r="D19" s="292">
        <f>SUM(E19,T19,AI19,AX19,BM19,CB19,CQ19,DF19,DU19,DZ19)</f>
        <v>5145</v>
      </c>
      <c r="E19" s="292">
        <f>SUM(F19,M19)</f>
        <v>3524</v>
      </c>
      <c r="F19" s="292">
        <f>SUM(G19:L19)</f>
        <v>3328</v>
      </c>
      <c r="G19" s="292">
        <v>0</v>
      </c>
      <c r="H19" s="292">
        <v>3194</v>
      </c>
      <c r="I19" s="292">
        <v>0</v>
      </c>
      <c r="J19" s="292">
        <v>0</v>
      </c>
      <c r="K19" s="292">
        <v>0</v>
      </c>
      <c r="L19" s="292">
        <v>134</v>
      </c>
      <c r="M19" s="292">
        <f>SUM(N19:S19)</f>
        <v>196</v>
      </c>
      <c r="N19" s="292">
        <v>0</v>
      </c>
      <c r="O19" s="292">
        <v>121</v>
      </c>
      <c r="P19" s="292">
        <v>0</v>
      </c>
      <c r="Q19" s="292">
        <v>0</v>
      </c>
      <c r="R19" s="292">
        <v>0</v>
      </c>
      <c r="S19" s="292">
        <v>75</v>
      </c>
      <c r="T19" s="292">
        <f>SUM(U19,AB19)</f>
        <v>209</v>
      </c>
      <c r="U19" s="292">
        <f>SUM(V19:AA19)</f>
        <v>178</v>
      </c>
      <c r="V19" s="292">
        <v>0</v>
      </c>
      <c r="W19" s="292">
        <v>0</v>
      </c>
      <c r="X19" s="292">
        <v>114</v>
      </c>
      <c r="Y19" s="292">
        <v>19</v>
      </c>
      <c r="Z19" s="292">
        <v>0</v>
      </c>
      <c r="AA19" s="292">
        <v>45</v>
      </c>
      <c r="AB19" s="292">
        <f>SUM(AC19:AH19)</f>
        <v>31</v>
      </c>
      <c r="AC19" s="292">
        <v>0</v>
      </c>
      <c r="AD19" s="292">
        <v>0</v>
      </c>
      <c r="AE19" s="292">
        <v>17</v>
      </c>
      <c r="AF19" s="292">
        <v>0</v>
      </c>
      <c r="AG19" s="292">
        <v>0</v>
      </c>
      <c r="AH19" s="292">
        <v>14</v>
      </c>
      <c r="AI19" s="292">
        <f>SUM(AJ19,AQ19)</f>
        <v>0</v>
      </c>
      <c r="AJ19" s="292">
        <f>SUM(AK19:AP19)</f>
        <v>0</v>
      </c>
      <c r="AK19" s="292">
        <v>0</v>
      </c>
      <c r="AL19" s="292">
        <v>0</v>
      </c>
      <c r="AM19" s="292">
        <v>0</v>
      </c>
      <c r="AN19" s="292">
        <v>0</v>
      </c>
      <c r="AO19" s="292">
        <v>0</v>
      </c>
      <c r="AP19" s="292">
        <v>0</v>
      </c>
      <c r="AQ19" s="292">
        <f>SUM(AR19:AW19)</f>
        <v>0</v>
      </c>
      <c r="AR19" s="292">
        <v>0</v>
      </c>
      <c r="AS19" s="292">
        <v>0</v>
      </c>
      <c r="AT19" s="292">
        <v>0</v>
      </c>
      <c r="AU19" s="292">
        <v>0</v>
      </c>
      <c r="AV19" s="292">
        <v>0</v>
      </c>
      <c r="AW19" s="292">
        <v>0</v>
      </c>
      <c r="AX19" s="292">
        <f>SUM(AY19,BF19)</f>
        <v>0</v>
      </c>
      <c r="AY19" s="292">
        <f>SUM(AZ19:BE19)</f>
        <v>0</v>
      </c>
      <c r="AZ19" s="292">
        <v>0</v>
      </c>
      <c r="BA19" s="292">
        <v>0</v>
      </c>
      <c r="BB19" s="292">
        <v>0</v>
      </c>
      <c r="BC19" s="292">
        <v>0</v>
      </c>
      <c r="BD19" s="292">
        <v>0</v>
      </c>
      <c r="BE19" s="292">
        <v>0</v>
      </c>
      <c r="BF19" s="292">
        <f>SUM(BG19:BL19)</f>
        <v>0</v>
      </c>
      <c r="BG19" s="292">
        <v>0</v>
      </c>
      <c r="BH19" s="292">
        <v>0</v>
      </c>
      <c r="BI19" s="292">
        <v>0</v>
      </c>
      <c r="BJ19" s="292">
        <v>0</v>
      </c>
      <c r="BK19" s="292">
        <v>0</v>
      </c>
      <c r="BL19" s="292">
        <v>0</v>
      </c>
      <c r="BM19" s="292">
        <f>SUM(BN19,BU19)</f>
        <v>0</v>
      </c>
      <c r="BN19" s="292">
        <f>SUM(BO19:BT19)</f>
        <v>0</v>
      </c>
      <c r="BO19" s="292">
        <v>0</v>
      </c>
      <c r="BP19" s="292">
        <v>0</v>
      </c>
      <c r="BQ19" s="292">
        <v>0</v>
      </c>
      <c r="BR19" s="292">
        <v>0</v>
      </c>
      <c r="BS19" s="292">
        <v>0</v>
      </c>
      <c r="BT19" s="292">
        <v>0</v>
      </c>
      <c r="BU19" s="292">
        <f>SUM(BV19:CA19)</f>
        <v>0</v>
      </c>
      <c r="BV19" s="292">
        <v>0</v>
      </c>
      <c r="BW19" s="292">
        <v>0</v>
      </c>
      <c r="BX19" s="292">
        <v>0</v>
      </c>
      <c r="BY19" s="292">
        <v>0</v>
      </c>
      <c r="BZ19" s="292">
        <v>0</v>
      </c>
      <c r="CA19" s="292">
        <v>0</v>
      </c>
      <c r="CB19" s="292">
        <f>SUM(CC19,CJ19)</f>
        <v>0</v>
      </c>
      <c r="CC19" s="292">
        <f>SUM(CD19:CI19)</f>
        <v>0</v>
      </c>
      <c r="CD19" s="292">
        <v>0</v>
      </c>
      <c r="CE19" s="292">
        <v>0</v>
      </c>
      <c r="CF19" s="292">
        <v>0</v>
      </c>
      <c r="CG19" s="292">
        <v>0</v>
      </c>
      <c r="CH19" s="292">
        <v>0</v>
      </c>
      <c r="CI19" s="292">
        <v>0</v>
      </c>
      <c r="CJ19" s="292">
        <f>SUM(CK19:CP19)</f>
        <v>0</v>
      </c>
      <c r="CK19" s="292">
        <v>0</v>
      </c>
      <c r="CL19" s="292">
        <v>0</v>
      </c>
      <c r="CM19" s="292">
        <v>0</v>
      </c>
      <c r="CN19" s="292">
        <v>0</v>
      </c>
      <c r="CO19" s="292">
        <v>0</v>
      </c>
      <c r="CP19" s="292">
        <v>0</v>
      </c>
      <c r="CQ19" s="292">
        <f>SUM(CR19,CY19)</f>
        <v>29</v>
      </c>
      <c r="CR19" s="292">
        <f>SUM(CS19:CX19)</f>
        <v>19</v>
      </c>
      <c r="CS19" s="292">
        <v>0</v>
      </c>
      <c r="CT19" s="292">
        <v>0</v>
      </c>
      <c r="CU19" s="292">
        <v>0</v>
      </c>
      <c r="CV19" s="292">
        <v>19</v>
      </c>
      <c r="CW19" s="292">
        <v>0</v>
      </c>
      <c r="CX19" s="292">
        <v>0</v>
      </c>
      <c r="CY19" s="292">
        <f>SUM(CZ19:DE19)</f>
        <v>10</v>
      </c>
      <c r="CZ19" s="292">
        <v>0</v>
      </c>
      <c r="DA19" s="292">
        <v>0</v>
      </c>
      <c r="DB19" s="292">
        <v>0</v>
      </c>
      <c r="DC19" s="292">
        <v>10</v>
      </c>
      <c r="DD19" s="292">
        <v>0</v>
      </c>
      <c r="DE19" s="292">
        <v>0</v>
      </c>
      <c r="DF19" s="292">
        <f>SUM(DG19,DN19)</f>
        <v>0</v>
      </c>
      <c r="DG19" s="292">
        <f>SUM(DH19:DM19)</f>
        <v>0</v>
      </c>
      <c r="DH19" s="292">
        <v>0</v>
      </c>
      <c r="DI19" s="292">
        <v>0</v>
      </c>
      <c r="DJ19" s="292">
        <v>0</v>
      </c>
      <c r="DK19" s="292">
        <v>0</v>
      </c>
      <c r="DL19" s="292">
        <v>0</v>
      </c>
      <c r="DM19" s="292">
        <v>0</v>
      </c>
      <c r="DN19" s="292">
        <f>SUM(DO19:DT19)</f>
        <v>0</v>
      </c>
      <c r="DO19" s="292">
        <v>0</v>
      </c>
      <c r="DP19" s="292">
        <v>0</v>
      </c>
      <c r="DQ19" s="292">
        <v>0</v>
      </c>
      <c r="DR19" s="292">
        <v>0</v>
      </c>
      <c r="DS19" s="292">
        <v>0</v>
      </c>
      <c r="DT19" s="292">
        <v>0</v>
      </c>
      <c r="DU19" s="292">
        <f>SUM(DV19:DY19)</f>
        <v>1383</v>
      </c>
      <c r="DV19" s="292">
        <v>1383</v>
      </c>
      <c r="DW19" s="292">
        <v>0</v>
      </c>
      <c r="DX19" s="292">
        <v>0</v>
      </c>
      <c r="DY19" s="292">
        <v>0</v>
      </c>
      <c r="DZ19" s="292">
        <f>SUM(EA19,EH19)</f>
        <v>0</v>
      </c>
      <c r="EA19" s="292">
        <f>SUM(EB19:EG19)</f>
        <v>0</v>
      </c>
      <c r="EB19" s="292">
        <v>0</v>
      </c>
      <c r="EC19" s="292">
        <v>0</v>
      </c>
      <c r="ED19" s="292">
        <v>0</v>
      </c>
      <c r="EE19" s="292">
        <v>0</v>
      </c>
      <c r="EF19" s="292">
        <v>0</v>
      </c>
      <c r="EG19" s="292">
        <v>0</v>
      </c>
      <c r="EH19" s="292">
        <f>SUM(EI19:EN19)</f>
        <v>0</v>
      </c>
      <c r="EI19" s="292">
        <v>0</v>
      </c>
      <c r="EJ19" s="292">
        <v>0</v>
      </c>
      <c r="EK19" s="292">
        <v>0</v>
      </c>
      <c r="EL19" s="292">
        <v>0</v>
      </c>
      <c r="EM19" s="292">
        <v>0</v>
      </c>
      <c r="EN19" s="292">
        <v>0</v>
      </c>
    </row>
    <row r="20" spans="1:144" s="224" customFormat="1" ht="13.5" customHeight="1">
      <c r="A20" s="290" t="s">
        <v>745</v>
      </c>
      <c r="B20" s="291" t="s">
        <v>786</v>
      </c>
      <c r="C20" s="290" t="s">
        <v>787</v>
      </c>
      <c r="D20" s="292">
        <f>SUM(E20,T20,AI20,AX20,BM20,CB20,CQ20,DF20,DU20,DZ20)</f>
        <v>3068</v>
      </c>
      <c r="E20" s="292">
        <f>SUM(F20,M20)</f>
        <v>1221</v>
      </c>
      <c r="F20" s="292">
        <f>SUM(G20:L20)</f>
        <v>1221</v>
      </c>
      <c r="G20" s="292">
        <v>0</v>
      </c>
      <c r="H20" s="292">
        <v>1221</v>
      </c>
      <c r="I20" s="292">
        <v>0</v>
      </c>
      <c r="J20" s="292">
        <v>0</v>
      </c>
      <c r="K20" s="292">
        <v>0</v>
      </c>
      <c r="L20" s="292">
        <v>0</v>
      </c>
      <c r="M20" s="292">
        <f>SUM(N20:S20)</f>
        <v>0</v>
      </c>
      <c r="N20" s="292">
        <v>0</v>
      </c>
      <c r="O20" s="292">
        <v>0</v>
      </c>
      <c r="P20" s="292">
        <v>0</v>
      </c>
      <c r="Q20" s="292">
        <v>0</v>
      </c>
      <c r="R20" s="292">
        <v>0</v>
      </c>
      <c r="S20" s="292">
        <v>0</v>
      </c>
      <c r="T20" s="292">
        <f>SUM(U20,AB20)</f>
        <v>0</v>
      </c>
      <c r="U20" s="292">
        <f>SUM(V20:AA20)</f>
        <v>0</v>
      </c>
      <c r="V20" s="292">
        <v>0</v>
      </c>
      <c r="W20" s="292">
        <v>0</v>
      </c>
      <c r="X20" s="292">
        <v>0</v>
      </c>
      <c r="Y20" s="292">
        <v>0</v>
      </c>
      <c r="Z20" s="292">
        <v>0</v>
      </c>
      <c r="AA20" s="292">
        <v>0</v>
      </c>
      <c r="AB20" s="292">
        <f>SUM(AC20:AH20)</f>
        <v>0</v>
      </c>
      <c r="AC20" s="292">
        <v>0</v>
      </c>
      <c r="AD20" s="292">
        <v>0</v>
      </c>
      <c r="AE20" s="292">
        <v>0</v>
      </c>
      <c r="AF20" s="292">
        <v>0</v>
      </c>
      <c r="AG20" s="292">
        <v>0</v>
      </c>
      <c r="AH20" s="292">
        <v>0</v>
      </c>
      <c r="AI20" s="292">
        <f>SUM(AJ20,AQ20)</f>
        <v>191</v>
      </c>
      <c r="AJ20" s="292">
        <f>SUM(AK20:AP20)</f>
        <v>191</v>
      </c>
      <c r="AK20" s="292">
        <v>0</v>
      </c>
      <c r="AL20" s="292">
        <v>0</v>
      </c>
      <c r="AM20" s="292">
        <v>0</v>
      </c>
      <c r="AN20" s="292">
        <v>191</v>
      </c>
      <c r="AO20" s="292">
        <v>0</v>
      </c>
      <c r="AP20" s="292">
        <v>0</v>
      </c>
      <c r="AQ20" s="292">
        <f>SUM(AR20:AW20)</f>
        <v>0</v>
      </c>
      <c r="AR20" s="292">
        <v>0</v>
      </c>
      <c r="AS20" s="292">
        <v>0</v>
      </c>
      <c r="AT20" s="292">
        <v>0</v>
      </c>
      <c r="AU20" s="292">
        <v>0</v>
      </c>
      <c r="AV20" s="292">
        <v>0</v>
      </c>
      <c r="AW20" s="292">
        <v>0</v>
      </c>
      <c r="AX20" s="292">
        <f>SUM(AY20,BF20)</f>
        <v>0</v>
      </c>
      <c r="AY20" s="292">
        <f>SUM(AZ20:BE20)</f>
        <v>0</v>
      </c>
      <c r="AZ20" s="292">
        <v>0</v>
      </c>
      <c r="BA20" s="292">
        <v>0</v>
      </c>
      <c r="BB20" s="292">
        <v>0</v>
      </c>
      <c r="BC20" s="292">
        <v>0</v>
      </c>
      <c r="BD20" s="292">
        <v>0</v>
      </c>
      <c r="BE20" s="292">
        <v>0</v>
      </c>
      <c r="BF20" s="292">
        <f>SUM(BG20:BL20)</f>
        <v>0</v>
      </c>
      <c r="BG20" s="292">
        <v>0</v>
      </c>
      <c r="BH20" s="292">
        <v>0</v>
      </c>
      <c r="BI20" s="292">
        <v>0</v>
      </c>
      <c r="BJ20" s="292">
        <v>0</v>
      </c>
      <c r="BK20" s="292">
        <v>0</v>
      </c>
      <c r="BL20" s="292">
        <v>0</v>
      </c>
      <c r="BM20" s="292">
        <f>SUM(BN20,BU20)</f>
        <v>0</v>
      </c>
      <c r="BN20" s="292">
        <f>SUM(BO20:BT20)</f>
        <v>0</v>
      </c>
      <c r="BO20" s="292">
        <v>0</v>
      </c>
      <c r="BP20" s="292">
        <v>0</v>
      </c>
      <c r="BQ20" s="292">
        <v>0</v>
      </c>
      <c r="BR20" s="292">
        <v>0</v>
      </c>
      <c r="BS20" s="292">
        <v>0</v>
      </c>
      <c r="BT20" s="292">
        <v>0</v>
      </c>
      <c r="BU20" s="292">
        <f>SUM(BV20:CA20)</f>
        <v>0</v>
      </c>
      <c r="BV20" s="292">
        <v>0</v>
      </c>
      <c r="BW20" s="292">
        <v>0</v>
      </c>
      <c r="BX20" s="292">
        <v>0</v>
      </c>
      <c r="BY20" s="292">
        <v>0</v>
      </c>
      <c r="BZ20" s="292">
        <v>0</v>
      </c>
      <c r="CA20" s="292">
        <v>0</v>
      </c>
      <c r="CB20" s="292">
        <f>SUM(CC20,CJ20)</f>
        <v>28</v>
      </c>
      <c r="CC20" s="292">
        <f>SUM(CD20:CI20)</f>
        <v>28</v>
      </c>
      <c r="CD20" s="292">
        <v>0</v>
      </c>
      <c r="CE20" s="292">
        <v>0</v>
      </c>
      <c r="CF20" s="292">
        <v>0</v>
      </c>
      <c r="CG20" s="292">
        <v>28</v>
      </c>
      <c r="CH20" s="292">
        <v>0</v>
      </c>
      <c r="CI20" s="292">
        <v>0</v>
      </c>
      <c r="CJ20" s="292">
        <f>SUM(CK20:CP20)</f>
        <v>0</v>
      </c>
      <c r="CK20" s="292">
        <v>0</v>
      </c>
      <c r="CL20" s="292">
        <v>0</v>
      </c>
      <c r="CM20" s="292">
        <v>0</v>
      </c>
      <c r="CN20" s="292">
        <v>0</v>
      </c>
      <c r="CO20" s="292">
        <v>0</v>
      </c>
      <c r="CP20" s="292">
        <v>0</v>
      </c>
      <c r="CQ20" s="292">
        <f>SUM(CR20,CY20)</f>
        <v>178</v>
      </c>
      <c r="CR20" s="292">
        <f>SUM(CS20:CX20)</f>
        <v>155</v>
      </c>
      <c r="CS20" s="292">
        <v>0</v>
      </c>
      <c r="CT20" s="292">
        <v>0</v>
      </c>
      <c r="CU20" s="292">
        <v>38</v>
      </c>
      <c r="CV20" s="292">
        <v>112</v>
      </c>
      <c r="CW20" s="292">
        <v>1</v>
      </c>
      <c r="CX20" s="292">
        <v>4</v>
      </c>
      <c r="CY20" s="292">
        <f>SUM(CZ20:DE20)</f>
        <v>23</v>
      </c>
      <c r="CZ20" s="292">
        <v>0</v>
      </c>
      <c r="DA20" s="292">
        <v>0</v>
      </c>
      <c r="DB20" s="292">
        <v>15</v>
      </c>
      <c r="DC20" s="292">
        <v>7</v>
      </c>
      <c r="DD20" s="292">
        <v>0</v>
      </c>
      <c r="DE20" s="292">
        <v>1</v>
      </c>
      <c r="DF20" s="292">
        <f>SUM(DG20,DN20)</f>
        <v>0</v>
      </c>
      <c r="DG20" s="292">
        <f>SUM(DH20:DM20)</f>
        <v>0</v>
      </c>
      <c r="DH20" s="292">
        <v>0</v>
      </c>
      <c r="DI20" s="292">
        <v>0</v>
      </c>
      <c r="DJ20" s="292">
        <v>0</v>
      </c>
      <c r="DK20" s="292">
        <v>0</v>
      </c>
      <c r="DL20" s="292">
        <v>0</v>
      </c>
      <c r="DM20" s="292">
        <v>0</v>
      </c>
      <c r="DN20" s="292">
        <f>SUM(DO20:DT20)</f>
        <v>0</v>
      </c>
      <c r="DO20" s="292">
        <v>0</v>
      </c>
      <c r="DP20" s="292">
        <v>0</v>
      </c>
      <c r="DQ20" s="292">
        <v>0</v>
      </c>
      <c r="DR20" s="292">
        <v>0</v>
      </c>
      <c r="DS20" s="292">
        <v>0</v>
      </c>
      <c r="DT20" s="292">
        <v>0</v>
      </c>
      <c r="DU20" s="292">
        <f>SUM(DV20:DY20)</f>
        <v>1450</v>
      </c>
      <c r="DV20" s="292">
        <v>1450</v>
      </c>
      <c r="DW20" s="292">
        <v>0</v>
      </c>
      <c r="DX20" s="292">
        <v>0</v>
      </c>
      <c r="DY20" s="292">
        <v>0</v>
      </c>
      <c r="DZ20" s="292">
        <f>SUM(EA20,EH20)</f>
        <v>0</v>
      </c>
      <c r="EA20" s="292">
        <f>SUM(EB20:EG20)</f>
        <v>0</v>
      </c>
      <c r="EB20" s="292">
        <v>0</v>
      </c>
      <c r="EC20" s="292">
        <v>0</v>
      </c>
      <c r="ED20" s="292">
        <v>0</v>
      </c>
      <c r="EE20" s="292">
        <v>0</v>
      </c>
      <c r="EF20" s="292">
        <v>0</v>
      </c>
      <c r="EG20" s="292">
        <v>0</v>
      </c>
      <c r="EH20" s="292">
        <f>SUM(EI20:EN20)</f>
        <v>0</v>
      </c>
      <c r="EI20" s="292">
        <v>0</v>
      </c>
      <c r="EJ20" s="292">
        <v>0</v>
      </c>
      <c r="EK20" s="292">
        <v>0</v>
      </c>
      <c r="EL20" s="292">
        <v>0</v>
      </c>
      <c r="EM20" s="292">
        <v>0</v>
      </c>
      <c r="EN20" s="292">
        <v>0</v>
      </c>
    </row>
    <row r="21" spans="1:144" s="224" customFormat="1" ht="13.5" customHeight="1">
      <c r="A21" s="290" t="s">
        <v>745</v>
      </c>
      <c r="B21" s="291" t="s">
        <v>788</v>
      </c>
      <c r="C21" s="290" t="s">
        <v>789</v>
      </c>
      <c r="D21" s="292">
        <f>SUM(E21,T21,AI21,AX21,BM21,CB21,CQ21,DF21,DU21,DZ21)</f>
        <v>4152</v>
      </c>
      <c r="E21" s="292">
        <f>SUM(F21,M21)</f>
        <v>3153</v>
      </c>
      <c r="F21" s="292">
        <f>SUM(G21:L21)</f>
        <v>3076</v>
      </c>
      <c r="G21" s="292">
        <v>0</v>
      </c>
      <c r="H21" s="292">
        <v>3076</v>
      </c>
      <c r="I21" s="292">
        <v>0</v>
      </c>
      <c r="J21" s="292">
        <v>0</v>
      </c>
      <c r="K21" s="292">
        <v>0</v>
      </c>
      <c r="L21" s="292">
        <v>0</v>
      </c>
      <c r="M21" s="292">
        <f>SUM(N21:S21)</f>
        <v>77</v>
      </c>
      <c r="N21" s="292">
        <v>0</v>
      </c>
      <c r="O21" s="292">
        <v>77</v>
      </c>
      <c r="P21" s="292">
        <v>0</v>
      </c>
      <c r="Q21" s="292">
        <v>0</v>
      </c>
      <c r="R21" s="292">
        <v>0</v>
      </c>
      <c r="S21" s="292">
        <v>0</v>
      </c>
      <c r="T21" s="292">
        <f>SUM(U21,AB21)</f>
        <v>14</v>
      </c>
      <c r="U21" s="292">
        <f>SUM(V21:AA21)</f>
        <v>0</v>
      </c>
      <c r="V21" s="292">
        <v>0</v>
      </c>
      <c r="W21" s="292">
        <v>0</v>
      </c>
      <c r="X21" s="292">
        <v>0</v>
      </c>
      <c r="Y21" s="292">
        <v>0</v>
      </c>
      <c r="Z21" s="292">
        <v>0</v>
      </c>
      <c r="AA21" s="292">
        <v>0</v>
      </c>
      <c r="AB21" s="292">
        <f>SUM(AC21:AH21)</f>
        <v>14</v>
      </c>
      <c r="AC21" s="292">
        <v>14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2">
        <f>SUM(AJ21,AQ21)</f>
        <v>4</v>
      </c>
      <c r="AJ21" s="292">
        <f>SUM(AK21:AP21)</f>
        <v>4</v>
      </c>
      <c r="AK21" s="292">
        <v>0</v>
      </c>
      <c r="AL21" s="292">
        <v>0</v>
      </c>
      <c r="AM21" s="292">
        <v>0</v>
      </c>
      <c r="AN21" s="292">
        <v>4</v>
      </c>
      <c r="AO21" s="292">
        <v>0</v>
      </c>
      <c r="AP21" s="292">
        <v>0</v>
      </c>
      <c r="AQ21" s="292">
        <f>SUM(AR21:AW21)</f>
        <v>0</v>
      </c>
      <c r="AR21" s="292">
        <v>0</v>
      </c>
      <c r="AS21" s="292">
        <v>0</v>
      </c>
      <c r="AT21" s="292">
        <v>0</v>
      </c>
      <c r="AU21" s="292">
        <v>0</v>
      </c>
      <c r="AV21" s="292">
        <v>0</v>
      </c>
      <c r="AW21" s="292">
        <v>0</v>
      </c>
      <c r="AX21" s="292">
        <f>SUM(AY21,BF21)</f>
        <v>0</v>
      </c>
      <c r="AY21" s="292">
        <f>SUM(AZ21:BE21)</f>
        <v>0</v>
      </c>
      <c r="AZ21" s="292">
        <v>0</v>
      </c>
      <c r="BA21" s="292">
        <v>0</v>
      </c>
      <c r="BB21" s="292">
        <v>0</v>
      </c>
      <c r="BC21" s="292">
        <v>0</v>
      </c>
      <c r="BD21" s="292">
        <v>0</v>
      </c>
      <c r="BE21" s="292">
        <v>0</v>
      </c>
      <c r="BF21" s="292">
        <f>SUM(BG21:BL21)</f>
        <v>0</v>
      </c>
      <c r="BG21" s="292">
        <v>0</v>
      </c>
      <c r="BH21" s="292">
        <v>0</v>
      </c>
      <c r="BI21" s="292">
        <v>0</v>
      </c>
      <c r="BJ21" s="292">
        <v>0</v>
      </c>
      <c r="BK21" s="292">
        <v>0</v>
      </c>
      <c r="BL21" s="292">
        <v>0</v>
      </c>
      <c r="BM21" s="292">
        <f>SUM(BN21,BU21)</f>
        <v>0</v>
      </c>
      <c r="BN21" s="292">
        <f>SUM(BO21:BT21)</f>
        <v>0</v>
      </c>
      <c r="BO21" s="292">
        <v>0</v>
      </c>
      <c r="BP21" s="292">
        <v>0</v>
      </c>
      <c r="BQ21" s="292">
        <v>0</v>
      </c>
      <c r="BR21" s="292">
        <v>0</v>
      </c>
      <c r="BS21" s="292">
        <v>0</v>
      </c>
      <c r="BT21" s="292">
        <v>0</v>
      </c>
      <c r="BU21" s="292">
        <f>SUM(BV21:CA21)</f>
        <v>0</v>
      </c>
      <c r="BV21" s="292">
        <v>0</v>
      </c>
      <c r="BW21" s="292">
        <v>0</v>
      </c>
      <c r="BX21" s="292">
        <v>0</v>
      </c>
      <c r="BY21" s="292">
        <v>0</v>
      </c>
      <c r="BZ21" s="292">
        <v>0</v>
      </c>
      <c r="CA21" s="292">
        <v>0</v>
      </c>
      <c r="CB21" s="292">
        <f>SUM(CC21,CJ21)</f>
        <v>30</v>
      </c>
      <c r="CC21" s="292">
        <f>SUM(CD21:CI21)</f>
        <v>0</v>
      </c>
      <c r="CD21" s="292">
        <v>0</v>
      </c>
      <c r="CE21" s="292">
        <v>0</v>
      </c>
      <c r="CF21" s="292">
        <v>0</v>
      </c>
      <c r="CG21" s="292">
        <v>0</v>
      </c>
      <c r="CH21" s="292">
        <v>0</v>
      </c>
      <c r="CI21" s="292">
        <v>0</v>
      </c>
      <c r="CJ21" s="292">
        <f>SUM(CK21:CP21)</f>
        <v>30</v>
      </c>
      <c r="CK21" s="292">
        <v>0</v>
      </c>
      <c r="CL21" s="292">
        <v>30</v>
      </c>
      <c r="CM21" s="292">
        <v>0</v>
      </c>
      <c r="CN21" s="292">
        <v>0</v>
      </c>
      <c r="CO21" s="292">
        <v>0</v>
      </c>
      <c r="CP21" s="292">
        <v>0</v>
      </c>
      <c r="CQ21" s="292">
        <f>SUM(CR21,CY21)</f>
        <v>675</v>
      </c>
      <c r="CR21" s="292">
        <f>SUM(CS21:CX21)</f>
        <v>661</v>
      </c>
      <c r="CS21" s="292">
        <v>0</v>
      </c>
      <c r="CT21" s="292">
        <v>0</v>
      </c>
      <c r="CU21" s="292">
        <v>208</v>
      </c>
      <c r="CV21" s="292">
        <v>431</v>
      </c>
      <c r="CW21" s="292">
        <v>7</v>
      </c>
      <c r="CX21" s="292">
        <v>15</v>
      </c>
      <c r="CY21" s="292">
        <f>SUM(CZ21:DE21)</f>
        <v>14</v>
      </c>
      <c r="CZ21" s="292">
        <v>0</v>
      </c>
      <c r="DA21" s="292">
        <v>0</v>
      </c>
      <c r="DB21" s="292">
        <v>7</v>
      </c>
      <c r="DC21" s="292">
        <v>0</v>
      </c>
      <c r="DD21" s="292">
        <v>0</v>
      </c>
      <c r="DE21" s="292">
        <v>7</v>
      </c>
      <c r="DF21" s="292">
        <f>SUM(DG21,DN21)</f>
        <v>0</v>
      </c>
      <c r="DG21" s="292">
        <f>SUM(DH21:DM21)</f>
        <v>0</v>
      </c>
      <c r="DH21" s="292">
        <v>0</v>
      </c>
      <c r="DI21" s="292">
        <v>0</v>
      </c>
      <c r="DJ21" s="292">
        <v>0</v>
      </c>
      <c r="DK21" s="292">
        <v>0</v>
      </c>
      <c r="DL21" s="292">
        <v>0</v>
      </c>
      <c r="DM21" s="292">
        <v>0</v>
      </c>
      <c r="DN21" s="292">
        <f>SUM(DO21:DT21)</f>
        <v>0</v>
      </c>
      <c r="DO21" s="292">
        <v>0</v>
      </c>
      <c r="DP21" s="292">
        <v>0</v>
      </c>
      <c r="DQ21" s="292">
        <v>0</v>
      </c>
      <c r="DR21" s="292">
        <v>0</v>
      </c>
      <c r="DS21" s="292">
        <v>0</v>
      </c>
      <c r="DT21" s="292">
        <v>0</v>
      </c>
      <c r="DU21" s="292">
        <f>SUM(DV21:DY21)</f>
        <v>276</v>
      </c>
      <c r="DV21" s="292">
        <v>262</v>
      </c>
      <c r="DW21" s="292">
        <v>0</v>
      </c>
      <c r="DX21" s="292">
        <v>14</v>
      </c>
      <c r="DY21" s="292">
        <v>0</v>
      </c>
      <c r="DZ21" s="292">
        <f>SUM(EA21,EH21)</f>
        <v>0</v>
      </c>
      <c r="EA21" s="292">
        <f>SUM(EB21:EG21)</f>
        <v>0</v>
      </c>
      <c r="EB21" s="292">
        <v>0</v>
      </c>
      <c r="EC21" s="292">
        <v>0</v>
      </c>
      <c r="ED21" s="292">
        <v>0</v>
      </c>
      <c r="EE21" s="292">
        <v>0</v>
      </c>
      <c r="EF21" s="292">
        <v>0</v>
      </c>
      <c r="EG21" s="292">
        <v>0</v>
      </c>
      <c r="EH21" s="292">
        <f>SUM(EI21:EN21)</f>
        <v>0</v>
      </c>
      <c r="EI21" s="292">
        <v>0</v>
      </c>
      <c r="EJ21" s="292">
        <v>0</v>
      </c>
      <c r="EK21" s="292">
        <v>0</v>
      </c>
      <c r="EL21" s="292">
        <v>0</v>
      </c>
      <c r="EM21" s="292">
        <v>0</v>
      </c>
      <c r="EN21" s="292">
        <v>0</v>
      </c>
    </row>
    <row r="22" spans="1:144" s="224" customFormat="1" ht="13.5" customHeight="1">
      <c r="A22" s="290" t="s">
        <v>745</v>
      </c>
      <c r="B22" s="291" t="s">
        <v>790</v>
      </c>
      <c r="C22" s="290" t="s">
        <v>791</v>
      </c>
      <c r="D22" s="292">
        <f>SUM(E22,T22,AI22,AX22,BM22,CB22,CQ22,DF22,DU22,DZ22)</f>
        <v>2883</v>
      </c>
      <c r="E22" s="292">
        <f>SUM(F22,M22)</f>
        <v>2145</v>
      </c>
      <c r="F22" s="292">
        <f>SUM(G22:L22)</f>
        <v>1628</v>
      </c>
      <c r="G22" s="292">
        <v>0</v>
      </c>
      <c r="H22" s="292">
        <v>1628</v>
      </c>
      <c r="I22" s="292">
        <v>0</v>
      </c>
      <c r="J22" s="292">
        <v>0</v>
      </c>
      <c r="K22" s="292">
        <v>0</v>
      </c>
      <c r="L22" s="292">
        <v>0</v>
      </c>
      <c r="M22" s="292">
        <f>SUM(N22:S22)</f>
        <v>517</v>
      </c>
      <c r="N22" s="292">
        <v>0</v>
      </c>
      <c r="O22" s="292">
        <v>517</v>
      </c>
      <c r="P22" s="292">
        <v>0</v>
      </c>
      <c r="Q22" s="292">
        <v>0</v>
      </c>
      <c r="R22" s="292">
        <v>0</v>
      </c>
      <c r="S22" s="292">
        <v>0</v>
      </c>
      <c r="T22" s="292">
        <f>SUM(U22,AB22)</f>
        <v>0</v>
      </c>
      <c r="U22" s="292">
        <f>SUM(V22:AA22)</f>
        <v>0</v>
      </c>
      <c r="V22" s="292">
        <v>0</v>
      </c>
      <c r="W22" s="292">
        <v>0</v>
      </c>
      <c r="X22" s="292">
        <v>0</v>
      </c>
      <c r="Y22" s="292">
        <v>0</v>
      </c>
      <c r="Z22" s="292">
        <v>0</v>
      </c>
      <c r="AA22" s="292">
        <v>0</v>
      </c>
      <c r="AB22" s="292">
        <f>SUM(AC22:AH22)</f>
        <v>0</v>
      </c>
      <c r="AC22" s="292">
        <v>0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2">
        <f>SUM(AJ22,AQ22)</f>
        <v>0</v>
      </c>
      <c r="AJ22" s="292">
        <f>SUM(AK22:AP22)</f>
        <v>0</v>
      </c>
      <c r="AK22" s="292">
        <v>0</v>
      </c>
      <c r="AL22" s="292">
        <v>0</v>
      </c>
      <c r="AM22" s="292">
        <v>0</v>
      </c>
      <c r="AN22" s="292">
        <v>0</v>
      </c>
      <c r="AO22" s="292">
        <v>0</v>
      </c>
      <c r="AP22" s="292">
        <v>0</v>
      </c>
      <c r="AQ22" s="292">
        <f>SUM(AR22:AW22)</f>
        <v>0</v>
      </c>
      <c r="AR22" s="292">
        <v>0</v>
      </c>
      <c r="AS22" s="292">
        <v>0</v>
      </c>
      <c r="AT22" s="292">
        <v>0</v>
      </c>
      <c r="AU22" s="292">
        <v>0</v>
      </c>
      <c r="AV22" s="292">
        <v>0</v>
      </c>
      <c r="AW22" s="292">
        <v>0</v>
      </c>
      <c r="AX22" s="292">
        <f>SUM(AY22,BF22)</f>
        <v>8</v>
      </c>
      <c r="AY22" s="292">
        <f>SUM(AZ22:BE22)</f>
        <v>8</v>
      </c>
      <c r="AZ22" s="292">
        <v>0</v>
      </c>
      <c r="BA22" s="292">
        <v>0</v>
      </c>
      <c r="BB22" s="292">
        <v>0</v>
      </c>
      <c r="BC22" s="292">
        <v>8</v>
      </c>
      <c r="BD22" s="292">
        <v>0</v>
      </c>
      <c r="BE22" s="292">
        <v>0</v>
      </c>
      <c r="BF22" s="292">
        <f>SUM(BG22:BL22)</f>
        <v>0</v>
      </c>
      <c r="BG22" s="292">
        <v>0</v>
      </c>
      <c r="BH22" s="292">
        <v>0</v>
      </c>
      <c r="BI22" s="292">
        <v>0</v>
      </c>
      <c r="BJ22" s="292">
        <v>0</v>
      </c>
      <c r="BK22" s="292">
        <v>0</v>
      </c>
      <c r="BL22" s="292">
        <v>0</v>
      </c>
      <c r="BM22" s="292">
        <f>SUM(BN22,BU22)</f>
        <v>0</v>
      </c>
      <c r="BN22" s="292">
        <f>SUM(BO22:BT22)</f>
        <v>0</v>
      </c>
      <c r="BO22" s="292">
        <v>0</v>
      </c>
      <c r="BP22" s="292">
        <v>0</v>
      </c>
      <c r="BQ22" s="292">
        <v>0</v>
      </c>
      <c r="BR22" s="292">
        <v>0</v>
      </c>
      <c r="BS22" s="292">
        <v>0</v>
      </c>
      <c r="BT22" s="292">
        <v>0</v>
      </c>
      <c r="BU22" s="292">
        <f>SUM(BV22:CA22)</f>
        <v>0</v>
      </c>
      <c r="BV22" s="292">
        <v>0</v>
      </c>
      <c r="BW22" s="292">
        <v>0</v>
      </c>
      <c r="BX22" s="292">
        <v>0</v>
      </c>
      <c r="BY22" s="292">
        <v>0</v>
      </c>
      <c r="BZ22" s="292">
        <v>0</v>
      </c>
      <c r="CA22" s="292">
        <v>0</v>
      </c>
      <c r="CB22" s="292">
        <f>SUM(CC22,CJ22)</f>
        <v>54</v>
      </c>
      <c r="CC22" s="292">
        <f>SUM(CD22:CI22)</f>
        <v>54</v>
      </c>
      <c r="CD22" s="292">
        <v>0</v>
      </c>
      <c r="CE22" s="292">
        <v>0</v>
      </c>
      <c r="CF22" s="292">
        <v>0</v>
      </c>
      <c r="CG22" s="292">
        <v>54</v>
      </c>
      <c r="CH22" s="292">
        <v>0</v>
      </c>
      <c r="CI22" s="292">
        <v>0</v>
      </c>
      <c r="CJ22" s="292">
        <f>SUM(CK22:CP22)</f>
        <v>0</v>
      </c>
      <c r="CK22" s="292">
        <v>0</v>
      </c>
      <c r="CL22" s="292">
        <v>0</v>
      </c>
      <c r="CM22" s="292">
        <v>0</v>
      </c>
      <c r="CN22" s="292">
        <v>0</v>
      </c>
      <c r="CO22" s="292">
        <v>0</v>
      </c>
      <c r="CP22" s="292">
        <v>0</v>
      </c>
      <c r="CQ22" s="292">
        <f>SUM(CR22,CY22)</f>
        <v>421</v>
      </c>
      <c r="CR22" s="292">
        <f>SUM(CS22:CX22)</f>
        <v>384</v>
      </c>
      <c r="CS22" s="292">
        <v>0</v>
      </c>
      <c r="CT22" s="292">
        <v>0</v>
      </c>
      <c r="CU22" s="292">
        <v>96</v>
      </c>
      <c r="CV22" s="292">
        <v>246</v>
      </c>
      <c r="CW22" s="292">
        <v>0</v>
      </c>
      <c r="CX22" s="292">
        <v>42</v>
      </c>
      <c r="CY22" s="292">
        <f>SUM(CZ22:DE22)</f>
        <v>37</v>
      </c>
      <c r="CZ22" s="292">
        <v>0</v>
      </c>
      <c r="DA22" s="292">
        <v>0</v>
      </c>
      <c r="DB22" s="292">
        <v>25</v>
      </c>
      <c r="DC22" s="292">
        <v>7</v>
      </c>
      <c r="DD22" s="292">
        <v>0</v>
      </c>
      <c r="DE22" s="292">
        <v>5</v>
      </c>
      <c r="DF22" s="292">
        <f>SUM(DG22,DN22)</f>
        <v>0</v>
      </c>
      <c r="DG22" s="292">
        <f>SUM(DH22:DM22)</f>
        <v>0</v>
      </c>
      <c r="DH22" s="292">
        <v>0</v>
      </c>
      <c r="DI22" s="292">
        <v>0</v>
      </c>
      <c r="DJ22" s="292">
        <v>0</v>
      </c>
      <c r="DK22" s="292">
        <v>0</v>
      </c>
      <c r="DL22" s="292">
        <v>0</v>
      </c>
      <c r="DM22" s="292">
        <v>0</v>
      </c>
      <c r="DN22" s="292">
        <f>SUM(DO22:DT22)</f>
        <v>0</v>
      </c>
      <c r="DO22" s="292">
        <v>0</v>
      </c>
      <c r="DP22" s="292">
        <v>0</v>
      </c>
      <c r="DQ22" s="292">
        <v>0</v>
      </c>
      <c r="DR22" s="292">
        <v>0</v>
      </c>
      <c r="DS22" s="292">
        <v>0</v>
      </c>
      <c r="DT22" s="292">
        <v>0</v>
      </c>
      <c r="DU22" s="292">
        <f>SUM(DV22:DY22)</f>
        <v>255</v>
      </c>
      <c r="DV22" s="292">
        <v>255</v>
      </c>
      <c r="DW22" s="292">
        <v>0</v>
      </c>
      <c r="DX22" s="292">
        <v>0</v>
      </c>
      <c r="DY22" s="292">
        <v>0</v>
      </c>
      <c r="DZ22" s="292">
        <f>SUM(EA22,EH22)</f>
        <v>0</v>
      </c>
      <c r="EA22" s="292">
        <f>SUM(EB22:EG22)</f>
        <v>0</v>
      </c>
      <c r="EB22" s="292">
        <v>0</v>
      </c>
      <c r="EC22" s="292">
        <v>0</v>
      </c>
      <c r="ED22" s="292">
        <v>0</v>
      </c>
      <c r="EE22" s="292">
        <v>0</v>
      </c>
      <c r="EF22" s="292">
        <v>0</v>
      </c>
      <c r="EG22" s="292">
        <v>0</v>
      </c>
      <c r="EH22" s="292">
        <f>SUM(EI22:EN22)</f>
        <v>0</v>
      </c>
      <c r="EI22" s="292">
        <v>0</v>
      </c>
      <c r="EJ22" s="292">
        <v>0</v>
      </c>
      <c r="EK22" s="292">
        <v>0</v>
      </c>
      <c r="EL22" s="292">
        <v>0</v>
      </c>
      <c r="EM22" s="292">
        <v>0</v>
      </c>
      <c r="EN22" s="292">
        <v>0</v>
      </c>
    </row>
    <row r="23" spans="1:144" s="224" customFormat="1" ht="13.5" customHeight="1">
      <c r="A23" s="290" t="s">
        <v>745</v>
      </c>
      <c r="B23" s="291" t="s">
        <v>792</v>
      </c>
      <c r="C23" s="290" t="s">
        <v>793</v>
      </c>
      <c r="D23" s="292">
        <f>SUM(E23,T23,AI23,AX23,BM23,CB23,CQ23,DF23,DU23,DZ23)</f>
        <v>3658</v>
      </c>
      <c r="E23" s="292">
        <f>SUM(F23,M23)</f>
        <v>2276</v>
      </c>
      <c r="F23" s="292">
        <f>SUM(G23:L23)</f>
        <v>1667</v>
      </c>
      <c r="G23" s="292">
        <v>0</v>
      </c>
      <c r="H23" s="292">
        <v>1667</v>
      </c>
      <c r="I23" s="292">
        <v>0</v>
      </c>
      <c r="J23" s="292">
        <v>0</v>
      </c>
      <c r="K23" s="292">
        <v>0</v>
      </c>
      <c r="L23" s="292">
        <v>0</v>
      </c>
      <c r="M23" s="292">
        <f>SUM(N23:S23)</f>
        <v>609</v>
      </c>
      <c r="N23" s="292">
        <v>0</v>
      </c>
      <c r="O23" s="292">
        <v>609</v>
      </c>
      <c r="P23" s="292">
        <v>0</v>
      </c>
      <c r="Q23" s="292">
        <v>0</v>
      </c>
      <c r="R23" s="292">
        <v>0</v>
      </c>
      <c r="S23" s="292">
        <v>0</v>
      </c>
      <c r="T23" s="292">
        <f>SUM(U23,AB23)</f>
        <v>0</v>
      </c>
      <c r="U23" s="292">
        <f>SUM(V23:AA23)</f>
        <v>0</v>
      </c>
      <c r="V23" s="292">
        <v>0</v>
      </c>
      <c r="W23" s="292">
        <v>0</v>
      </c>
      <c r="X23" s="292">
        <v>0</v>
      </c>
      <c r="Y23" s="292">
        <v>0</v>
      </c>
      <c r="Z23" s="292">
        <v>0</v>
      </c>
      <c r="AA23" s="292">
        <v>0</v>
      </c>
      <c r="AB23" s="292">
        <f>SUM(AC23:AH23)</f>
        <v>0</v>
      </c>
      <c r="AC23" s="292">
        <v>0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2">
        <f>SUM(AJ23,AQ23)</f>
        <v>79</v>
      </c>
      <c r="AJ23" s="292">
        <f>SUM(AK23:AP23)</f>
        <v>79</v>
      </c>
      <c r="AK23" s="292">
        <v>0</v>
      </c>
      <c r="AL23" s="292">
        <v>0</v>
      </c>
      <c r="AM23" s="292">
        <v>0</v>
      </c>
      <c r="AN23" s="292">
        <v>79</v>
      </c>
      <c r="AO23" s="292">
        <v>0</v>
      </c>
      <c r="AP23" s="292">
        <v>0</v>
      </c>
      <c r="AQ23" s="292">
        <f>SUM(AR23:AW23)</f>
        <v>0</v>
      </c>
      <c r="AR23" s="292">
        <v>0</v>
      </c>
      <c r="AS23" s="292">
        <v>0</v>
      </c>
      <c r="AT23" s="292">
        <v>0</v>
      </c>
      <c r="AU23" s="292">
        <v>0</v>
      </c>
      <c r="AV23" s="292">
        <v>0</v>
      </c>
      <c r="AW23" s="292">
        <v>0</v>
      </c>
      <c r="AX23" s="292">
        <f>SUM(AY23,BF23)</f>
        <v>0</v>
      </c>
      <c r="AY23" s="292">
        <f>SUM(AZ23:BE23)</f>
        <v>0</v>
      </c>
      <c r="AZ23" s="292">
        <v>0</v>
      </c>
      <c r="BA23" s="292">
        <v>0</v>
      </c>
      <c r="BB23" s="292">
        <v>0</v>
      </c>
      <c r="BC23" s="292">
        <v>0</v>
      </c>
      <c r="BD23" s="292">
        <v>0</v>
      </c>
      <c r="BE23" s="292">
        <v>0</v>
      </c>
      <c r="BF23" s="292">
        <f>SUM(BG23:BL23)</f>
        <v>0</v>
      </c>
      <c r="BG23" s="292">
        <v>0</v>
      </c>
      <c r="BH23" s="292">
        <v>0</v>
      </c>
      <c r="BI23" s="292">
        <v>0</v>
      </c>
      <c r="BJ23" s="292">
        <v>0</v>
      </c>
      <c r="BK23" s="292">
        <v>0</v>
      </c>
      <c r="BL23" s="292">
        <v>0</v>
      </c>
      <c r="BM23" s="292">
        <f>SUM(BN23,BU23)</f>
        <v>0</v>
      </c>
      <c r="BN23" s="292">
        <f>SUM(BO23:BT23)</f>
        <v>0</v>
      </c>
      <c r="BO23" s="292">
        <v>0</v>
      </c>
      <c r="BP23" s="292">
        <v>0</v>
      </c>
      <c r="BQ23" s="292">
        <v>0</v>
      </c>
      <c r="BR23" s="292">
        <v>0</v>
      </c>
      <c r="BS23" s="292">
        <v>0</v>
      </c>
      <c r="BT23" s="292">
        <v>0</v>
      </c>
      <c r="BU23" s="292">
        <f>SUM(BV23:CA23)</f>
        <v>0</v>
      </c>
      <c r="BV23" s="292">
        <v>0</v>
      </c>
      <c r="BW23" s="292">
        <v>0</v>
      </c>
      <c r="BX23" s="292">
        <v>0</v>
      </c>
      <c r="BY23" s="292">
        <v>0</v>
      </c>
      <c r="BZ23" s="292">
        <v>0</v>
      </c>
      <c r="CA23" s="292">
        <v>0</v>
      </c>
      <c r="CB23" s="292">
        <f>SUM(CC23,CJ23)</f>
        <v>325</v>
      </c>
      <c r="CC23" s="292">
        <f>SUM(CD23:CI23)</f>
        <v>325</v>
      </c>
      <c r="CD23" s="292">
        <v>0</v>
      </c>
      <c r="CE23" s="292">
        <v>0</v>
      </c>
      <c r="CF23" s="292">
        <v>0</v>
      </c>
      <c r="CG23" s="292">
        <v>325</v>
      </c>
      <c r="CH23" s="292">
        <v>0</v>
      </c>
      <c r="CI23" s="292">
        <v>0</v>
      </c>
      <c r="CJ23" s="292">
        <f>SUM(CK23:CP23)</f>
        <v>0</v>
      </c>
      <c r="CK23" s="292">
        <v>0</v>
      </c>
      <c r="CL23" s="292">
        <v>0</v>
      </c>
      <c r="CM23" s="292">
        <v>0</v>
      </c>
      <c r="CN23" s="292">
        <v>0</v>
      </c>
      <c r="CO23" s="292">
        <v>0</v>
      </c>
      <c r="CP23" s="292">
        <v>0</v>
      </c>
      <c r="CQ23" s="292">
        <f>SUM(CR23,CY23)</f>
        <v>514</v>
      </c>
      <c r="CR23" s="292">
        <f>SUM(CS23:CX23)</f>
        <v>478</v>
      </c>
      <c r="CS23" s="292">
        <v>0</v>
      </c>
      <c r="CT23" s="292">
        <v>0</v>
      </c>
      <c r="CU23" s="292">
        <v>124</v>
      </c>
      <c r="CV23" s="292">
        <v>324</v>
      </c>
      <c r="CW23" s="292">
        <v>0</v>
      </c>
      <c r="CX23" s="292">
        <v>30</v>
      </c>
      <c r="CY23" s="292">
        <f>SUM(CZ23:DE23)</f>
        <v>36</v>
      </c>
      <c r="CZ23" s="292">
        <v>0</v>
      </c>
      <c r="DA23" s="292">
        <v>0</v>
      </c>
      <c r="DB23" s="292">
        <v>16</v>
      </c>
      <c r="DC23" s="292">
        <v>12</v>
      </c>
      <c r="DD23" s="292">
        <v>0</v>
      </c>
      <c r="DE23" s="292">
        <v>8</v>
      </c>
      <c r="DF23" s="292">
        <f>SUM(DG23,DN23)</f>
        <v>0</v>
      </c>
      <c r="DG23" s="292">
        <f>SUM(DH23:DM23)</f>
        <v>0</v>
      </c>
      <c r="DH23" s="292">
        <v>0</v>
      </c>
      <c r="DI23" s="292">
        <v>0</v>
      </c>
      <c r="DJ23" s="292">
        <v>0</v>
      </c>
      <c r="DK23" s="292">
        <v>0</v>
      </c>
      <c r="DL23" s="292">
        <v>0</v>
      </c>
      <c r="DM23" s="292">
        <v>0</v>
      </c>
      <c r="DN23" s="292">
        <f>SUM(DO23:DT23)</f>
        <v>0</v>
      </c>
      <c r="DO23" s="292">
        <v>0</v>
      </c>
      <c r="DP23" s="292">
        <v>0</v>
      </c>
      <c r="DQ23" s="292">
        <v>0</v>
      </c>
      <c r="DR23" s="292">
        <v>0</v>
      </c>
      <c r="DS23" s="292">
        <v>0</v>
      </c>
      <c r="DT23" s="292">
        <v>0</v>
      </c>
      <c r="DU23" s="292">
        <f>SUM(DV23:DY23)</f>
        <v>464</v>
      </c>
      <c r="DV23" s="292">
        <v>464</v>
      </c>
      <c r="DW23" s="292">
        <v>0</v>
      </c>
      <c r="DX23" s="292">
        <v>0</v>
      </c>
      <c r="DY23" s="292">
        <v>0</v>
      </c>
      <c r="DZ23" s="292">
        <f>SUM(EA23,EH23)</f>
        <v>0</v>
      </c>
      <c r="EA23" s="292">
        <f>SUM(EB23:EG23)</f>
        <v>0</v>
      </c>
      <c r="EB23" s="292">
        <v>0</v>
      </c>
      <c r="EC23" s="292">
        <v>0</v>
      </c>
      <c r="ED23" s="292">
        <v>0</v>
      </c>
      <c r="EE23" s="292">
        <v>0</v>
      </c>
      <c r="EF23" s="292">
        <v>0</v>
      </c>
      <c r="EG23" s="292">
        <v>0</v>
      </c>
      <c r="EH23" s="292">
        <f>SUM(EI23:EN23)</f>
        <v>0</v>
      </c>
      <c r="EI23" s="292">
        <v>0</v>
      </c>
      <c r="EJ23" s="292">
        <v>0</v>
      </c>
      <c r="EK23" s="292">
        <v>0</v>
      </c>
      <c r="EL23" s="292">
        <v>0</v>
      </c>
      <c r="EM23" s="292">
        <v>0</v>
      </c>
      <c r="EN23" s="292">
        <v>0</v>
      </c>
    </row>
    <row r="24" spans="1:144" s="224" customFormat="1" ht="13.5" customHeight="1">
      <c r="A24" s="290" t="s">
        <v>745</v>
      </c>
      <c r="B24" s="291" t="s">
        <v>794</v>
      </c>
      <c r="C24" s="290" t="s">
        <v>795</v>
      </c>
      <c r="D24" s="292">
        <f>SUM(E24,T24,AI24,AX24,BM24,CB24,CQ24,DF24,DU24,DZ24)</f>
        <v>1537</v>
      </c>
      <c r="E24" s="292">
        <f>SUM(F24,M24)</f>
        <v>993</v>
      </c>
      <c r="F24" s="292">
        <f>SUM(G24:L24)</f>
        <v>704</v>
      </c>
      <c r="G24" s="292">
        <v>0</v>
      </c>
      <c r="H24" s="292">
        <v>704</v>
      </c>
      <c r="I24" s="292">
        <v>0</v>
      </c>
      <c r="J24" s="292">
        <v>0</v>
      </c>
      <c r="K24" s="292">
        <v>0</v>
      </c>
      <c r="L24" s="292">
        <v>0</v>
      </c>
      <c r="M24" s="292">
        <f>SUM(N24:S24)</f>
        <v>289</v>
      </c>
      <c r="N24" s="292">
        <v>0</v>
      </c>
      <c r="O24" s="292">
        <v>289</v>
      </c>
      <c r="P24" s="292">
        <v>0</v>
      </c>
      <c r="Q24" s="292">
        <v>0</v>
      </c>
      <c r="R24" s="292">
        <v>0</v>
      </c>
      <c r="S24" s="292">
        <v>0</v>
      </c>
      <c r="T24" s="292">
        <f>SUM(U24,AB24)</f>
        <v>0</v>
      </c>
      <c r="U24" s="292">
        <f>SUM(V24:AA24)</f>
        <v>0</v>
      </c>
      <c r="V24" s="292">
        <v>0</v>
      </c>
      <c r="W24" s="292">
        <v>0</v>
      </c>
      <c r="X24" s="292">
        <v>0</v>
      </c>
      <c r="Y24" s="292">
        <v>0</v>
      </c>
      <c r="Z24" s="292">
        <v>0</v>
      </c>
      <c r="AA24" s="292">
        <v>0</v>
      </c>
      <c r="AB24" s="292">
        <f>SUM(AC24:AH24)</f>
        <v>0</v>
      </c>
      <c r="AC24" s="292">
        <v>0</v>
      </c>
      <c r="AD24" s="292">
        <v>0</v>
      </c>
      <c r="AE24" s="292">
        <v>0</v>
      </c>
      <c r="AF24" s="292">
        <v>0</v>
      </c>
      <c r="AG24" s="292">
        <v>0</v>
      </c>
      <c r="AH24" s="292">
        <v>0</v>
      </c>
      <c r="AI24" s="292">
        <f>SUM(AJ24,AQ24)</f>
        <v>14</v>
      </c>
      <c r="AJ24" s="292">
        <f>SUM(AK24:AP24)</f>
        <v>14</v>
      </c>
      <c r="AK24" s="292">
        <v>0</v>
      </c>
      <c r="AL24" s="292">
        <v>0</v>
      </c>
      <c r="AM24" s="292">
        <v>0</v>
      </c>
      <c r="AN24" s="292">
        <v>14</v>
      </c>
      <c r="AO24" s="292">
        <v>0</v>
      </c>
      <c r="AP24" s="292">
        <v>0</v>
      </c>
      <c r="AQ24" s="292">
        <f>SUM(AR24:AW24)</f>
        <v>0</v>
      </c>
      <c r="AR24" s="292">
        <v>0</v>
      </c>
      <c r="AS24" s="292">
        <v>0</v>
      </c>
      <c r="AT24" s="292">
        <v>0</v>
      </c>
      <c r="AU24" s="292">
        <v>0</v>
      </c>
      <c r="AV24" s="292">
        <v>0</v>
      </c>
      <c r="AW24" s="292">
        <v>0</v>
      </c>
      <c r="AX24" s="292">
        <f>SUM(AY24,BF24)</f>
        <v>58</v>
      </c>
      <c r="AY24" s="292">
        <f>SUM(AZ24:BE24)</f>
        <v>58</v>
      </c>
      <c r="AZ24" s="292">
        <v>0</v>
      </c>
      <c r="BA24" s="292">
        <v>0</v>
      </c>
      <c r="BB24" s="292">
        <v>0</v>
      </c>
      <c r="BC24" s="292">
        <v>58</v>
      </c>
      <c r="BD24" s="292">
        <v>0</v>
      </c>
      <c r="BE24" s="292">
        <v>0</v>
      </c>
      <c r="BF24" s="292">
        <f>SUM(BG24:BL24)</f>
        <v>0</v>
      </c>
      <c r="BG24" s="292">
        <v>0</v>
      </c>
      <c r="BH24" s="292">
        <v>0</v>
      </c>
      <c r="BI24" s="292">
        <v>0</v>
      </c>
      <c r="BJ24" s="292">
        <v>0</v>
      </c>
      <c r="BK24" s="292">
        <v>0</v>
      </c>
      <c r="BL24" s="292">
        <v>0</v>
      </c>
      <c r="BM24" s="292">
        <f>SUM(BN24,BU24)</f>
        <v>0</v>
      </c>
      <c r="BN24" s="292">
        <f>SUM(BO24:BT24)</f>
        <v>0</v>
      </c>
      <c r="BO24" s="292">
        <v>0</v>
      </c>
      <c r="BP24" s="292">
        <v>0</v>
      </c>
      <c r="BQ24" s="292">
        <v>0</v>
      </c>
      <c r="BR24" s="292">
        <v>0</v>
      </c>
      <c r="BS24" s="292">
        <v>0</v>
      </c>
      <c r="BT24" s="292">
        <v>0</v>
      </c>
      <c r="BU24" s="292">
        <f>SUM(BV24:CA24)</f>
        <v>0</v>
      </c>
      <c r="BV24" s="292">
        <v>0</v>
      </c>
      <c r="BW24" s="292">
        <v>0</v>
      </c>
      <c r="BX24" s="292">
        <v>0</v>
      </c>
      <c r="BY24" s="292">
        <v>0</v>
      </c>
      <c r="BZ24" s="292">
        <v>0</v>
      </c>
      <c r="CA24" s="292">
        <v>0</v>
      </c>
      <c r="CB24" s="292">
        <f>SUM(CC24,CJ24)</f>
        <v>0</v>
      </c>
      <c r="CC24" s="292">
        <f>SUM(CD24:CI24)</f>
        <v>0</v>
      </c>
      <c r="CD24" s="292">
        <v>0</v>
      </c>
      <c r="CE24" s="292">
        <v>0</v>
      </c>
      <c r="CF24" s="292">
        <v>0</v>
      </c>
      <c r="CG24" s="292">
        <v>0</v>
      </c>
      <c r="CH24" s="292">
        <v>0</v>
      </c>
      <c r="CI24" s="292">
        <v>0</v>
      </c>
      <c r="CJ24" s="292">
        <f>SUM(CK24:CP24)</f>
        <v>0</v>
      </c>
      <c r="CK24" s="292">
        <v>0</v>
      </c>
      <c r="CL24" s="292">
        <v>0</v>
      </c>
      <c r="CM24" s="292">
        <v>0</v>
      </c>
      <c r="CN24" s="292">
        <v>0</v>
      </c>
      <c r="CO24" s="292">
        <v>0</v>
      </c>
      <c r="CP24" s="292">
        <v>0</v>
      </c>
      <c r="CQ24" s="292">
        <f>SUM(CR24,CY24)</f>
        <v>279</v>
      </c>
      <c r="CR24" s="292">
        <f>SUM(CS24:CX24)</f>
        <v>129</v>
      </c>
      <c r="CS24" s="292">
        <v>0</v>
      </c>
      <c r="CT24" s="292">
        <v>0</v>
      </c>
      <c r="CU24" s="292">
        <v>33</v>
      </c>
      <c r="CV24" s="292">
        <v>89</v>
      </c>
      <c r="CW24" s="292">
        <v>0</v>
      </c>
      <c r="CX24" s="292">
        <v>7</v>
      </c>
      <c r="CY24" s="292">
        <f>SUM(CZ24:DE24)</f>
        <v>150</v>
      </c>
      <c r="CZ24" s="292">
        <v>0</v>
      </c>
      <c r="DA24" s="292">
        <v>0</v>
      </c>
      <c r="DB24" s="292">
        <v>72</v>
      </c>
      <c r="DC24" s="292">
        <v>60</v>
      </c>
      <c r="DD24" s="292">
        <v>4</v>
      </c>
      <c r="DE24" s="292">
        <v>14</v>
      </c>
      <c r="DF24" s="292">
        <f>SUM(DG24,DN24)</f>
        <v>0</v>
      </c>
      <c r="DG24" s="292">
        <f>SUM(DH24:DM24)</f>
        <v>0</v>
      </c>
      <c r="DH24" s="292">
        <v>0</v>
      </c>
      <c r="DI24" s="292">
        <v>0</v>
      </c>
      <c r="DJ24" s="292">
        <v>0</v>
      </c>
      <c r="DK24" s="292">
        <v>0</v>
      </c>
      <c r="DL24" s="292">
        <v>0</v>
      </c>
      <c r="DM24" s="292">
        <v>0</v>
      </c>
      <c r="DN24" s="292">
        <f>SUM(DO24:DT24)</f>
        <v>0</v>
      </c>
      <c r="DO24" s="292">
        <v>0</v>
      </c>
      <c r="DP24" s="292">
        <v>0</v>
      </c>
      <c r="DQ24" s="292">
        <v>0</v>
      </c>
      <c r="DR24" s="292">
        <v>0</v>
      </c>
      <c r="DS24" s="292">
        <v>0</v>
      </c>
      <c r="DT24" s="292">
        <v>0</v>
      </c>
      <c r="DU24" s="292">
        <f>SUM(DV24:DY24)</f>
        <v>193</v>
      </c>
      <c r="DV24" s="292">
        <v>185</v>
      </c>
      <c r="DW24" s="292">
        <v>0</v>
      </c>
      <c r="DX24" s="292">
        <v>8</v>
      </c>
      <c r="DY24" s="292">
        <v>0</v>
      </c>
      <c r="DZ24" s="292">
        <f>SUM(EA24,EH24)</f>
        <v>0</v>
      </c>
      <c r="EA24" s="292">
        <f>SUM(EB24:EG24)</f>
        <v>0</v>
      </c>
      <c r="EB24" s="292">
        <v>0</v>
      </c>
      <c r="EC24" s="292">
        <v>0</v>
      </c>
      <c r="ED24" s="292">
        <v>0</v>
      </c>
      <c r="EE24" s="292">
        <v>0</v>
      </c>
      <c r="EF24" s="292">
        <v>0</v>
      </c>
      <c r="EG24" s="292">
        <v>0</v>
      </c>
      <c r="EH24" s="292">
        <f>SUM(EI24:EN24)</f>
        <v>0</v>
      </c>
      <c r="EI24" s="292">
        <v>0</v>
      </c>
      <c r="EJ24" s="292">
        <v>0</v>
      </c>
      <c r="EK24" s="292">
        <v>0</v>
      </c>
      <c r="EL24" s="292">
        <v>0</v>
      </c>
      <c r="EM24" s="292">
        <v>0</v>
      </c>
      <c r="EN24" s="292">
        <v>0</v>
      </c>
    </row>
    <row r="25" spans="1:144" s="224" customFormat="1" ht="13.5" customHeight="1">
      <c r="A25" s="290" t="s">
        <v>745</v>
      </c>
      <c r="B25" s="291" t="s">
        <v>796</v>
      </c>
      <c r="C25" s="290" t="s">
        <v>797</v>
      </c>
      <c r="D25" s="292">
        <f>SUM(E25,T25,AI25,AX25,BM25,CB25,CQ25,DF25,DU25,DZ25)</f>
        <v>855</v>
      </c>
      <c r="E25" s="292">
        <f>SUM(F25,M25)</f>
        <v>658</v>
      </c>
      <c r="F25" s="292">
        <f>SUM(G25:L25)</f>
        <v>465</v>
      </c>
      <c r="G25" s="292">
        <v>0</v>
      </c>
      <c r="H25" s="292">
        <v>465</v>
      </c>
      <c r="I25" s="292">
        <v>0</v>
      </c>
      <c r="J25" s="292">
        <v>0</v>
      </c>
      <c r="K25" s="292">
        <v>0</v>
      </c>
      <c r="L25" s="292">
        <v>0</v>
      </c>
      <c r="M25" s="292">
        <f>SUM(N25:S25)</f>
        <v>193</v>
      </c>
      <c r="N25" s="292">
        <v>0</v>
      </c>
      <c r="O25" s="292">
        <v>193</v>
      </c>
      <c r="P25" s="292">
        <v>0</v>
      </c>
      <c r="Q25" s="292">
        <v>0</v>
      </c>
      <c r="R25" s="292">
        <v>0</v>
      </c>
      <c r="S25" s="292">
        <v>0</v>
      </c>
      <c r="T25" s="292">
        <f>SUM(U25,AB25)</f>
        <v>0</v>
      </c>
      <c r="U25" s="292">
        <f>SUM(V25:AA25)</f>
        <v>0</v>
      </c>
      <c r="V25" s="292">
        <v>0</v>
      </c>
      <c r="W25" s="292">
        <v>0</v>
      </c>
      <c r="X25" s="292">
        <v>0</v>
      </c>
      <c r="Y25" s="292">
        <v>0</v>
      </c>
      <c r="Z25" s="292">
        <v>0</v>
      </c>
      <c r="AA25" s="292">
        <v>0</v>
      </c>
      <c r="AB25" s="292">
        <f>SUM(AC25:AH25)</f>
        <v>0</v>
      </c>
      <c r="AC25" s="292">
        <v>0</v>
      </c>
      <c r="AD25" s="292">
        <v>0</v>
      </c>
      <c r="AE25" s="292">
        <v>0</v>
      </c>
      <c r="AF25" s="292">
        <v>0</v>
      </c>
      <c r="AG25" s="292">
        <v>0</v>
      </c>
      <c r="AH25" s="292">
        <v>0</v>
      </c>
      <c r="AI25" s="292">
        <f>SUM(AJ25,AQ25)</f>
        <v>5</v>
      </c>
      <c r="AJ25" s="292">
        <f>SUM(AK25:AP25)</f>
        <v>5</v>
      </c>
      <c r="AK25" s="292">
        <v>0</v>
      </c>
      <c r="AL25" s="292">
        <v>0</v>
      </c>
      <c r="AM25" s="292">
        <v>0</v>
      </c>
      <c r="AN25" s="292">
        <v>0</v>
      </c>
      <c r="AO25" s="292">
        <v>5</v>
      </c>
      <c r="AP25" s="292">
        <v>0</v>
      </c>
      <c r="AQ25" s="292">
        <f>SUM(AR25:AW25)</f>
        <v>0</v>
      </c>
      <c r="AR25" s="292">
        <v>0</v>
      </c>
      <c r="AS25" s="292">
        <v>0</v>
      </c>
      <c r="AT25" s="292">
        <v>0</v>
      </c>
      <c r="AU25" s="292">
        <v>0</v>
      </c>
      <c r="AV25" s="292">
        <v>0</v>
      </c>
      <c r="AW25" s="292">
        <v>0</v>
      </c>
      <c r="AX25" s="292">
        <f>SUM(AY25,BF25)</f>
        <v>0</v>
      </c>
      <c r="AY25" s="292">
        <f>SUM(AZ25:BE25)</f>
        <v>0</v>
      </c>
      <c r="AZ25" s="292">
        <v>0</v>
      </c>
      <c r="BA25" s="292">
        <v>0</v>
      </c>
      <c r="BB25" s="292">
        <v>0</v>
      </c>
      <c r="BC25" s="292">
        <v>0</v>
      </c>
      <c r="BD25" s="292">
        <v>0</v>
      </c>
      <c r="BE25" s="292">
        <v>0</v>
      </c>
      <c r="BF25" s="292">
        <f>SUM(BG25:BL25)</f>
        <v>0</v>
      </c>
      <c r="BG25" s="292">
        <v>0</v>
      </c>
      <c r="BH25" s="292">
        <v>0</v>
      </c>
      <c r="BI25" s="292">
        <v>0</v>
      </c>
      <c r="BJ25" s="292">
        <v>0</v>
      </c>
      <c r="BK25" s="292">
        <v>0</v>
      </c>
      <c r="BL25" s="292">
        <v>0</v>
      </c>
      <c r="BM25" s="292">
        <f>SUM(BN25,BU25)</f>
        <v>0</v>
      </c>
      <c r="BN25" s="292">
        <f>SUM(BO25:BT25)</f>
        <v>0</v>
      </c>
      <c r="BO25" s="292">
        <v>0</v>
      </c>
      <c r="BP25" s="292">
        <v>0</v>
      </c>
      <c r="BQ25" s="292">
        <v>0</v>
      </c>
      <c r="BR25" s="292">
        <v>0</v>
      </c>
      <c r="BS25" s="292">
        <v>0</v>
      </c>
      <c r="BT25" s="292">
        <v>0</v>
      </c>
      <c r="BU25" s="292">
        <f>SUM(BV25:CA25)</f>
        <v>0</v>
      </c>
      <c r="BV25" s="292">
        <v>0</v>
      </c>
      <c r="BW25" s="292">
        <v>0</v>
      </c>
      <c r="BX25" s="292">
        <v>0</v>
      </c>
      <c r="BY25" s="292">
        <v>0</v>
      </c>
      <c r="BZ25" s="292">
        <v>0</v>
      </c>
      <c r="CA25" s="292">
        <v>0</v>
      </c>
      <c r="CB25" s="292">
        <f>SUM(CC25,CJ25)</f>
        <v>0</v>
      </c>
      <c r="CC25" s="292">
        <f>SUM(CD25:CI25)</f>
        <v>0</v>
      </c>
      <c r="CD25" s="292">
        <v>0</v>
      </c>
      <c r="CE25" s="292">
        <v>0</v>
      </c>
      <c r="CF25" s="292">
        <v>0</v>
      </c>
      <c r="CG25" s="292">
        <v>0</v>
      </c>
      <c r="CH25" s="292">
        <v>0</v>
      </c>
      <c r="CI25" s="292">
        <v>0</v>
      </c>
      <c r="CJ25" s="292">
        <f>SUM(CK25:CP25)</f>
        <v>0</v>
      </c>
      <c r="CK25" s="292">
        <v>0</v>
      </c>
      <c r="CL25" s="292">
        <v>0</v>
      </c>
      <c r="CM25" s="292">
        <v>0</v>
      </c>
      <c r="CN25" s="292">
        <v>0</v>
      </c>
      <c r="CO25" s="292">
        <v>0</v>
      </c>
      <c r="CP25" s="292">
        <v>0</v>
      </c>
      <c r="CQ25" s="292">
        <f>SUM(CR25,CY25)</f>
        <v>95</v>
      </c>
      <c r="CR25" s="292">
        <f>SUM(CS25:CX25)</f>
        <v>84</v>
      </c>
      <c r="CS25" s="292">
        <v>0</v>
      </c>
      <c r="CT25" s="292">
        <v>0</v>
      </c>
      <c r="CU25" s="292">
        <v>45</v>
      </c>
      <c r="CV25" s="292">
        <v>33</v>
      </c>
      <c r="CW25" s="292">
        <v>2</v>
      </c>
      <c r="CX25" s="292">
        <v>4</v>
      </c>
      <c r="CY25" s="292">
        <f>SUM(CZ25:DE25)</f>
        <v>11</v>
      </c>
      <c r="CZ25" s="292">
        <v>0</v>
      </c>
      <c r="DA25" s="292">
        <v>0</v>
      </c>
      <c r="DB25" s="292">
        <v>1</v>
      </c>
      <c r="DC25" s="292">
        <v>9</v>
      </c>
      <c r="DD25" s="292">
        <v>0</v>
      </c>
      <c r="DE25" s="292">
        <v>1</v>
      </c>
      <c r="DF25" s="292">
        <f>SUM(DG25,DN25)</f>
        <v>0</v>
      </c>
      <c r="DG25" s="292">
        <f>SUM(DH25:DM25)</f>
        <v>0</v>
      </c>
      <c r="DH25" s="292">
        <v>0</v>
      </c>
      <c r="DI25" s="292">
        <v>0</v>
      </c>
      <c r="DJ25" s="292">
        <v>0</v>
      </c>
      <c r="DK25" s="292">
        <v>0</v>
      </c>
      <c r="DL25" s="292">
        <v>0</v>
      </c>
      <c r="DM25" s="292">
        <v>0</v>
      </c>
      <c r="DN25" s="292">
        <f>SUM(DO25:DT25)</f>
        <v>0</v>
      </c>
      <c r="DO25" s="292">
        <v>0</v>
      </c>
      <c r="DP25" s="292">
        <v>0</v>
      </c>
      <c r="DQ25" s="292">
        <v>0</v>
      </c>
      <c r="DR25" s="292">
        <v>0</v>
      </c>
      <c r="DS25" s="292">
        <v>0</v>
      </c>
      <c r="DT25" s="292">
        <v>0</v>
      </c>
      <c r="DU25" s="292">
        <f>SUM(DV25:DY25)</f>
        <v>97</v>
      </c>
      <c r="DV25" s="292">
        <v>97</v>
      </c>
      <c r="DW25" s="292">
        <v>0</v>
      </c>
      <c r="DX25" s="292">
        <v>0</v>
      </c>
      <c r="DY25" s="292">
        <v>0</v>
      </c>
      <c r="DZ25" s="292">
        <f>SUM(EA25,EH25)</f>
        <v>0</v>
      </c>
      <c r="EA25" s="292">
        <f>SUM(EB25:EG25)</f>
        <v>0</v>
      </c>
      <c r="EB25" s="292">
        <v>0</v>
      </c>
      <c r="EC25" s="292">
        <v>0</v>
      </c>
      <c r="ED25" s="292">
        <v>0</v>
      </c>
      <c r="EE25" s="292">
        <v>0</v>
      </c>
      <c r="EF25" s="292">
        <v>0</v>
      </c>
      <c r="EG25" s="292">
        <v>0</v>
      </c>
      <c r="EH25" s="292">
        <f>SUM(EI25:EN25)</f>
        <v>0</v>
      </c>
      <c r="EI25" s="292">
        <v>0</v>
      </c>
      <c r="EJ25" s="292">
        <v>0</v>
      </c>
      <c r="EK25" s="292">
        <v>0</v>
      </c>
      <c r="EL25" s="292">
        <v>0</v>
      </c>
      <c r="EM25" s="292">
        <v>0</v>
      </c>
      <c r="EN25" s="292">
        <v>0</v>
      </c>
    </row>
    <row r="26" spans="1:144" s="224" customFormat="1" ht="13.5" customHeight="1">
      <c r="A26" s="290" t="s">
        <v>745</v>
      </c>
      <c r="B26" s="291" t="s">
        <v>798</v>
      </c>
      <c r="C26" s="290" t="s">
        <v>799</v>
      </c>
      <c r="D26" s="292">
        <f>SUM(E26,T26,AI26,AX26,BM26,CB26,CQ26,DF26,DU26,DZ26)</f>
        <v>798</v>
      </c>
      <c r="E26" s="292">
        <f>SUM(F26,M26)</f>
        <v>578</v>
      </c>
      <c r="F26" s="292">
        <f>SUM(G26:L26)</f>
        <v>421</v>
      </c>
      <c r="G26" s="292">
        <v>0</v>
      </c>
      <c r="H26" s="292">
        <v>421</v>
      </c>
      <c r="I26" s="292">
        <v>0</v>
      </c>
      <c r="J26" s="292">
        <v>0</v>
      </c>
      <c r="K26" s="292">
        <v>0</v>
      </c>
      <c r="L26" s="292">
        <v>0</v>
      </c>
      <c r="M26" s="292">
        <f>SUM(N26:S26)</f>
        <v>157</v>
      </c>
      <c r="N26" s="292">
        <v>0</v>
      </c>
      <c r="O26" s="292">
        <v>157</v>
      </c>
      <c r="P26" s="292">
        <v>0</v>
      </c>
      <c r="Q26" s="292">
        <v>0</v>
      </c>
      <c r="R26" s="292">
        <v>0</v>
      </c>
      <c r="S26" s="292">
        <v>0</v>
      </c>
      <c r="T26" s="292">
        <f>SUM(U26,AB26)</f>
        <v>0</v>
      </c>
      <c r="U26" s="292">
        <f>SUM(V26:AA26)</f>
        <v>0</v>
      </c>
      <c r="V26" s="292">
        <v>0</v>
      </c>
      <c r="W26" s="292">
        <v>0</v>
      </c>
      <c r="X26" s="292">
        <v>0</v>
      </c>
      <c r="Y26" s="292">
        <v>0</v>
      </c>
      <c r="Z26" s="292">
        <v>0</v>
      </c>
      <c r="AA26" s="292">
        <v>0</v>
      </c>
      <c r="AB26" s="292">
        <f>SUM(AC26:AH26)</f>
        <v>0</v>
      </c>
      <c r="AC26" s="292">
        <v>0</v>
      </c>
      <c r="AD26" s="292">
        <v>0</v>
      </c>
      <c r="AE26" s="292">
        <v>0</v>
      </c>
      <c r="AF26" s="292">
        <v>0</v>
      </c>
      <c r="AG26" s="292">
        <v>0</v>
      </c>
      <c r="AH26" s="292">
        <v>0</v>
      </c>
      <c r="AI26" s="292">
        <f>SUM(AJ26,AQ26)</f>
        <v>0</v>
      </c>
      <c r="AJ26" s="292">
        <f>SUM(AK26:AP26)</f>
        <v>0</v>
      </c>
      <c r="AK26" s="292">
        <v>0</v>
      </c>
      <c r="AL26" s="292">
        <v>0</v>
      </c>
      <c r="AM26" s="292">
        <v>0</v>
      </c>
      <c r="AN26" s="292">
        <v>0</v>
      </c>
      <c r="AO26" s="292">
        <v>0</v>
      </c>
      <c r="AP26" s="292">
        <v>0</v>
      </c>
      <c r="AQ26" s="292">
        <f>SUM(AR26:AW26)</f>
        <v>0</v>
      </c>
      <c r="AR26" s="292">
        <v>0</v>
      </c>
      <c r="AS26" s="292">
        <v>0</v>
      </c>
      <c r="AT26" s="292">
        <v>0</v>
      </c>
      <c r="AU26" s="292">
        <v>0</v>
      </c>
      <c r="AV26" s="292">
        <v>0</v>
      </c>
      <c r="AW26" s="292">
        <v>0</v>
      </c>
      <c r="AX26" s="292">
        <f>SUM(AY26,BF26)</f>
        <v>0</v>
      </c>
      <c r="AY26" s="292">
        <f>SUM(AZ26:BE26)</f>
        <v>0</v>
      </c>
      <c r="AZ26" s="292">
        <v>0</v>
      </c>
      <c r="BA26" s="292">
        <v>0</v>
      </c>
      <c r="BB26" s="292">
        <v>0</v>
      </c>
      <c r="BC26" s="292">
        <v>0</v>
      </c>
      <c r="BD26" s="292">
        <v>0</v>
      </c>
      <c r="BE26" s="292">
        <v>0</v>
      </c>
      <c r="BF26" s="292">
        <f>SUM(BG26:BL26)</f>
        <v>0</v>
      </c>
      <c r="BG26" s="292">
        <v>0</v>
      </c>
      <c r="BH26" s="292">
        <v>0</v>
      </c>
      <c r="BI26" s="292">
        <v>0</v>
      </c>
      <c r="BJ26" s="292">
        <v>0</v>
      </c>
      <c r="BK26" s="292">
        <v>0</v>
      </c>
      <c r="BL26" s="292">
        <v>0</v>
      </c>
      <c r="BM26" s="292">
        <f>SUM(BN26,BU26)</f>
        <v>0</v>
      </c>
      <c r="BN26" s="292">
        <f>SUM(BO26:BT26)</f>
        <v>0</v>
      </c>
      <c r="BO26" s="292">
        <v>0</v>
      </c>
      <c r="BP26" s="292">
        <v>0</v>
      </c>
      <c r="BQ26" s="292">
        <v>0</v>
      </c>
      <c r="BR26" s="292">
        <v>0</v>
      </c>
      <c r="BS26" s="292">
        <v>0</v>
      </c>
      <c r="BT26" s="292">
        <v>0</v>
      </c>
      <c r="BU26" s="292">
        <f>SUM(BV26:CA26)</f>
        <v>0</v>
      </c>
      <c r="BV26" s="292">
        <v>0</v>
      </c>
      <c r="BW26" s="292">
        <v>0</v>
      </c>
      <c r="BX26" s="292">
        <v>0</v>
      </c>
      <c r="BY26" s="292">
        <v>0</v>
      </c>
      <c r="BZ26" s="292">
        <v>0</v>
      </c>
      <c r="CA26" s="292">
        <v>0</v>
      </c>
      <c r="CB26" s="292">
        <f>SUM(CC26,CJ26)</f>
        <v>0</v>
      </c>
      <c r="CC26" s="292">
        <f>SUM(CD26:CI26)</f>
        <v>0</v>
      </c>
      <c r="CD26" s="292">
        <v>0</v>
      </c>
      <c r="CE26" s="292">
        <v>0</v>
      </c>
      <c r="CF26" s="292">
        <v>0</v>
      </c>
      <c r="CG26" s="292">
        <v>0</v>
      </c>
      <c r="CH26" s="292">
        <v>0</v>
      </c>
      <c r="CI26" s="292">
        <v>0</v>
      </c>
      <c r="CJ26" s="292">
        <f>SUM(CK26:CP26)</f>
        <v>0</v>
      </c>
      <c r="CK26" s="292">
        <v>0</v>
      </c>
      <c r="CL26" s="292">
        <v>0</v>
      </c>
      <c r="CM26" s="292">
        <v>0</v>
      </c>
      <c r="CN26" s="292">
        <v>0</v>
      </c>
      <c r="CO26" s="292">
        <v>0</v>
      </c>
      <c r="CP26" s="292">
        <v>0</v>
      </c>
      <c r="CQ26" s="292">
        <f>SUM(CR26,CY26)</f>
        <v>164</v>
      </c>
      <c r="CR26" s="292">
        <f>SUM(CS26:CX26)</f>
        <v>161</v>
      </c>
      <c r="CS26" s="292">
        <v>0</v>
      </c>
      <c r="CT26" s="292">
        <v>0</v>
      </c>
      <c r="CU26" s="292">
        <v>39</v>
      </c>
      <c r="CV26" s="292">
        <v>114</v>
      </c>
      <c r="CW26" s="292">
        <v>0</v>
      </c>
      <c r="CX26" s="292">
        <v>8</v>
      </c>
      <c r="CY26" s="292">
        <f>SUM(CZ26:DE26)</f>
        <v>3</v>
      </c>
      <c r="CZ26" s="292">
        <v>0</v>
      </c>
      <c r="DA26" s="292">
        <v>0</v>
      </c>
      <c r="DB26" s="292">
        <v>2</v>
      </c>
      <c r="DC26" s="292">
        <v>0</v>
      </c>
      <c r="DD26" s="292">
        <v>0</v>
      </c>
      <c r="DE26" s="292">
        <v>1</v>
      </c>
      <c r="DF26" s="292">
        <f>SUM(DG26,DN26)</f>
        <v>0</v>
      </c>
      <c r="DG26" s="292">
        <f>SUM(DH26:DM26)</f>
        <v>0</v>
      </c>
      <c r="DH26" s="292">
        <v>0</v>
      </c>
      <c r="DI26" s="292">
        <v>0</v>
      </c>
      <c r="DJ26" s="292">
        <v>0</v>
      </c>
      <c r="DK26" s="292">
        <v>0</v>
      </c>
      <c r="DL26" s="292">
        <v>0</v>
      </c>
      <c r="DM26" s="292">
        <v>0</v>
      </c>
      <c r="DN26" s="292">
        <f>SUM(DO26:DT26)</f>
        <v>0</v>
      </c>
      <c r="DO26" s="292">
        <v>0</v>
      </c>
      <c r="DP26" s="292">
        <v>0</v>
      </c>
      <c r="DQ26" s="292">
        <v>0</v>
      </c>
      <c r="DR26" s="292">
        <v>0</v>
      </c>
      <c r="DS26" s="292">
        <v>0</v>
      </c>
      <c r="DT26" s="292">
        <v>0</v>
      </c>
      <c r="DU26" s="292">
        <f>SUM(DV26:DY26)</f>
        <v>56</v>
      </c>
      <c r="DV26" s="292">
        <v>54</v>
      </c>
      <c r="DW26" s="292">
        <v>2</v>
      </c>
      <c r="DX26" s="292">
        <v>0</v>
      </c>
      <c r="DY26" s="292">
        <v>0</v>
      </c>
      <c r="DZ26" s="292">
        <f>SUM(EA26,EH26)</f>
        <v>0</v>
      </c>
      <c r="EA26" s="292">
        <f>SUM(EB26:EG26)</f>
        <v>0</v>
      </c>
      <c r="EB26" s="292">
        <v>0</v>
      </c>
      <c r="EC26" s="292">
        <v>0</v>
      </c>
      <c r="ED26" s="292">
        <v>0</v>
      </c>
      <c r="EE26" s="292">
        <v>0</v>
      </c>
      <c r="EF26" s="292">
        <v>0</v>
      </c>
      <c r="EG26" s="292">
        <v>0</v>
      </c>
      <c r="EH26" s="292">
        <f>SUM(EI26:EN26)</f>
        <v>0</v>
      </c>
      <c r="EI26" s="292">
        <v>0</v>
      </c>
      <c r="EJ26" s="292">
        <v>0</v>
      </c>
      <c r="EK26" s="292">
        <v>0</v>
      </c>
      <c r="EL26" s="292">
        <v>0</v>
      </c>
      <c r="EM26" s="292">
        <v>0</v>
      </c>
      <c r="EN26" s="292">
        <v>0</v>
      </c>
    </row>
    <row r="27" spans="1:144" s="224" customFormat="1" ht="13.5" customHeight="1">
      <c r="A27" s="290"/>
      <c r="B27" s="291"/>
      <c r="C27" s="290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292"/>
      <c r="BS27" s="292"/>
      <c r="BT27" s="292"/>
      <c r="BU27" s="292"/>
      <c r="BV27" s="292"/>
      <c r="BW27" s="292"/>
      <c r="BX27" s="292"/>
      <c r="BY27" s="292"/>
      <c r="BZ27" s="292"/>
      <c r="CA27" s="292"/>
      <c r="CB27" s="292"/>
      <c r="CC27" s="292"/>
      <c r="CD27" s="292"/>
      <c r="CE27" s="292"/>
      <c r="CF27" s="292"/>
      <c r="CG27" s="292"/>
      <c r="CH27" s="292"/>
      <c r="CI27" s="292"/>
      <c r="CJ27" s="292"/>
      <c r="CK27" s="292"/>
      <c r="CL27" s="292"/>
      <c r="CM27" s="292"/>
      <c r="CN27" s="292"/>
      <c r="CO27" s="292"/>
      <c r="CP27" s="292"/>
      <c r="CQ27" s="292"/>
      <c r="CR27" s="292"/>
      <c r="CS27" s="292"/>
      <c r="CT27" s="292"/>
      <c r="CU27" s="292"/>
      <c r="CV27" s="292"/>
      <c r="CW27" s="292"/>
      <c r="CX27" s="292"/>
      <c r="CY27" s="292"/>
      <c r="CZ27" s="292"/>
      <c r="DA27" s="292"/>
      <c r="DB27" s="292"/>
      <c r="DC27" s="292"/>
      <c r="DD27" s="292"/>
      <c r="DE27" s="292"/>
      <c r="DF27" s="292"/>
      <c r="DG27" s="292"/>
      <c r="DH27" s="292"/>
      <c r="DI27" s="292"/>
      <c r="DJ27" s="292"/>
      <c r="DK27" s="292"/>
      <c r="DL27" s="292"/>
      <c r="DM27" s="292"/>
      <c r="DN27" s="292"/>
      <c r="DO27" s="292"/>
      <c r="DP27" s="292"/>
      <c r="DQ27" s="292"/>
      <c r="DR27" s="292"/>
      <c r="DS27" s="292"/>
      <c r="DT27" s="292"/>
      <c r="DU27" s="292"/>
      <c r="DV27" s="292"/>
      <c r="DW27" s="292"/>
      <c r="DX27" s="292"/>
      <c r="DY27" s="292"/>
      <c r="DZ27" s="292"/>
      <c r="EA27" s="292"/>
      <c r="EB27" s="292"/>
      <c r="EC27" s="292"/>
      <c r="ED27" s="292"/>
      <c r="EE27" s="292"/>
      <c r="EF27" s="292"/>
      <c r="EG27" s="292"/>
      <c r="EH27" s="292"/>
      <c r="EI27" s="292"/>
      <c r="EJ27" s="292"/>
      <c r="EK27" s="292"/>
      <c r="EL27" s="292"/>
      <c r="EM27" s="292"/>
      <c r="EN27" s="292"/>
    </row>
    <row r="28" spans="1:144" s="224" customFormat="1" ht="13.5" customHeight="1">
      <c r="A28" s="290"/>
      <c r="B28" s="291"/>
      <c r="C28" s="290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2"/>
      <c r="CA28" s="292"/>
      <c r="CB28" s="292"/>
      <c r="CC28" s="292"/>
      <c r="CD28" s="292"/>
      <c r="CE28" s="292"/>
      <c r="CF28" s="292"/>
      <c r="CG28" s="292"/>
      <c r="CH28" s="292"/>
      <c r="CI28" s="292"/>
      <c r="CJ28" s="292"/>
      <c r="CK28" s="292"/>
      <c r="CL28" s="292"/>
      <c r="CM28" s="292"/>
      <c r="CN28" s="292"/>
      <c r="CO28" s="292"/>
      <c r="CP28" s="292"/>
      <c r="CQ28" s="292"/>
      <c r="CR28" s="292"/>
      <c r="CS28" s="292"/>
      <c r="CT28" s="292"/>
      <c r="CU28" s="292"/>
      <c r="CV28" s="292"/>
      <c r="CW28" s="292"/>
      <c r="CX28" s="292"/>
      <c r="CY28" s="292"/>
      <c r="CZ28" s="292"/>
      <c r="DA28" s="292"/>
      <c r="DB28" s="292"/>
      <c r="DC28" s="292"/>
      <c r="DD28" s="292"/>
      <c r="DE28" s="292"/>
      <c r="DF28" s="292"/>
      <c r="DG28" s="292"/>
      <c r="DH28" s="292"/>
      <c r="DI28" s="292"/>
      <c r="DJ28" s="292"/>
      <c r="DK28" s="292"/>
      <c r="DL28" s="292"/>
      <c r="DM28" s="292"/>
      <c r="DN28" s="292"/>
      <c r="DO28" s="292"/>
      <c r="DP28" s="292"/>
      <c r="DQ28" s="292"/>
      <c r="DR28" s="292"/>
      <c r="DS28" s="292"/>
      <c r="DT28" s="292"/>
      <c r="DU28" s="292"/>
      <c r="DV28" s="292"/>
      <c r="DW28" s="292"/>
      <c r="DX28" s="292"/>
      <c r="DY28" s="292"/>
      <c r="DZ28" s="292"/>
      <c r="EA28" s="292"/>
      <c r="EB28" s="292"/>
      <c r="EC28" s="292"/>
      <c r="ED28" s="292"/>
      <c r="EE28" s="292"/>
      <c r="EF28" s="292"/>
      <c r="EG28" s="292"/>
      <c r="EH28" s="292"/>
      <c r="EI28" s="292"/>
      <c r="EJ28" s="292"/>
      <c r="EK28" s="292"/>
      <c r="EL28" s="292"/>
      <c r="EM28" s="292"/>
      <c r="EN28" s="292"/>
    </row>
    <row r="29" spans="1:144" s="224" customFormat="1" ht="13.5" customHeight="1">
      <c r="A29" s="290"/>
      <c r="B29" s="291"/>
      <c r="C29" s="290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2"/>
      <c r="CE29" s="292"/>
      <c r="CF29" s="292"/>
      <c r="CG29" s="292"/>
      <c r="CH29" s="292"/>
      <c r="CI29" s="292"/>
      <c r="CJ29" s="292"/>
      <c r="CK29" s="292"/>
      <c r="CL29" s="292"/>
      <c r="CM29" s="292"/>
      <c r="CN29" s="292"/>
      <c r="CO29" s="292"/>
      <c r="CP29" s="292"/>
      <c r="CQ29" s="292"/>
      <c r="CR29" s="292"/>
      <c r="CS29" s="292"/>
      <c r="CT29" s="292"/>
      <c r="CU29" s="292"/>
      <c r="CV29" s="292"/>
      <c r="CW29" s="292"/>
      <c r="CX29" s="292"/>
      <c r="CY29" s="292"/>
      <c r="CZ29" s="292"/>
      <c r="DA29" s="292"/>
      <c r="DB29" s="292"/>
      <c r="DC29" s="292"/>
      <c r="DD29" s="292"/>
      <c r="DE29" s="292"/>
      <c r="DF29" s="292"/>
      <c r="DG29" s="292"/>
      <c r="DH29" s="292"/>
      <c r="DI29" s="292"/>
      <c r="DJ29" s="292"/>
      <c r="DK29" s="292"/>
      <c r="DL29" s="292"/>
      <c r="DM29" s="292"/>
      <c r="DN29" s="292"/>
      <c r="DO29" s="292"/>
      <c r="DP29" s="292"/>
      <c r="DQ29" s="292"/>
      <c r="DR29" s="292"/>
      <c r="DS29" s="292"/>
      <c r="DT29" s="292"/>
      <c r="DU29" s="292"/>
      <c r="DV29" s="292"/>
      <c r="DW29" s="292"/>
      <c r="DX29" s="292"/>
      <c r="DY29" s="292"/>
      <c r="DZ29" s="292"/>
      <c r="EA29" s="292"/>
      <c r="EB29" s="292"/>
      <c r="EC29" s="292"/>
      <c r="ED29" s="292"/>
      <c r="EE29" s="292"/>
      <c r="EF29" s="292"/>
      <c r="EG29" s="292"/>
      <c r="EH29" s="292"/>
      <c r="EI29" s="292"/>
      <c r="EJ29" s="292"/>
      <c r="EK29" s="292"/>
      <c r="EL29" s="292"/>
      <c r="EM29" s="292"/>
      <c r="EN29" s="292"/>
    </row>
    <row r="30" spans="1:144" s="224" customFormat="1" ht="13.5" customHeight="1">
      <c r="A30" s="290"/>
      <c r="B30" s="291"/>
      <c r="C30" s="290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92"/>
      <c r="CG30" s="292"/>
      <c r="CH30" s="292"/>
      <c r="CI30" s="292"/>
      <c r="CJ30" s="292"/>
      <c r="CK30" s="292"/>
      <c r="CL30" s="292"/>
      <c r="CM30" s="292"/>
      <c r="CN30" s="292"/>
      <c r="CO30" s="292"/>
      <c r="CP30" s="292"/>
      <c r="CQ30" s="292"/>
      <c r="CR30" s="292"/>
      <c r="CS30" s="292"/>
      <c r="CT30" s="292"/>
      <c r="CU30" s="292"/>
      <c r="CV30" s="292"/>
      <c r="CW30" s="292"/>
      <c r="CX30" s="292"/>
      <c r="CY30" s="292"/>
      <c r="CZ30" s="292"/>
      <c r="DA30" s="292"/>
      <c r="DB30" s="292"/>
      <c r="DC30" s="292"/>
      <c r="DD30" s="292"/>
      <c r="DE30" s="292"/>
      <c r="DF30" s="292"/>
      <c r="DG30" s="292"/>
      <c r="DH30" s="292"/>
      <c r="DI30" s="292"/>
      <c r="DJ30" s="292"/>
      <c r="DK30" s="292"/>
      <c r="DL30" s="292"/>
      <c r="DM30" s="292"/>
      <c r="DN30" s="292"/>
      <c r="DO30" s="292"/>
      <c r="DP30" s="292"/>
      <c r="DQ30" s="292"/>
      <c r="DR30" s="292"/>
      <c r="DS30" s="292"/>
      <c r="DT30" s="292"/>
      <c r="DU30" s="292"/>
      <c r="DV30" s="292"/>
      <c r="DW30" s="292"/>
      <c r="DX30" s="292"/>
      <c r="DY30" s="292"/>
      <c r="DZ30" s="292"/>
      <c r="EA30" s="292"/>
      <c r="EB30" s="292"/>
      <c r="EC30" s="292"/>
      <c r="ED30" s="292"/>
      <c r="EE30" s="292"/>
      <c r="EF30" s="292"/>
      <c r="EG30" s="292"/>
      <c r="EH30" s="292"/>
      <c r="EI30" s="292"/>
      <c r="EJ30" s="292"/>
      <c r="EK30" s="292"/>
      <c r="EL30" s="292"/>
      <c r="EM30" s="292"/>
      <c r="EN30" s="292"/>
    </row>
    <row r="31" spans="1:144" s="224" customFormat="1" ht="13.5" customHeight="1">
      <c r="A31" s="290"/>
      <c r="B31" s="291"/>
      <c r="C31" s="290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/>
      <c r="CE31" s="292"/>
      <c r="CF31" s="292"/>
      <c r="CG31" s="292"/>
      <c r="CH31" s="292"/>
      <c r="CI31" s="292"/>
      <c r="CJ31" s="292"/>
      <c r="CK31" s="292"/>
      <c r="CL31" s="292"/>
      <c r="CM31" s="292"/>
      <c r="CN31" s="292"/>
      <c r="CO31" s="292"/>
      <c r="CP31" s="292"/>
      <c r="CQ31" s="292"/>
      <c r="CR31" s="292"/>
      <c r="CS31" s="292"/>
      <c r="CT31" s="292"/>
      <c r="CU31" s="292"/>
      <c r="CV31" s="292"/>
      <c r="CW31" s="292"/>
      <c r="CX31" s="292"/>
      <c r="CY31" s="292"/>
      <c r="CZ31" s="292"/>
      <c r="DA31" s="292"/>
      <c r="DB31" s="292"/>
      <c r="DC31" s="292"/>
      <c r="DD31" s="292"/>
      <c r="DE31" s="292"/>
      <c r="DF31" s="292"/>
      <c r="DG31" s="292"/>
      <c r="DH31" s="292"/>
      <c r="DI31" s="292"/>
      <c r="DJ31" s="292"/>
      <c r="DK31" s="292"/>
      <c r="DL31" s="292"/>
      <c r="DM31" s="292"/>
      <c r="DN31" s="292"/>
      <c r="DO31" s="292"/>
      <c r="DP31" s="292"/>
      <c r="DQ31" s="292"/>
      <c r="DR31" s="292"/>
      <c r="DS31" s="292"/>
      <c r="DT31" s="292"/>
      <c r="DU31" s="292"/>
      <c r="DV31" s="292"/>
      <c r="DW31" s="292"/>
      <c r="DX31" s="292"/>
      <c r="DY31" s="292"/>
      <c r="DZ31" s="292"/>
      <c r="EA31" s="292"/>
      <c r="EB31" s="292"/>
      <c r="EC31" s="292"/>
      <c r="ED31" s="292"/>
      <c r="EE31" s="292"/>
      <c r="EF31" s="292"/>
      <c r="EG31" s="292"/>
      <c r="EH31" s="292"/>
      <c r="EI31" s="292"/>
      <c r="EJ31" s="292"/>
      <c r="EK31" s="292"/>
      <c r="EL31" s="292"/>
      <c r="EM31" s="292"/>
      <c r="EN31" s="292"/>
    </row>
    <row r="32" spans="1:144" s="224" customFormat="1" ht="13.5" customHeight="1">
      <c r="A32" s="290"/>
      <c r="B32" s="291"/>
      <c r="C32" s="290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/>
      <c r="CE32" s="292"/>
      <c r="CF32" s="292"/>
      <c r="CG32" s="292"/>
      <c r="CH32" s="292"/>
      <c r="CI32" s="292"/>
      <c r="CJ32" s="292"/>
      <c r="CK32" s="292"/>
      <c r="CL32" s="292"/>
      <c r="CM32" s="292"/>
      <c r="CN32" s="292"/>
      <c r="CO32" s="292"/>
      <c r="CP32" s="292"/>
      <c r="CQ32" s="292"/>
      <c r="CR32" s="292"/>
      <c r="CS32" s="292"/>
      <c r="CT32" s="292"/>
      <c r="CU32" s="292"/>
      <c r="CV32" s="292"/>
      <c r="CW32" s="292"/>
      <c r="CX32" s="292"/>
      <c r="CY32" s="292"/>
      <c r="CZ32" s="292"/>
      <c r="DA32" s="292"/>
      <c r="DB32" s="292"/>
      <c r="DC32" s="292"/>
      <c r="DD32" s="292"/>
      <c r="DE32" s="292"/>
      <c r="DF32" s="292"/>
      <c r="DG32" s="292"/>
      <c r="DH32" s="292"/>
      <c r="DI32" s="292"/>
      <c r="DJ32" s="292"/>
      <c r="DK32" s="292"/>
      <c r="DL32" s="292"/>
      <c r="DM32" s="292"/>
      <c r="DN32" s="292"/>
      <c r="DO32" s="292"/>
      <c r="DP32" s="292"/>
      <c r="DQ32" s="292"/>
      <c r="DR32" s="292"/>
      <c r="DS32" s="292"/>
      <c r="DT32" s="292"/>
      <c r="DU32" s="292"/>
      <c r="DV32" s="292"/>
      <c r="DW32" s="292"/>
      <c r="DX32" s="292"/>
      <c r="DY32" s="292"/>
      <c r="DZ32" s="292"/>
      <c r="EA32" s="292"/>
      <c r="EB32" s="292"/>
      <c r="EC32" s="292"/>
      <c r="ED32" s="292"/>
      <c r="EE32" s="292"/>
      <c r="EF32" s="292"/>
      <c r="EG32" s="292"/>
      <c r="EH32" s="292"/>
      <c r="EI32" s="292"/>
      <c r="EJ32" s="292"/>
      <c r="EK32" s="292"/>
      <c r="EL32" s="292"/>
      <c r="EM32" s="292"/>
      <c r="EN32" s="292"/>
    </row>
    <row r="33" spans="1:144" s="224" customFormat="1" ht="13.5" customHeight="1">
      <c r="A33" s="290"/>
      <c r="B33" s="291"/>
      <c r="C33" s="290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2"/>
      <c r="CF33" s="292"/>
      <c r="CG33" s="292"/>
      <c r="CH33" s="292"/>
      <c r="CI33" s="292"/>
      <c r="CJ33" s="292"/>
      <c r="CK33" s="292"/>
      <c r="CL33" s="292"/>
      <c r="CM33" s="292"/>
      <c r="CN33" s="292"/>
      <c r="CO33" s="292"/>
      <c r="CP33" s="292"/>
      <c r="CQ33" s="292"/>
      <c r="CR33" s="292"/>
      <c r="CS33" s="292"/>
      <c r="CT33" s="292"/>
      <c r="CU33" s="292"/>
      <c r="CV33" s="292"/>
      <c r="CW33" s="292"/>
      <c r="CX33" s="292"/>
      <c r="CY33" s="292"/>
      <c r="CZ33" s="292"/>
      <c r="DA33" s="292"/>
      <c r="DB33" s="292"/>
      <c r="DC33" s="292"/>
      <c r="DD33" s="292"/>
      <c r="DE33" s="292"/>
      <c r="DF33" s="292"/>
      <c r="DG33" s="292"/>
      <c r="DH33" s="292"/>
      <c r="DI33" s="292"/>
      <c r="DJ33" s="292"/>
      <c r="DK33" s="292"/>
      <c r="DL33" s="292"/>
      <c r="DM33" s="292"/>
      <c r="DN33" s="292"/>
      <c r="DO33" s="292"/>
      <c r="DP33" s="292"/>
      <c r="DQ33" s="292"/>
      <c r="DR33" s="292"/>
      <c r="DS33" s="292"/>
      <c r="DT33" s="292"/>
      <c r="DU33" s="292"/>
      <c r="DV33" s="292"/>
      <c r="DW33" s="292"/>
      <c r="DX33" s="292"/>
      <c r="DY33" s="292"/>
      <c r="DZ33" s="292"/>
      <c r="EA33" s="292"/>
      <c r="EB33" s="292"/>
      <c r="EC33" s="292"/>
      <c r="ED33" s="292"/>
      <c r="EE33" s="292"/>
      <c r="EF33" s="292"/>
      <c r="EG33" s="292"/>
      <c r="EH33" s="292"/>
      <c r="EI33" s="292"/>
      <c r="EJ33" s="292"/>
      <c r="EK33" s="292"/>
      <c r="EL33" s="292"/>
      <c r="EM33" s="292"/>
      <c r="EN33" s="292"/>
    </row>
    <row r="34" spans="1:144" s="224" customFormat="1" ht="13.5" customHeight="1">
      <c r="A34" s="290"/>
      <c r="B34" s="291"/>
      <c r="C34" s="290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2"/>
      <c r="CG34" s="292"/>
      <c r="CH34" s="292"/>
      <c r="CI34" s="292"/>
      <c r="CJ34" s="292"/>
      <c r="CK34" s="292"/>
      <c r="CL34" s="292"/>
      <c r="CM34" s="292"/>
      <c r="CN34" s="292"/>
      <c r="CO34" s="292"/>
      <c r="CP34" s="292"/>
      <c r="CQ34" s="292"/>
      <c r="CR34" s="292"/>
      <c r="CS34" s="292"/>
      <c r="CT34" s="292"/>
      <c r="CU34" s="292"/>
      <c r="CV34" s="292"/>
      <c r="CW34" s="292"/>
      <c r="CX34" s="292"/>
      <c r="CY34" s="292"/>
      <c r="CZ34" s="292"/>
      <c r="DA34" s="292"/>
      <c r="DB34" s="292"/>
      <c r="DC34" s="292"/>
      <c r="DD34" s="292"/>
      <c r="DE34" s="292"/>
      <c r="DF34" s="292"/>
      <c r="DG34" s="292"/>
      <c r="DH34" s="292"/>
      <c r="DI34" s="292"/>
      <c r="DJ34" s="292"/>
      <c r="DK34" s="292"/>
      <c r="DL34" s="292"/>
      <c r="DM34" s="292"/>
      <c r="DN34" s="292"/>
      <c r="DO34" s="292"/>
      <c r="DP34" s="292"/>
      <c r="DQ34" s="292"/>
      <c r="DR34" s="292"/>
      <c r="DS34" s="292"/>
      <c r="DT34" s="292"/>
      <c r="DU34" s="292"/>
      <c r="DV34" s="292"/>
      <c r="DW34" s="292"/>
      <c r="DX34" s="292"/>
      <c r="DY34" s="292"/>
      <c r="DZ34" s="292"/>
      <c r="EA34" s="292"/>
      <c r="EB34" s="292"/>
      <c r="EC34" s="292"/>
      <c r="ED34" s="292"/>
      <c r="EE34" s="292"/>
      <c r="EF34" s="292"/>
      <c r="EG34" s="292"/>
      <c r="EH34" s="292"/>
      <c r="EI34" s="292"/>
      <c r="EJ34" s="292"/>
      <c r="EK34" s="292"/>
      <c r="EL34" s="292"/>
      <c r="EM34" s="292"/>
      <c r="EN34" s="292"/>
    </row>
    <row r="35" spans="1:144" s="224" customFormat="1" ht="13.5" customHeight="1">
      <c r="A35" s="290"/>
      <c r="B35" s="291"/>
      <c r="C35" s="290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2"/>
      <c r="CG35" s="292"/>
      <c r="CH35" s="292"/>
      <c r="CI35" s="292"/>
      <c r="CJ35" s="292"/>
      <c r="CK35" s="292"/>
      <c r="CL35" s="292"/>
      <c r="CM35" s="292"/>
      <c r="CN35" s="292"/>
      <c r="CO35" s="292"/>
      <c r="CP35" s="292"/>
      <c r="CQ35" s="292"/>
      <c r="CR35" s="292"/>
      <c r="CS35" s="292"/>
      <c r="CT35" s="292"/>
      <c r="CU35" s="292"/>
      <c r="CV35" s="292"/>
      <c r="CW35" s="292"/>
      <c r="CX35" s="292"/>
      <c r="CY35" s="292"/>
      <c r="CZ35" s="292"/>
      <c r="DA35" s="292"/>
      <c r="DB35" s="292"/>
      <c r="DC35" s="292"/>
      <c r="DD35" s="292"/>
      <c r="DE35" s="292"/>
      <c r="DF35" s="292"/>
      <c r="DG35" s="292"/>
      <c r="DH35" s="292"/>
      <c r="DI35" s="292"/>
      <c r="DJ35" s="292"/>
      <c r="DK35" s="292"/>
      <c r="DL35" s="292"/>
      <c r="DM35" s="292"/>
      <c r="DN35" s="292"/>
      <c r="DO35" s="292"/>
      <c r="DP35" s="292"/>
      <c r="DQ35" s="292"/>
      <c r="DR35" s="292"/>
      <c r="DS35" s="292"/>
      <c r="DT35" s="292"/>
      <c r="DU35" s="292"/>
      <c r="DV35" s="292"/>
      <c r="DW35" s="292"/>
      <c r="DX35" s="292"/>
      <c r="DY35" s="292"/>
      <c r="DZ35" s="292"/>
      <c r="EA35" s="292"/>
      <c r="EB35" s="292"/>
      <c r="EC35" s="292"/>
      <c r="ED35" s="292"/>
      <c r="EE35" s="292"/>
      <c r="EF35" s="292"/>
      <c r="EG35" s="292"/>
      <c r="EH35" s="292"/>
      <c r="EI35" s="292"/>
      <c r="EJ35" s="292"/>
      <c r="EK35" s="292"/>
      <c r="EL35" s="292"/>
      <c r="EM35" s="292"/>
      <c r="EN35" s="292"/>
    </row>
    <row r="36" spans="1:144" s="224" customFormat="1" ht="13.5" customHeight="1">
      <c r="A36" s="290"/>
      <c r="B36" s="291"/>
      <c r="C36" s="290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2"/>
      <c r="CG36" s="292"/>
      <c r="CH36" s="292"/>
      <c r="CI36" s="292"/>
      <c r="CJ36" s="292"/>
      <c r="CK36" s="292"/>
      <c r="CL36" s="292"/>
      <c r="CM36" s="292"/>
      <c r="CN36" s="292"/>
      <c r="CO36" s="292"/>
      <c r="CP36" s="292"/>
      <c r="CQ36" s="292"/>
      <c r="CR36" s="292"/>
      <c r="CS36" s="292"/>
      <c r="CT36" s="292"/>
      <c r="CU36" s="292"/>
      <c r="CV36" s="292"/>
      <c r="CW36" s="292"/>
      <c r="CX36" s="292"/>
      <c r="CY36" s="292"/>
      <c r="CZ36" s="292"/>
      <c r="DA36" s="292"/>
      <c r="DB36" s="292"/>
      <c r="DC36" s="292"/>
      <c r="DD36" s="292"/>
      <c r="DE36" s="292"/>
      <c r="DF36" s="292"/>
      <c r="DG36" s="292"/>
      <c r="DH36" s="292"/>
      <c r="DI36" s="292"/>
      <c r="DJ36" s="292"/>
      <c r="DK36" s="292"/>
      <c r="DL36" s="292"/>
      <c r="DM36" s="292"/>
      <c r="DN36" s="292"/>
      <c r="DO36" s="292"/>
      <c r="DP36" s="292"/>
      <c r="DQ36" s="292"/>
      <c r="DR36" s="292"/>
      <c r="DS36" s="292"/>
      <c r="DT36" s="292"/>
      <c r="DU36" s="292"/>
      <c r="DV36" s="292"/>
      <c r="DW36" s="292"/>
      <c r="DX36" s="292"/>
      <c r="DY36" s="292"/>
      <c r="DZ36" s="292"/>
      <c r="EA36" s="292"/>
      <c r="EB36" s="292"/>
      <c r="EC36" s="292"/>
      <c r="ED36" s="292"/>
      <c r="EE36" s="292"/>
      <c r="EF36" s="292"/>
      <c r="EG36" s="292"/>
      <c r="EH36" s="292"/>
      <c r="EI36" s="292"/>
      <c r="EJ36" s="292"/>
      <c r="EK36" s="292"/>
      <c r="EL36" s="292"/>
      <c r="EM36" s="292"/>
      <c r="EN36" s="292"/>
    </row>
    <row r="37" spans="1:144" s="224" customFormat="1" ht="13.5" customHeight="1">
      <c r="A37" s="290"/>
      <c r="B37" s="291"/>
      <c r="C37" s="290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2"/>
      <c r="CF37" s="292"/>
      <c r="CG37" s="292"/>
      <c r="CH37" s="292"/>
      <c r="CI37" s="292"/>
      <c r="CJ37" s="292"/>
      <c r="CK37" s="292"/>
      <c r="CL37" s="292"/>
      <c r="CM37" s="292"/>
      <c r="CN37" s="292"/>
      <c r="CO37" s="292"/>
      <c r="CP37" s="292"/>
      <c r="CQ37" s="292"/>
      <c r="CR37" s="292"/>
      <c r="CS37" s="292"/>
      <c r="CT37" s="292"/>
      <c r="CU37" s="292"/>
      <c r="CV37" s="292"/>
      <c r="CW37" s="292"/>
      <c r="CX37" s="292"/>
      <c r="CY37" s="292"/>
      <c r="CZ37" s="292"/>
      <c r="DA37" s="292"/>
      <c r="DB37" s="292"/>
      <c r="DC37" s="292"/>
      <c r="DD37" s="292"/>
      <c r="DE37" s="292"/>
      <c r="DF37" s="292"/>
      <c r="DG37" s="292"/>
      <c r="DH37" s="292"/>
      <c r="DI37" s="292"/>
      <c r="DJ37" s="292"/>
      <c r="DK37" s="292"/>
      <c r="DL37" s="292"/>
      <c r="DM37" s="292"/>
      <c r="DN37" s="292"/>
      <c r="DO37" s="292"/>
      <c r="DP37" s="292"/>
      <c r="DQ37" s="292"/>
      <c r="DR37" s="292"/>
      <c r="DS37" s="292"/>
      <c r="DT37" s="292"/>
      <c r="DU37" s="292"/>
      <c r="DV37" s="292"/>
      <c r="DW37" s="292"/>
      <c r="DX37" s="292"/>
      <c r="DY37" s="292"/>
      <c r="DZ37" s="292"/>
      <c r="EA37" s="292"/>
      <c r="EB37" s="292"/>
      <c r="EC37" s="292"/>
      <c r="ED37" s="292"/>
      <c r="EE37" s="292"/>
      <c r="EF37" s="292"/>
      <c r="EG37" s="292"/>
      <c r="EH37" s="292"/>
      <c r="EI37" s="292"/>
      <c r="EJ37" s="292"/>
      <c r="EK37" s="292"/>
      <c r="EL37" s="292"/>
      <c r="EM37" s="292"/>
      <c r="EN37" s="292"/>
    </row>
    <row r="38" spans="1:144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2"/>
      <c r="CG38" s="292"/>
      <c r="CH38" s="292"/>
      <c r="CI38" s="292"/>
      <c r="CJ38" s="292"/>
      <c r="CK38" s="292"/>
      <c r="CL38" s="292"/>
      <c r="CM38" s="292"/>
      <c r="CN38" s="292"/>
      <c r="CO38" s="292"/>
      <c r="CP38" s="292"/>
      <c r="CQ38" s="292"/>
      <c r="CR38" s="292"/>
      <c r="CS38" s="292"/>
      <c r="CT38" s="292"/>
      <c r="CU38" s="292"/>
      <c r="CV38" s="292"/>
      <c r="CW38" s="292"/>
      <c r="CX38" s="292"/>
      <c r="CY38" s="292"/>
      <c r="CZ38" s="292"/>
      <c r="DA38" s="292"/>
      <c r="DB38" s="292"/>
      <c r="DC38" s="292"/>
      <c r="DD38" s="292"/>
      <c r="DE38" s="292"/>
      <c r="DF38" s="292"/>
      <c r="DG38" s="292"/>
      <c r="DH38" s="292"/>
      <c r="DI38" s="292"/>
      <c r="DJ38" s="292"/>
      <c r="DK38" s="292"/>
      <c r="DL38" s="292"/>
      <c r="DM38" s="292"/>
      <c r="DN38" s="292"/>
      <c r="DO38" s="292"/>
      <c r="DP38" s="292"/>
      <c r="DQ38" s="292"/>
      <c r="DR38" s="292"/>
      <c r="DS38" s="292"/>
      <c r="DT38" s="292"/>
      <c r="DU38" s="292"/>
      <c r="DV38" s="292"/>
      <c r="DW38" s="292"/>
      <c r="DX38" s="292"/>
      <c r="DY38" s="292"/>
      <c r="DZ38" s="292"/>
      <c r="EA38" s="292"/>
      <c r="EB38" s="292"/>
      <c r="EC38" s="292"/>
      <c r="ED38" s="292"/>
      <c r="EE38" s="292"/>
      <c r="EF38" s="292"/>
      <c r="EG38" s="292"/>
      <c r="EH38" s="292"/>
      <c r="EI38" s="292"/>
      <c r="EJ38" s="292"/>
      <c r="EK38" s="292"/>
      <c r="EL38" s="292"/>
      <c r="EM38" s="292"/>
      <c r="EN38" s="292"/>
    </row>
    <row r="39" spans="1:144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  <c r="CZ39" s="292"/>
      <c r="DA39" s="292"/>
      <c r="DB39" s="292"/>
      <c r="DC39" s="292"/>
      <c r="DD39" s="292"/>
      <c r="DE39" s="292"/>
      <c r="DF39" s="292"/>
      <c r="DG39" s="292"/>
      <c r="DH39" s="292"/>
      <c r="DI39" s="292"/>
      <c r="DJ39" s="292"/>
      <c r="DK39" s="292"/>
      <c r="DL39" s="292"/>
      <c r="DM39" s="292"/>
      <c r="DN39" s="292"/>
      <c r="DO39" s="292"/>
      <c r="DP39" s="292"/>
      <c r="DQ39" s="292"/>
      <c r="DR39" s="292"/>
      <c r="DS39" s="292"/>
      <c r="DT39" s="292"/>
      <c r="DU39" s="292"/>
      <c r="DV39" s="292"/>
      <c r="DW39" s="292"/>
      <c r="DX39" s="292"/>
      <c r="DY39" s="292"/>
      <c r="DZ39" s="292"/>
      <c r="EA39" s="292"/>
      <c r="EB39" s="292"/>
      <c r="EC39" s="292"/>
      <c r="ED39" s="292"/>
      <c r="EE39" s="292"/>
      <c r="EF39" s="292"/>
      <c r="EG39" s="292"/>
      <c r="EH39" s="292"/>
      <c r="EI39" s="292"/>
      <c r="EJ39" s="292"/>
      <c r="EK39" s="292"/>
      <c r="EL39" s="292"/>
      <c r="EM39" s="292"/>
      <c r="EN39" s="292"/>
    </row>
    <row r="40" spans="1:144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2"/>
      <c r="CG40" s="292"/>
      <c r="CH40" s="292"/>
      <c r="CI40" s="292"/>
      <c r="CJ40" s="292"/>
      <c r="CK40" s="292"/>
      <c r="CL40" s="292"/>
      <c r="CM40" s="292"/>
      <c r="CN40" s="292"/>
      <c r="CO40" s="292"/>
      <c r="CP40" s="292"/>
      <c r="CQ40" s="292"/>
      <c r="CR40" s="292"/>
      <c r="CS40" s="292"/>
      <c r="CT40" s="292"/>
      <c r="CU40" s="292"/>
      <c r="CV40" s="292"/>
      <c r="CW40" s="292"/>
      <c r="CX40" s="292"/>
      <c r="CY40" s="292"/>
      <c r="CZ40" s="292"/>
      <c r="DA40" s="292"/>
      <c r="DB40" s="292"/>
      <c r="DC40" s="292"/>
      <c r="DD40" s="292"/>
      <c r="DE40" s="292"/>
      <c r="DF40" s="292"/>
      <c r="DG40" s="292"/>
      <c r="DH40" s="292"/>
      <c r="DI40" s="292"/>
      <c r="DJ40" s="292"/>
      <c r="DK40" s="292"/>
      <c r="DL40" s="292"/>
      <c r="DM40" s="292"/>
      <c r="DN40" s="292"/>
      <c r="DO40" s="292"/>
      <c r="DP40" s="292"/>
      <c r="DQ40" s="292"/>
      <c r="DR40" s="292"/>
      <c r="DS40" s="292"/>
      <c r="DT40" s="292"/>
      <c r="DU40" s="292"/>
      <c r="DV40" s="292"/>
      <c r="DW40" s="292"/>
      <c r="DX40" s="292"/>
      <c r="DY40" s="292"/>
      <c r="DZ40" s="292"/>
      <c r="EA40" s="292"/>
      <c r="EB40" s="292"/>
      <c r="EC40" s="292"/>
      <c r="ED40" s="292"/>
      <c r="EE40" s="292"/>
      <c r="EF40" s="292"/>
      <c r="EG40" s="292"/>
      <c r="EH40" s="292"/>
      <c r="EI40" s="292"/>
      <c r="EJ40" s="292"/>
      <c r="EK40" s="292"/>
      <c r="EL40" s="292"/>
      <c r="EM40" s="292"/>
      <c r="EN40" s="292"/>
    </row>
    <row r="41" spans="1:144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2"/>
      <c r="CH41" s="292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2"/>
      <c r="CX41" s="292"/>
      <c r="CY41" s="292"/>
      <c r="CZ41" s="292"/>
      <c r="DA41" s="292"/>
      <c r="DB41" s="292"/>
      <c r="DC41" s="292"/>
      <c r="DD41" s="292"/>
      <c r="DE41" s="292"/>
      <c r="DF41" s="292"/>
      <c r="DG41" s="292"/>
      <c r="DH41" s="292"/>
      <c r="DI41" s="292"/>
      <c r="DJ41" s="292"/>
      <c r="DK41" s="292"/>
      <c r="DL41" s="292"/>
      <c r="DM41" s="292"/>
      <c r="DN41" s="292"/>
      <c r="DO41" s="292"/>
      <c r="DP41" s="292"/>
      <c r="DQ41" s="292"/>
      <c r="DR41" s="292"/>
      <c r="DS41" s="292"/>
      <c r="DT41" s="292"/>
      <c r="DU41" s="292"/>
      <c r="DV41" s="292"/>
      <c r="DW41" s="292"/>
      <c r="DX41" s="292"/>
      <c r="DY41" s="292"/>
      <c r="DZ41" s="292"/>
      <c r="EA41" s="292"/>
      <c r="EB41" s="292"/>
      <c r="EC41" s="292"/>
      <c r="ED41" s="292"/>
      <c r="EE41" s="292"/>
      <c r="EF41" s="292"/>
      <c r="EG41" s="292"/>
      <c r="EH41" s="292"/>
      <c r="EI41" s="292"/>
      <c r="EJ41" s="292"/>
      <c r="EK41" s="292"/>
      <c r="EL41" s="292"/>
      <c r="EM41" s="292"/>
      <c r="EN41" s="292"/>
    </row>
    <row r="42" spans="1:144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2"/>
      <c r="CH42" s="292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2"/>
      <c r="CX42" s="292"/>
      <c r="CY42" s="292"/>
      <c r="CZ42" s="292"/>
      <c r="DA42" s="292"/>
      <c r="DB42" s="292"/>
      <c r="DC42" s="292"/>
      <c r="DD42" s="292"/>
      <c r="DE42" s="292"/>
      <c r="DF42" s="292"/>
      <c r="DG42" s="292"/>
      <c r="DH42" s="292"/>
      <c r="DI42" s="292"/>
      <c r="DJ42" s="292"/>
      <c r="DK42" s="292"/>
      <c r="DL42" s="292"/>
      <c r="DM42" s="292"/>
      <c r="DN42" s="292"/>
      <c r="DO42" s="292"/>
      <c r="DP42" s="292"/>
      <c r="DQ42" s="292"/>
      <c r="DR42" s="292"/>
      <c r="DS42" s="292"/>
      <c r="DT42" s="292"/>
      <c r="DU42" s="292"/>
      <c r="DV42" s="292"/>
      <c r="DW42" s="292"/>
      <c r="DX42" s="292"/>
      <c r="DY42" s="292"/>
      <c r="DZ42" s="292"/>
      <c r="EA42" s="292"/>
      <c r="EB42" s="292"/>
      <c r="EC42" s="292"/>
      <c r="ED42" s="292"/>
      <c r="EE42" s="292"/>
      <c r="EF42" s="292"/>
      <c r="EG42" s="292"/>
      <c r="EH42" s="292"/>
      <c r="EI42" s="292"/>
      <c r="EJ42" s="292"/>
      <c r="EK42" s="292"/>
      <c r="EL42" s="292"/>
      <c r="EM42" s="292"/>
      <c r="EN42" s="292"/>
    </row>
    <row r="43" spans="1:144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  <c r="CZ43" s="292"/>
      <c r="DA43" s="292"/>
      <c r="DB43" s="292"/>
      <c r="DC43" s="292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  <c r="DN43" s="292"/>
      <c r="DO43" s="292"/>
      <c r="DP43" s="292"/>
      <c r="DQ43" s="292"/>
      <c r="DR43" s="292"/>
      <c r="DS43" s="292"/>
      <c r="DT43" s="292"/>
      <c r="DU43" s="292"/>
      <c r="DV43" s="292"/>
      <c r="DW43" s="292"/>
      <c r="DX43" s="292"/>
      <c r="DY43" s="292"/>
      <c r="DZ43" s="292"/>
      <c r="EA43" s="292"/>
      <c r="EB43" s="292"/>
      <c r="EC43" s="292"/>
      <c r="ED43" s="292"/>
      <c r="EE43" s="292"/>
      <c r="EF43" s="292"/>
      <c r="EG43" s="292"/>
      <c r="EH43" s="292"/>
      <c r="EI43" s="292"/>
      <c r="EJ43" s="292"/>
      <c r="EK43" s="292"/>
      <c r="EL43" s="292"/>
      <c r="EM43" s="292"/>
      <c r="EN43" s="292"/>
    </row>
    <row r="44" spans="1:144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  <c r="CZ44" s="292"/>
      <c r="DA44" s="292"/>
      <c r="DB44" s="292"/>
      <c r="DC44" s="292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  <c r="DN44" s="292"/>
      <c r="DO44" s="292"/>
      <c r="DP44" s="292"/>
      <c r="DQ44" s="292"/>
      <c r="DR44" s="292"/>
      <c r="DS44" s="292"/>
      <c r="DT44" s="292"/>
      <c r="DU44" s="292"/>
      <c r="DV44" s="292"/>
      <c r="DW44" s="292"/>
      <c r="DX44" s="292"/>
      <c r="DY44" s="292"/>
      <c r="DZ44" s="292"/>
      <c r="EA44" s="292"/>
      <c r="EB44" s="292"/>
      <c r="EC44" s="292"/>
      <c r="ED44" s="292"/>
      <c r="EE44" s="292"/>
      <c r="EF44" s="292"/>
      <c r="EG44" s="292"/>
      <c r="EH44" s="292"/>
      <c r="EI44" s="292"/>
      <c r="EJ44" s="292"/>
      <c r="EK44" s="292"/>
      <c r="EL44" s="292"/>
      <c r="EM44" s="292"/>
      <c r="EN44" s="292"/>
    </row>
    <row r="45" spans="1:144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2"/>
      <c r="CH45" s="292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2"/>
      <c r="CX45" s="292"/>
      <c r="CY45" s="292"/>
      <c r="CZ45" s="292"/>
      <c r="DA45" s="292"/>
      <c r="DB45" s="292"/>
      <c r="DC45" s="292"/>
      <c r="DD45" s="292"/>
      <c r="DE45" s="292"/>
      <c r="DF45" s="292"/>
      <c r="DG45" s="292"/>
      <c r="DH45" s="292"/>
      <c r="DI45" s="292"/>
      <c r="DJ45" s="292"/>
      <c r="DK45" s="292"/>
      <c r="DL45" s="292"/>
      <c r="DM45" s="292"/>
      <c r="DN45" s="292"/>
      <c r="DO45" s="292"/>
      <c r="DP45" s="292"/>
      <c r="DQ45" s="292"/>
      <c r="DR45" s="292"/>
      <c r="DS45" s="292"/>
      <c r="DT45" s="292"/>
      <c r="DU45" s="292"/>
      <c r="DV45" s="292"/>
      <c r="DW45" s="292"/>
      <c r="DX45" s="292"/>
      <c r="DY45" s="292"/>
      <c r="DZ45" s="292"/>
      <c r="EA45" s="292"/>
      <c r="EB45" s="292"/>
      <c r="EC45" s="292"/>
      <c r="ED45" s="292"/>
      <c r="EE45" s="292"/>
      <c r="EF45" s="292"/>
      <c r="EG45" s="292"/>
      <c r="EH45" s="292"/>
      <c r="EI45" s="292"/>
      <c r="EJ45" s="292"/>
      <c r="EK45" s="292"/>
      <c r="EL45" s="292"/>
      <c r="EM45" s="292"/>
      <c r="EN45" s="292"/>
    </row>
    <row r="46" spans="1:144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  <c r="CZ46" s="292"/>
      <c r="DA46" s="292"/>
      <c r="DB46" s="292"/>
      <c r="DC46" s="292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  <c r="DN46" s="292"/>
      <c r="DO46" s="292"/>
      <c r="DP46" s="292"/>
      <c r="DQ46" s="292"/>
      <c r="DR46" s="292"/>
      <c r="DS46" s="292"/>
      <c r="DT46" s="292"/>
      <c r="DU46" s="292"/>
      <c r="DV46" s="292"/>
      <c r="DW46" s="292"/>
      <c r="DX46" s="292"/>
      <c r="DY46" s="292"/>
      <c r="DZ46" s="292"/>
      <c r="EA46" s="292"/>
      <c r="EB46" s="292"/>
      <c r="EC46" s="292"/>
      <c r="ED46" s="292"/>
      <c r="EE46" s="292"/>
      <c r="EF46" s="292"/>
      <c r="EG46" s="292"/>
      <c r="EH46" s="292"/>
      <c r="EI46" s="292"/>
      <c r="EJ46" s="292"/>
      <c r="EK46" s="292"/>
      <c r="EL46" s="292"/>
      <c r="EM46" s="292"/>
      <c r="EN46" s="292"/>
    </row>
    <row r="47" spans="1:144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  <c r="CZ47" s="292"/>
      <c r="DA47" s="292"/>
      <c r="DB47" s="292"/>
      <c r="DC47" s="292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  <c r="DN47" s="292"/>
      <c r="DO47" s="292"/>
      <c r="DP47" s="292"/>
      <c r="DQ47" s="292"/>
      <c r="DR47" s="292"/>
      <c r="DS47" s="292"/>
      <c r="DT47" s="292"/>
      <c r="DU47" s="292"/>
      <c r="DV47" s="292"/>
      <c r="DW47" s="292"/>
      <c r="DX47" s="292"/>
      <c r="DY47" s="292"/>
      <c r="DZ47" s="292"/>
      <c r="EA47" s="292"/>
      <c r="EB47" s="292"/>
      <c r="EC47" s="292"/>
      <c r="ED47" s="292"/>
      <c r="EE47" s="292"/>
      <c r="EF47" s="292"/>
      <c r="EG47" s="292"/>
      <c r="EH47" s="292"/>
      <c r="EI47" s="292"/>
      <c r="EJ47" s="292"/>
      <c r="EK47" s="292"/>
      <c r="EL47" s="292"/>
      <c r="EM47" s="292"/>
      <c r="EN47" s="292"/>
    </row>
    <row r="48" spans="1:144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2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  <c r="CZ48" s="292"/>
      <c r="DA48" s="292"/>
      <c r="DB48" s="292"/>
      <c r="DC48" s="292"/>
      <c r="DD48" s="292"/>
      <c r="DE48" s="292"/>
      <c r="DF48" s="292"/>
      <c r="DG48" s="292"/>
      <c r="DH48" s="292"/>
      <c r="DI48" s="292"/>
      <c r="DJ48" s="292"/>
      <c r="DK48" s="292"/>
      <c r="DL48" s="292"/>
      <c r="DM48" s="292"/>
      <c r="DN48" s="292"/>
      <c r="DO48" s="292"/>
      <c r="DP48" s="292"/>
      <c r="DQ48" s="292"/>
      <c r="DR48" s="292"/>
      <c r="DS48" s="292"/>
      <c r="DT48" s="292"/>
      <c r="DU48" s="292"/>
      <c r="DV48" s="292"/>
      <c r="DW48" s="292"/>
      <c r="DX48" s="292"/>
      <c r="DY48" s="292"/>
      <c r="DZ48" s="292"/>
      <c r="EA48" s="292"/>
      <c r="EB48" s="292"/>
      <c r="EC48" s="292"/>
      <c r="ED48" s="292"/>
      <c r="EE48" s="292"/>
      <c r="EF48" s="292"/>
      <c r="EG48" s="292"/>
      <c r="EH48" s="292"/>
      <c r="EI48" s="292"/>
      <c r="EJ48" s="292"/>
      <c r="EK48" s="292"/>
      <c r="EL48" s="292"/>
      <c r="EM48" s="292"/>
      <c r="EN48" s="292"/>
    </row>
    <row r="49" spans="1:144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  <c r="CZ49" s="292"/>
      <c r="DA49" s="292"/>
      <c r="DB49" s="292"/>
      <c r="DC49" s="292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  <c r="DN49" s="292"/>
      <c r="DO49" s="292"/>
      <c r="DP49" s="292"/>
      <c r="DQ49" s="292"/>
      <c r="DR49" s="292"/>
      <c r="DS49" s="292"/>
      <c r="DT49" s="292"/>
      <c r="DU49" s="292"/>
      <c r="DV49" s="292"/>
      <c r="DW49" s="292"/>
      <c r="DX49" s="292"/>
      <c r="DY49" s="292"/>
      <c r="DZ49" s="292"/>
      <c r="EA49" s="292"/>
      <c r="EB49" s="292"/>
      <c r="EC49" s="292"/>
      <c r="ED49" s="292"/>
      <c r="EE49" s="292"/>
      <c r="EF49" s="292"/>
      <c r="EG49" s="292"/>
      <c r="EH49" s="292"/>
      <c r="EI49" s="292"/>
      <c r="EJ49" s="292"/>
      <c r="EK49" s="292"/>
      <c r="EL49" s="292"/>
      <c r="EM49" s="292"/>
      <c r="EN49" s="292"/>
    </row>
    <row r="50" spans="1:144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2"/>
      <c r="CX50" s="292"/>
      <c r="CY50" s="292"/>
      <c r="CZ50" s="292"/>
      <c r="DA50" s="292"/>
      <c r="DB50" s="292"/>
      <c r="DC50" s="292"/>
      <c r="DD50" s="292"/>
      <c r="DE50" s="292"/>
      <c r="DF50" s="292"/>
      <c r="DG50" s="292"/>
      <c r="DH50" s="292"/>
      <c r="DI50" s="292"/>
      <c r="DJ50" s="292"/>
      <c r="DK50" s="292"/>
      <c r="DL50" s="292"/>
      <c r="DM50" s="292"/>
      <c r="DN50" s="292"/>
      <c r="DO50" s="292"/>
      <c r="DP50" s="292"/>
      <c r="DQ50" s="292"/>
      <c r="DR50" s="292"/>
      <c r="DS50" s="292"/>
      <c r="DT50" s="292"/>
      <c r="DU50" s="292"/>
      <c r="DV50" s="292"/>
      <c r="DW50" s="292"/>
      <c r="DX50" s="292"/>
      <c r="DY50" s="292"/>
      <c r="DZ50" s="292"/>
      <c r="EA50" s="292"/>
      <c r="EB50" s="292"/>
      <c r="EC50" s="292"/>
      <c r="ED50" s="292"/>
      <c r="EE50" s="292"/>
      <c r="EF50" s="292"/>
      <c r="EG50" s="292"/>
      <c r="EH50" s="292"/>
      <c r="EI50" s="292"/>
      <c r="EJ50" s="292"/>
      <c r="EK50" s="292"/>
      <c r="EL50" s="292"/>
      <c r="EM50" s="292"/>
      <c r="EN50" s="292"/>
    </row>
    <row r="51" spans="1:144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2"/>
      <c r="CX51" s="292"/>
      <c r="CY51" s="292"/>
      <c r="CZ51" s="292"/>
      <c r="DA51" s="292"/>
      <c r="DB51" s="292"/>
      <c r="DC51" s="292"/>
      <c r="DD51" s="292"/>
      <c r="DE51" s="292"/>
      <c r="DF51" s="292"/>
      <c r="DG51" s="292"/>
      <c r="DH51" s="292"/>
      <c r="DI51" s="292"/>
      <c r="DJ51" s="292"/>
      <c r="DK51" s="292"/>
      <c r="DL51" s="292"/>
      <c r="DM51" s="292"/>
      <c r="DN51" s="292"/>
      <c r="DO51" s="292"/>
      <c r="DP51" s="292"/>
      <c r="DQ51" s="292"/>
      <c r="DR51" s="292"/>
      <c r="DS51" s="292"/>
      <c r="DT51" s="292"/>
      <c r="DU51" s="292"/>
      <c r="DV51" s="292"/>
      <c r="DW51" s="292"/>
      <c r="DX51" s="292"/>
      <c r="DY51" s="292"/>
      <c r="DZ51" s="292"/>
      <c r="EA51" s="292"/>
      <c r="EB51" s="292"/>
      <c r="EC51" s="292"/>
      <c r="ED51" s="292"/>
      <c r="EE51" s="292"/>
      <c r="EF51" s="292"/>
      <c r="EG51" s="292"/>
      <c r="EH51" s="292"/>
      <c r="EI51" s="292"/>
      <c r="EJ51" s="292"/>
      <c r="EK51" s="292"/>
      <c r="EL51" s="292"/>
      <c r="EM51" s="292"/>
      <c r="EN51" s="292"/>
    </row>
    <row r="52" spans="1:144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  <c r="CZ52" s="292"/>
      <c r="DA52" s="292"/>
      <c r="DB52" s="292"/>
      <c r="DC52" s="292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  <c r="DN52" s="292"/>
      <c r="DO52" s="292"/>
      <c r="DP52" s="292"/>
      <c r="DQ52" s="292"/>
      <c r="DR52" s="292"/>
      <c r="DS52" s="292"/>
      <c r="DT52" s="292"/>
      <c r="DU52" s="292"/>
      <c r="DV52" s="292"/>
      <c r="DW52" s="292"/>
      <c r="DX52" s="292"/>
      <c r="DY52" s="292"/>
      <c r="DZ52" s="292"/>
      <c r="EA52" s="292"/>
      <c r="EB52" s="292"/>
      <c r="EC52" s="292"/>
      <c r="ED52" s="292"/>
      <c r="EE52" s="292"/>
      <c r="EF52" s="292"/>
      <c r="EG52" s="292"/>
      <c r="EH52" s="292"/>
      <c r="EI52" s="292"/>
      <c r="EJ52" s="292"/>
      <c r="EK52" s="292"/>
      <c r="EL52" s="292"/>
      <c r="EM52" s="292"/>
      <c r="EN52" s="292"/>
    </row>
    <row r="53" spans="1:144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2"/>
      <c r="CX53" s="292"/>
      <c r="CY53" s="292"/>
      <c r="CZ53" s="292"/>
      <c r="DA53" s="292"/>
      <c r="DB53" s="292"/>
      <c r="DC53" s="292"/>
      <c r="DD53" s="292"/>
      <c r="DE53" s="292"/>
      <c r="DF53" s="292"/>
      <c r="DG53" s="292"/>
      <c r="DH53" s="292"/>
      <c r="DI53" s="292"/>
      <c r="DJ53" s="292"/>
      <c r="DK53" s="292"/>
      <c r="DL53" s="292"/>
      <c r="DM53" s="292"/>
      <c r="DN53" s="292"/>
      <c r="DO53" s="292"/>
      <c r="DP53" s="292"/>
      <c r="DQ53" s="292"/>
      <c r="DR53" s="292"/>
      <c r="DS53" s="292"/>
      <c r="DT53" s="292"/>
      <c r="DU53" s="292"/>
      <c r="DV53" s="292"/>
      <c r="DW53" s="292"/>
      <c r="DX53" s="292"/>
      <c r="DY53" s="292"/>
      <c r="DZ53" s="292"/>
      <c r="EA53" s="292"/>
      <c r="EB53" s="292"/>
      <c r="EC53" s="292"/>
      <c r="ED53" s="292"/>
      <c r="EE53" s="292"/>
      <c r="EF53" s="292"/>
      <c r="EG53" s="292"/>
      <c r="EH53" s="292"/>
      <c r="EI53" s="292"/>
      <c r="EJ53" s="292"/>
      <c r="EK53" s="292"/>
      <c r="EL53" s="292"/>
      <c r="EM53" s="292"/>
      <c r="EN53" s="292"/>
    </row>
    <row r="54" spans="1:144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2"/>
      <c r="CX54" s="292"/>
      <c r="CY54" s="292"/>
      <c r="CZ54" s="292"/>
      <c r="DA54" s="292"/>
      <c r="DB54" s="292"/>
      <c r="DC54" s="292"/>
      <c r="DD54" s="292"/>
      <c r="DE54" s="292"/>
      <c r="DF54" s="292"/>
      <c r="DG54" s="292"/>
      <c r="DH54" s="292"/>
      <c r="DI54" s="292"/>
      <c r="DJ54" s="292"/>
      <c r="DK54" s="292"/>
      <c r="DL54" s="292"/>
      <c r="DM54" s="292"/>
      <c r="DN54" s="292"/>
      <c r="DO54" s="292"/>
      <c r="DP54" s="292"/>
      <c r="DQ54" s="292"/>
      <c r="DR54" s="292"/>
      <c r="DS54" s="292"/>
      <c r="DT54" s="292"/>
      <c r="DU54" s="292"/>
      <c r="DV54" s="292"/>
      <c r="DW54" s="292"/>
      <c r="DX54" s="292"/>
      <c r="DY54" s="292"/>
      <c r="DZ54" s="292"/>
      <c r="EA54" s="292"/>
      <c r="EB54" s="292"/>
      <c r="EC54" s="292"/>
      <c r="ED54" s="292"/>
      <c r="EE54" s="292"/>
      <c r="EF54" s="292"/>
      <c r="EG54" s="292"/>
      <c r="EH54" s="292"/>
      <c r="EI54" s="292"/>
      <c r="EJ54" s="292"/>
      <c r="EK54" s="292"/>
      <c r="EL54" s="292"/>
      <c r="EM54" s="292"/>
      <c r="EN54" s="292"/>
    </row>
    <row r="55" spans="1:144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2"/>
      <c r="CX55" s="292"/>
      <c r="CY55" s="292"/>
      <c r="CZ55" s="292"/>
      <c r="DA55" s="292"/>
      <c r="DB55" s="292"/>
      <c r="DC55" s="292"/>
      <c r="DD55" s="292"/>
      <c r="DE55" s="292"/>
      <c r="DF55" s="292"/>
      <c r="DG55" s="292"/>
      <c r="DH55" s="292"/>
      <c r="DI55" s="292"/>
      <c r="DJ55" s="292"/>
      <c r="DK55" s="292"/>
      <c r="DL55" s="292"/>
      <c r="DM55" s="292"/>
      <c r="DN55" s="292"/>
      <c r="DO55" s="292"/>
      <c r="DP55" s="292"/>
      <c r="DQ55" s="292"/>
      <c r="DR55" s="292"/>
      <c r="DS55" s="292"/>
      <c r="DT55" s="292"/>
      <c r="DU55" s="292"/>
      <c r="DV55" s="292"/>
      <c r="DW55" s="292"/>
      <c r="DX55" s="292"/>
      <c r="DY55" s="292"/>
      <c r="DZ55" s="292"/>
      <c r="EA55" s="292"/>
      <c r="EB55" s="292"/>
      <c r="EC55" s="292"/>
      <c r="ED55" s="292"/>
      <c r="EE55" s="292"/>
      <c r="EF55" s="292"/>
      <c r="EG55" s="292"/>
      <c r="EH55" s="292"/>
      <c r="EI55" s="292"/>
      <c r="EJ55" s="292"/>
      <c r="EK55" s="292"/>
      <c r="EL55" s="292"/>
      <c r="EM55" s="292"/>
      <c r="EN55" s="292"/>
    </row>
    <row r="56" spans="1:144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2"/>
      <c r="CX56" s="292"/>
      <c r="CY56" s="292"/>
      <c r="CZ56" s="292"/>
      <c r="DA56" s="292"/>
      <c r="DB56" s="292"/>
      <c r="DC56" s="292"/>
      <c r="DD56" s="292"/>
      <c r="DE56" s="292"/>
      <c r="DF56" s="292"/>
      <c r="DG56" s="292"/>
      <c r="DH56" s="292"/>
      <c r="DI56" s="292"/>
      <c r="DJ56" s="292"/>
      <c r="DK56" s="292"/>
      <c r="DL56" s="292"/>
      <c r="DM56" s="292"/>
      <c r="DN56" s="292"/>
      <c r="DO56" s="292"/>
      <c r="DP56" s="292"/>
      <c r="DQ56" s="292"/>
      <c r="DR56" s="292"/>
      <c r="DS56" s="292"/>
      <c r="DT56" s="292"/>
      <c r="DU56" s="292"/>
      <c r="DV56" s="292"/>
      <c r="DW56" s="292"/>
      <c r="DX56" s="292"/>
      <c r="DY56" s="292"/>
      <c r="DZ56" s="292"/>
      <c r="EA56" s="292"/>
      <c r="EB56" s="292"/>
      <c r="EC56" s="292"/>
      <c r="ED56" s="292"/>
      <c r="EE56" s="292"/>
      <c r="EF56" s="292"/>
      <c r="EG56" s="292"/>
      <c r="EH56" s="292"/>
      <c r="EI56" s="292"/>
      <c r="EJ56" s="292"/>
      <c r="EK56" s="292"/>
      <c r="EL56" s="292"/>
      <c r="EM56" s="292"/>
      <c r="EN56" s="292"/>
    </row>
    <row r="57" spans="1:144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2"/>
      <c r="CH57" s="292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2"/>
      <c r="CX57" s="292"/>
      <c r="CY57" s="292"/>
      <c r="CZ57" s="292"/>
      <c r="DA57" s="292"/>
      <c r="DB57" s="292"/>
      <c r="DC57" s="292"/>
      <c r="DD57" s="292"/>
      <c r="DE57" s="292"/>
      <c r="DF57" s="292"/>
      <c r="DG57" s="292"/>
      <c r="DH57" s="292"/>
      <c r="DI57" s="292"/>
      <c r="DJ57" s="292"/>
      <c r="DK57" s="292"/>
      <c r="DL57" s="292"/>
      <c r="DM57" s="292"/>
      <c r="DN57" s="292"/>
      <c r="DO57" s="292"/>
      <c r="DP57" s="292"/>
      <c r="DQ57" s="292"/>
      <c r="DR57" s="292"/>
      <c r="DS57" s="292"/>
      <c r="DT57" s="292"/>
      <c r="DU57" s="292"/>
      <c r="DV57" s="292"/>
      <c r="DW57" s="292"/>
      <c r="DX57" s="292"/>
      <c r="DY57" s="292"/>
      <c r="DZ57" s="292"/>
      <c r="EA57" s="292"/>
      <c r="EB57" s="292"/>
      <c r="EC57" s="292"/>
      <c r="ED57" s="292"/>
      <c r="EE57" s="292"/>
      <c r="EF57" s="292"/>
      <c r="EG57" s="292"/>
      <c r="EH57" s="292"/>
      <c r="EI57" s="292"/>
      <c r="EJ57" s="292"/>
      <c r="EK57" s="292"/>
      <c r="EL57" s="292"/>
      <c r="EM57" s="292"/>
      <c r="EN57" s="292"/>
    </row>
    <row r="58" spans="1:144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2"/>
      <c r="CX58" s="292"/>
      <c r="CY58" s="292"/>
      <c r="CZ58" s="292"/>
      <c r="DA58" s="292"/>
      <c r="DB58" s="292"/>
      <c r="DC58" s="292"/>
      <c r="DD58" s="292"/>
      <c r="DE58" s="292"/>
      <c r="DF58" s="292"/>
      <c r="DG58" s="292"/>
      <c r="DH58" s="292"/>
      <c r="DI58" s="292"/>
      <c r="DJ58" s="292"/>
      <c r="DK58" s="292"/>
      <c r="DL58" s="292"/>
      <c r="DM58" s="292"/>
      <c r="DN58" s="292"/>
      <c r="DO58" s="292"/>
      <c r="DP58" s="292"/>
      <c r="DQ58" s="292"/>
      <c r="DR58" s="292"/>
      <c r="DS58" s="292"/>
      <c r="DT58" s="292"/>
      <c r="DU58" s="292"/>
      <c r="DV58" s="292"/>
      <c r="DW58" s="292"/>
      <c r="DX58" s="292"/>
      <c r="DY58" s="292"/>
      <c r="DZ58" s="292"/>
      <c r="EA58" s="292"/>
      <c r="EB58" s="292"/>
      <c r="EC58" s="292"/>
      <c r="ED58" s="292"/>
      <c r="EE58" s="292"/>
      <c r="EF58" s="292"/>
      <c r="EG58" s="292"/>
      <c r="EH58" s="292"/>
      <c r="EI58" s="292"/>
      <c r="EJ58" s="292"/>
      <c r="EK58" s="292"/>
      <c r="EL58" s="292"/>
      <c r="EM58" s="292"/>
      <c r="EN58" s="292"/>
    </row>
    <row r="59" spans="1:144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2"/>
      <c r="CX59" s="292"/>
      <c r="CY59" s="292"/>
      <c r="CZ59" s="292"/>
      <c r="DA59" s="292"/>
      <c r="DB59" s="292"/>
      <c r="DC59" s="292"/>
      <c r="DD59" s="292"/>
      <c r="DE59" s="292"/>
      <c r="DF59" s="292"/>
      <c r="DG59" s="292"/>
      <c r="DH59" s="292"/>
      <c r="DI59" s="292"/>
      <c r="DJ59" s="292"/>
      <c r="DK59" s="292"/>
      <c r="DL59" s="292"/>
      <c r="DM59" s="292"/>
      <c r="DN59" s="292"/>
      <c r="DO59" s="292"/>
      <c r="DP59" s="292"/>
      <c r="DQ59" s="292"/>
      <c r="DR59" s="292"/>
      <c r="DS59" s="292"/>
      <c r="DT59" s="292"/>
      <c r="DU59" s="292"/>
      <c r="DV59" s="292"/>
      <c r="DW59" s="292"/>
      <c r="DX59" s="292"/>
      <c r="DY59" s="292"/>
      <c r="DZ59" s="292"/>
      <c r="EA59" s="292"/>
      <c r="EB59" s="292"/>
      <c r="EC59" s="292"/>
      <c r="ED59" s="292"/>
      <c r="EE59" s="292"/>
      <c r="EF59" s="292"/>
      <c r="EG59" s="292"/>
      <c r="EH59" s="292"/>
      <c r="EI59" s="292"/>
      <c r="EJ59" s="292"/>
      <c r="EK59" s="292"/>
      <c r="EL59" s="292"/>
      <c r="EM59" s="292"/>
      <c r="EN59" s="292"/>
    </row>
    <row r="60" spans="1:144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2"/>
      <c r="CH60" s="292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2"/>
      <c r="CX60" s="292"/>
      <c r="CY60" s="292"/>
      <c r="CZ60" s="292"/>
      <c r="DA60" s="292"/>
      <c r="DB60" s="292"/>
      <c r="DC60" s="292"/>
      <c r="DD60" s="292"/>
      <c r="DE60" s="292"/>
      <c r="DF60" s="292"/>
      <c r="DG60" s="292"/>
      <c r="DH60" s="292"/>
      <c r="DI60" s="292"/>
      <c r="DJ60" s="292"/>
      <c r="DK60" s="292"/>
      <c r="DL60" s="292"/>
      <c r="DM60" s="292"/>
      <c r="DN60" s="292"/>
      <c r="DO60" s="292"/>
      <c r="DP60" s="292"/>
      <c r="DQ60" s="292"/>
      <c r="DR60" s="292"/>
      <c r="DS60" s="292"/>
      <c r="DT60" s="292"/>
      <c r="DU60" s="292"/>
      <c r="DV60" s="292"/>
      <c r="DW60" s="292"/>
      <c r="DX60" s="292"/>
      <c r="DY60" s="292"/>
      <c r="DZ60" s="292"/>
      <c r="EA60" s="292"/>
      <c r="EB60" s="292"/>
      <c r="EC60" s="292"/>
      <c r="ED60" s="292"/>
      <c r="EE60" s="292"/>
      <c r="EF60" s="292"/>
      <c r="EG60" s="292"/>
      <c r="EH60" s="292"/>
      <c r="EI60" s="292"/>
      <c r="EJ60" s="292"/>
      <c r="EK60" s="292"/>
      <c r="EL60" s="292"/>
      <c r="EM60" s="292"/>
      <c r="EN60" s="292"/>
    </row>
    <row r="61" spans="1:144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2"/>
      <c r="CX61" s="292"/>
      <c r="CY61" s="292"/>
      <c r="CZ61" s="292"/>
      <c r="DA61" s="292"/>
      <c r="DB61" s="292"/>
      <c r="DC61" s="292"/>
      <c r="DD61" s="292"/>
      <c r="DE61" s="292"/>
      <c r="DF61" s="292"/>
      <c r="DG61" s="292"/>
      <c r="DH61" s="292"/>
      <c r="DI61" s="292"/>
      <c r="DJ61" s="292"/>
      <c r="DK61" s="292"/>
      <c r="DL61" s="292"/>
      <c r="DM61" s="292"/>
      <c r="DN61" s="292"/>
      <c r="DO61" s="292"/>
      <c r="DP61" s="292"/>
      <c r="DQ61" s="292"/>
      <c r="DR61" s="292"/>
      <c r="DS61" s="292"/>
      <c r="DT61" s="292"/>
      <c r="DU61" s="292"/>
      <c r="DV61" s="292"/>
      <c r="DW61" s="292"/>
      <c r="DX61" s="292"/>
      <c r="DY61" s="292"/>
      <c r="DZ61" s="292"/>
      <c r="EA61" s="292"/>
      <c r="EB61" s="292"/>
      <c r="EC61" s="292"/>
      <c r="ED61" s="292"/>
      <c r="EE61" s="292"/>
      <c r="EF61" s="292"/>
      <c r="EG61" s="292"/>
      <c r="EH61" s="292"/>
      <c r="EI61" s="292"/>
      <c r="EJ61" s="292"/>
      <c r="EK61" s="292"/>
      <c r="EL61" s="292"/>
      <c r="EM61" s="292"/>
      <c r="EN61" s="292"/>
    </row>
    <row r="62" spans="1:144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2"/>
      <c r="CH62" s="292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2"/>
      <c r="CX62" s="292"/>
      <c r="CY62" s="292"/>
      <c r="CZ62" s="292"/>
      <c r="DA62" s="292"/>
      <c r="DB62" s="292"/>
      <c r="DC62" s="292"/>
      <c r="DD62" s="292"/>
      <c r="DE62" s="292"/>
      <c r="DF62" s="292"/>
      <c r="DG62" s="292"/>
      <c r="DH62" s="292"/>
      <c r="DI62" s="292"/>
      <c r="DJ62" s="292"/>
      <c r="DK62" s="292"/>
      <c r="DL62" s="292"/>
      <c r="DM62" s="292"/>
      <c r="DN62" s="292"/>
      <c r="DO62" s="292"/>
      <c r="DP62" s="292"/>
      <c r="DQ62" s="292"/>
      <c r="DR62" s="292"/>
      <c r="DS62" s="292"/>
      <c r="DT62" s="292"/>
      <c r="DU62" s="292"/>
      <c r="DV62" s="292"/>
      <c r="DW62" s="292"/>
      <c r="DX62" s="292"/>
      <c r="DY62" s="292"/>
      <c r="DZ62" s="292"/>
      <c r="EA62" s="292"/>
      <c r="EB62" s="292"/>
      <c r="EC62" s="292"/>
      <c r="ED62" s="292"/>
      <c r="EE62" s="292"/>
      <c r="EF62" s="292"/>
      <c r="EG62" s="292"/>
      <c r="EH62" s="292"/>
      <c r="EI62" s="292"/>
      <c r="EJ62" s="292"/>
      <c r="EK62" s="292"/>
      <c r="EL62" s="292"/>
      <c r="EM62" s="292"/>
      <c r="EN62" s="292"/>
    </row>
    <row r="63" spans="1:144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2"/>
      <c r="CH63" s="292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2"/>
      <c r="CX63" s="292"/>
      <c r="CY63" s="292"/>
      <c r="CZ63" s="292"/>
      <c r="DA63" s="292"/>
      <c r="DB63" s="292"/>
      <c r="DC63" s="292"/>
      <c r="DD63" s="292"/>
      <c r="DE63" s="292"/>
      <c r="DF63" s="292"/>
      <c r="DG63" s="292"/>
      <c r="DH63" s="292"/>
      <c r="DI63" s="292"/>
      <c r="DJ63" s="292"/>
      <c r="DK63" s="292"/>
      <c r="DL63" s="292"/>
      <c r="DM63" s="292"/>
      <c r="DN63" s="292"/>
      <c r="DO63" s="292"/>
      <c r="DP63" s="292"/>
      <c r="DQ63" s="292"/>
      <c r="DR63" s="292"/>
      <c r="DS63" s="292"/>
      <c r="DT63" s="292"/>
      <c r="DU63" s="292"/>
      <c r="DV63" s="292"/>
      <c r="DW63" s="292"/>
      <c r="DX63" s="292"/>
      <c r="DY63" s="292"/>
      <c r="DZ63" s="292"/>
      <c r="EA63" s="292"/>
      <c r="EB63" s="292"/>
      <c r="EC63" s="292"/>
      <c r="ED63" s="292"/>
      <c r="EE63" s="292"/>
      <c r="EF63" s="292"/>
      <c r="EG63" s="292"/>
      <c r="EH63" s="292"/>
      <c r="EI63" s="292"/>
      <c r="EJ63" s="292"/>
      <c r="EK63" s="292"/>
      <c r="EL63" s="292"/>
      <c r="EM63" s="292"/>
      <c r="EN63" s="292"/>
    </row>
    <row r="64" spans="1:144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2"/>
      <c r="CH64" s="292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2"/>
      <c r="CX64" s="292"/>
      <c r="CY64" s="292"/>
      <c r="CZ64" s="292"/>
      <c r="DA64" s="292"/>
      <c r="DB64" s="292"/>
      <c r="DC64" s="292"/>
      <c r="DD64" s="292"/>
      <c r="DE64" s="292"/>
      <c r="DF64" s="292"/>
      <c r="DG64" s="292"/>
      <c r="DH64" s="292"/>
      <c r="DI64" s="292"/>
      <c r="DJ64" s="292"/>
      <c r="DK64" s="292"/>
      <c r="DL64" s="292"/>
      <c r="DM64" s="292"/>
      <c r="DN64" s="292"/>
      <c r="DO64" s="292"/>
      <c r="DP64" s="292"/>
      <c r="DQ64" s="292"/>
      <c r="DR64" s="292"/>
      <c r="DS64" s="292"/>
      <c r="DT64" s="292"/>
      <c r="DU64" s="292"/>
      <c r="DV64" s="292"/>
      <c r="DW64" s="292"/>
      <c r="DX64" s="292"/>
      <c r="DY64" s="292"/>
      <c r="DZ64" s="292"/>
      <c r="EA64" s="292"/>
      <c r="EB64" s="292"/>
      <c r="EC64" s="292"/>
      <c r="ED64" s="292"/>
      <c r="EE64" s="292"/>
      <c r="EF64" s="292"/>
      <c r="EG64" s="292"/>
      <c r="EH64" s="292"/>
      <c r="EI64" s="292"/>
      <c r="EJ64" s="292"/>
      <c r="EK64" s="292"/>
      <c r="EL64" s="292"/>
      <c r="EM64" s="292"/>
      <c r="EN64" s="292"/>
    </row>
    <row r="65" spans="1:144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2"/>
      <c r="CH65" s="292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2"/>
      <c r="CX65" s="292"/>
      <c r="CY65" s="292"/>
      <c r="CZ65" s="292"/>
      <c r="DA65" s="292"/>
      <c r="DB65" s="292"/>
      <c r="DC65" s="292"/>
      <c r="DD65" s="292"/>
      <c r="DE65" s="292"/>
      <c r="DF65" s="292"/>
      <c r="DG65" s="292"/>
      <c r="DH65" s="292"/>
      <c r="DI65" s="292"/>
      <c r="DJ65" s="292"/>
      <c r="DK65" s="292"/>
      <c r="DL65" s="292"/>
      <c r="DM65" s="292"/>
      <c r="DN65" s="292"/>
      <c r="DO65" s="292"/>
      <c r="DP65" s="292"/>
      <c r="DQ65" s="292"/>
      <c r="DR65" s="292"/>
      <c r="DS65" s="292"/>
      <c r="DT65" s="292"/>
      <c r="DU65" s="292"/>
      <c r="DV65" s="292"/>
      <c r="DW65" s="292"/>
      <c r="DX65" s="292"/>
      <c r="DY65" s="292"/>
      <c r="DZ65" s="292"/>
      <c r="EA65" s="292"/>
      <c r="EB65" s="292"/>
      <c r="EC65" s="292"/>
      <c r="ED65" s="292"/>
      <c r="EE65" s="292"/>
      <c r="EF65" s="292"/>
      <c r="EG65" s="292"/>
      <c r="EH65" s="292"/>
      <c r="EI65" s="292"/>
      <c r="EJ65" s="292"/>
      <c r="EK65" s="292"/>
      <c r="EL65" s="292"/>
      <c r="EM65" s="292"/>
      <c r="EN65" s="292"/>
    </row>
    <row r="66" spans="1:144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2"/>
      <c r="CH66" s="292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2"/>
      <c r="CX66" s="292"/>
      <c r="CY66" s="292"/>
      <c r="CZ66" s="292"/>
      <c r="DA66" s="292"/>
      <c r="DB66" s="292"/>
      <c r="DC66" s="292"/>
      <c r="DD66" s="292"/>
      <c r="DE66" s="292"/>
      <c r="DF66" s="292"/>
      <c r="DG66" s="292"/>
      <c r="DH66" s="292"/>
      <c r="DI66" s="292"/>
      <c r="DJ66" s="292"/>
      <c r="DK66" s="292"/>
      <c r="DL66" s="292"/>
      <c r="DM66" s="292"/>
      <c r="DN66" s="292"/>
      <c r="DO66" s="292"/>
      <c r="DP66" s="292"/>
      <c r="DQ66" s="292"/>
      <c r="DR66" s="292"/>
      <c r="DS66" s="292"/>
      <c r="DT66" s="292"/>
      <c r="DU66" s="292"/>
      <c r="DV66" s="292"/>
      <c r="DW66" s="292"/>
      <c r="DX66" s="292"/>
      <c r="DY66" s="292"/>
      <c r="DZ66" s="292"/>
      <c r="EA66" s="292"/>
      <c r="EB66" s="292"/>
      <c r="EC66" s="292"/>
      <c r="ED66" s="292"/>
      <c r="EE66" s="292"/>
      <c r="EF66" s="292"/>
      <c r="EG66" s="292"/>
      <c r="EH66" s="292"/>
      <c r="EI66" s="292"/>
      <c r="EJ66" s="292"/>
      <c r="EK66" s="292"/>
      <c r="EL66" s="292"/>
      <c r="EM66" s="292"/>
      <c r="EN66" s="292"/>
    </row>
    <row r="67" spans="1:144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2"/>
      <c r="CH67" s="292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2"/>
      <c r="CX67" s="292"/>
      <c r="CY67" s="292"/>
      <c r="CZ67" s="292"/>
      <c r="DA67" s="292"/>
      <c r="DB67" s="292"/>
      <c r="DC67" s="292"/>
      <c r="DD67" s="292"/>
      <c r="DE67" s="292"/>
      <c r="DF67" s="292"/>
      <c r="DG67" s="292"/>
      <c r="DH67" s="292"/>
      <c r="DI67" s="292"/>
      <c r="DJ67" s="292"/>
      <c r="DK67" s="292"/>
      <c r="DL67" s="292"/>
      <c r="DM67" s="292"/>
      <c r="DN67" s="292"/>
      <c r="DO67" s="292"/>
      <c r="DP67" s="292"/>
      <c r="DQ67" s="292"/>
      <c r="DR67" s="292"/>
      <c r="DS67" s="292"/>
      <c r="DT67" s="292"/>
      <c r="DU67" s="292"/>
      <c r="DV67" s="292"/>
      <c r="DW67" s="292"/>
      <c r="DX67" s="292"/>
      <c r="DY67" s="292"/>
      <c r="DZ67" s="292"/>
      <c r="EA67" s="292"/>
      <c r="EB67" s="292"/>
      <c r="EC67" s="292"/>
      <c r="ED67" s="292"/>
      <c r="EE67" s="292"/>
      <c r="EF67" s="292"/>
      <c r="EG67" s="292"/>
      <c r="EH67" s="292"/>
      <c r="EI67" s="292"/>
      <c r="EJ67" s="292"/>
      <c r="EK67" s="292"/>
      <c r="EL67" s="292"/>
      <c r="EM67" s="292"/>
      <c r="EN67" s="292"/>
    </row>
    <row r="68" spans="1:144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2"/>
      <c r="CH68" s="292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2"/>
      <c r="CX68" s="292"/>
      <c r="CY68" s="292"/>
      <c r="CZ68" s="292"/>
      <c r="DA68" s="292"/>
      <c r="DB68" s="292"/>
      <c r="DC68" s="292"/>
      <c r="DD68" s="292"/>
      <c r="DE68" s="292"/>
      <c r="DF68" s="292"/>
      <c r="DG68" s="292"/>
      <c r="DH68" s="292"/>
      <c r="DI68" s="292"/>
      <c r="DJ68" s="292"/>
      <c r="DK68" s="292"/>
      <c r="DL68" s="292"/>
      <c r="DM68" s="292"/>
      <c r="DN68" s="292"/>
      <c r="DO68" s="292"/>
      <c r="DP68" s="292"/>
      <c r="DQ68" s="292"/>
      <c r="DR68" s="292"/>
      <c r="DS68" s="292"/>
      <c r="DT68" s="292"/>
      <c r="DU68" s="292"/>
      <c r="DV68" s="292"/>
      <c r="DW68" s="292"/>
      <c r="DX68" s="292"/>
      <c r="DY68" s="292"/>
      <c r="DZ68" s="292"/>
      <c r="EA68" s="292"/>
      <c r="EB68" s="292"/>
      <c r="EC68" s="292"/>
      <c r="ED68" s="292"/>
      <c r="EE68" s="292"/>
      <c r="EF68" s="292"/>
      <c r="EG68" s="292"/>
      <c r="EH68" s="292"/>
      <c r="EI68" s="292"/>
      <c r="EJ68" s="292"/>
      <c r="EK68" s="292"/>
      <c r="EL68" s="292"/>
      <c r="EM68" s="292"/>
      <c r="EN68" s="292"/>
    </row>
    <row r="69" spans="1:144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2"/>
      <c r="CH69" s="292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2"/>
      <c r="CX69" s="292"/>
      <c r="CY69" s="292"/>
      <c r="CZ69" s="292"/>
      <c r="DA69" s="292"/>
      <c r="DB69" s="292"/>
      <c r="DC69" s="292"/>
      <c r="DD69" s="292"/>
      <c r="DE69" s="292"/>
      <c r="DF69" s="292"/>
      <c r="DG69" s="292"/>
      <c r="DH69" s="292"/>
      <c r="DI69" s="292"/>
      <c r="DJ69" s="292"/>
      <c r="DK69" s="292"/>
      <c r="DL69" s="292"/>
      <c r="DM69" s="292"/>
      <c r="DN69" s="292"/>
      <c r="DO69" s="292"/>
      <c r="DP69" s="292"/>
      <c r="DQ69" s="292"/>
      <c r="DR69" s="292"/>
      <c r="DS69" s="292"/>
      <c r="DT69" s="292"/>
      <c r="DU69" s="292"/>
      <c r="DV69" s="292"/>
      <c r="DW69" s="292"/>
      <c r="DX69" s="292"/>
      <c r="DY69" s="292"/>
      <c r="DZ69" s="292"/>
      <c r="EA69" s="292"/>
      <c r="EB69" s="292"/>
      <c r="EC69" s="292"/>
      <c r="ED69" s="292"/>
      <c r="EE69" s="292"/>
      <c r="EF69" s="292"/>
      <c r="EG69" s="292"/>
      <c r="EH69" s="292"/>
      <c r="EI69" s="292"/>
      <c r="EJ69" s="292"/>
      <c r="EK69" s="292"/>
      <c r="EL69" s="292"/>
      <c r="EM69" s="292"/>
      <c r="EN69" s="292"/>
    </row>
    <row r="70" spans="1:144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2"/>
      <c r="CH70" s="292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2"/>
      <c r="CX70" s="292"/>
      <c r="CY70" s="292"/>
      <c r="CZ70" s="292"/>
      <c r="DA70" s="292"/>
      <c r="DB70" s="292"/>
      <c r="DC70" s="292"/>
      <c r="DD70" s="292"/>
      <c r="DE70" s="292"/>
      <c r="DF70" s="292"/>
      <c r="DG70" s="292"/>
      <c r="DH70" s="292"/>
      <c r="DI70" s="292"/>
      <c r="DJ70" s="292"/>
      <c r="DK70" s="292"/>
      <c r="DL70" s="292"/>
      <c r="DM70" s="292"/>
      <c r="DN70" s="292"/>
      <c r="DO70" s="292"/>
      <c r="DP70" s="292"/>
      <c r="DQ70" s="292"/>
      <c r="DR70" s="292"/>
      <c r="DS70" s="292"/>
      <c r="DT70" s="292"/>
      <c r="DU70" s="292"/>
      <c r="DV70" s="292"/>
      <c r="DW70" s="292"/>
      <c r="DX70" s="292"/>
      <c r="DY70" s="292"/>
      <c r="DZ70" s="292"/>
      <c r="EA70" s="292"/>
      <c r="EB70" s="292"/>
      <c r="EC70" s="292"/>
      <c r="ED70" s="292"/>
      <c r="EE70" s="292"/>
      <c r="EF70" s="292"/>
      <c r="EG70" s="292"/>
      <c r="EH70" s="292"/>
      <c r="EI70" s="292"/>
      <c r="EJ70" s="292"/>
      <c r="EK70" s="292"/>
      <c r="EL70" s="292"/>
      <c r="EM70" s="292"/>
      <c r="EN70" s="292"/>
    </row>
    <row r="71" spans="1:144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2"/>
      <c r="CH71" s="292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2"/>
      <c r="CX71" s="292"/>
      <c r="CY71" s="292"/>
      <c r="CZ71" s="292"/>
      <c r="DA71" s="292"/>
      <c r="DB71" s="292"/>
      <c r="DC71" s="292"/>
      <c r="DD71" s="292"/>
      <c r="DE71" s="292"/>
      <c r="DF71" s="292"/>
      <c r="DG71" s="292"/>
      <c r="DH71" s="292"/>
      <c r="DI71" s="292"/>
      <c r="DJ71" s="292"/>
      <c r="DK71" s="292"/>
      <c r="DL71" s="292"/>
      <c r="DM71" s="292"/>
      <c r="DN71" s="292"/>
      <c r="DO71" s="292"/>
      <c r="DP71" s="292"/>
      <c r="DQ71" s="292"/>
      <c r="DR71" s="292"/>
      <c r="DS71" s="292"/>
      <c r="DT71" s="292"/>
      <c r="DU71" s="292"/>
      <c r="DV71" s="292"/>
      <c r="DW71" s="292"/>
      <c r="DX71" s="292"/>
      <c r="DY71" s="292"/>
      <c r="DZ71" s="292"/>
      <c r="EA71" s="292"/>
      <c r="EB71" s="292"/>
      <c r="EC71" s="292"/>
      <c r="ED71" s="292"/>
      <c r="EE71" s="292"/>
      <c r="EF71" s="292"/>
      <c r="EG71" s="292"/>
      <c r="EH71" s="292"/>
      <c r="EI71" s="292"/>
      <c r="EJ71" s="292"/>
      <c r="EK71" s="292"/>
      <c r="EL71" s="292"/>
      <c r="EM71" s="292"/>
      <c r="EN71" s="292"/>
    </row>
    <row r="72" spans="1:144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2"/>
      <c r="CH72" s="292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2"/>
      <c r="CX72" s="292"/>
      <c r="CY72" s="292"/>
      <c r="CZ72" s="292"/>
      <c r="DA72" s="292"/>
      <c r="DB72" s="292"/>
      <c r="DC72" s="292"/>
      <c r="DD72" s="292"/>
      <c r="DE72" s="292"/>
      <c r="DF72" s="292"/>
      <c r="DG72" s="292"/>
      <c r="DH72" s="292"/>
      <c r="DI72" s="292"/>
      <c r="DJ72" s="292"/>
      <c r="DK72" s="292"/>
      <c r="DL72" s="292"/>
      <c r="DM72" s="292"/>
      <c r="DN72" s="292"/>
      <c r="DO72" s="292"/>
      <c r="DP72" s="292"/>
      <c r="DQ72" s="292"/>
      <c r="DR72" s="292"/>
      <c r="DS72" s="292"/>
      <c r="DT72" s="292"/>
      <c r="DU72" s="292"/>
      <c r="DV72" s="292"/>
      <c r="DW72" s="292"/>
      <c r="DX72" s="292"/>
      <c r="DY72" s="292"/>
      <c r="DZ72" s="292"/>
      <c r="EA72" s="292"/>
      <c r="EB72" s="292"/>
      <c r="EC72" s="292"/>
      <c r="ED72" s="292"/>
      <c r="EE72" s="292"/>
      <c r="EF72" s="292"/>
      <c r="EG72" s="292"/>
      <c r="EH72" s="292"/>
      <c r="EI72" s="292"/>
      <c r="EJ72" s="292"/>
      <c r="EK72" s="292"/>
      <c r="EL72" s="292"/>
      <c r="EM72" s="292"/>
      <c r="EN72" s="292"/>
    </row>
    <row r="73" spans="1:144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2"/>
      <c r="CH73" s="292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2"/>
      <c r="CX73" s="292"/>
      <c r="CY73" s="292"/>
      <c r="CZ73" s="292"/>
      <c r="DA73" s="292"/>
      <c r="DB73" s="292"/>
      <c r="DC73" s="292"/>
      <c r="DD73" s="292"/>
      <c r="DE73" s="292"/>
      <c r="DF73" s="292"/>
      <c r="DG73" s="292"/>
      <c r="DH73" s="292"/>
      <c r="DI73" s="292"/>
      <c r="DJ73" s="292"/>
      <c r="DK73" s="292"/>
      <c r="DL73" s="292"/>
      <c r="DM73" s="292"/>
      <c r="DN73" s="292"/>
      <c r="DO73" s="292"/>
      <c r="DP73" s="292"/>
      <c r="DQ73" s="292"/>
      <c r="DR73" s="292"/>
      <c r="DS73" s="292"/>
      <c r="DT73" s="292"/>
      <c r="DU73" s="292"/>
      <c r="DV73" s="292"/>
      <c r="DW73" s="292"/>
      <c r="DX73" s="292"/>
      <c r="DY73" s="292"/>
      <c r="DZ73" s="292"/>
      <c r="EA73" s="292"/>
      <c r="EB73" s="292"/>
      <c r="EC73" s="292"/>
      <c r="ED73" s="292"/>
      <c r="EE73" s="292"/>
      <c r="EF73" s="292"/>
      <c r="EG73" s="292"/>
      <c r="EH73" s="292"/>
      <c r="EI73" s="292"/>
      <c r="EJ73" s="292"/>
      <c r="EK73" s="292"/>
      <c r="EL73" s="292"/>
      <c r="EM73" s="292"/>
      <c r="EN73" s="292"/>
    </row>
    <row r="74" spans="1:144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2"/>
      <c r="CH74" s="292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2"/>
      <c r="CX74" s="292"/>
      <c r="CY74" s="292"/>
      <c r="CZ74" s="292"/>
      <c r="DA74" s="292"/>
      <c r="DB74" s="292"/>
      <c r="DC74" s="292"/>
      <c r="DD74" s="292"/>
      <c r="DE74" s="292"/>
      <c r="DF74" s="292"/>
      <c r="DG74" s="292"/>
      <c r="DH74" s="292"/>
      <c r="DI74" s="292"/>
      <c r="DJ74" s="292"/>
      <c r="DK74" s="292"/>
      <c r="DL74" s="292"/>
      <c r="DM74" s="292"/>
      <c r="DN74" s="292"/>
      <c r="DO74" s="292"/>
      <c r="DP74" s="292"/>
      <c r="DQ74" s="292"/>
      <c r="DR74" s="292"/>
      <c r="DS74" s="292"/>
      <c r="DT74" s="292"/>
      <c r="DU74" s="292"/>
      <c r="DV74" s="292"/>
      <c r="DW74" s="292"/>
      <c r="DX74" s="292"/>
      <c r="DY74" s="292"/>
      <c r="DZ74" s="292"/>
      <c r="EA74" s="292"/>
      <c r="EB74" s="292"/>
      <c r="EC74" s="292"/>
      <c r="ED74" s="292"/>
      <c r="EE74" s="292"/>
      <c r="EF74" s="292"/>
      <c r="EG74" s="292"/>
      <c r="EH74" s="292"/>
      <c r="EI74" s="292"/>
      <c r="EJ74" s="292"/>
      <c r="EK74" s="292"/>
      <c r="EL74" s="292"/>
      <c r="EM74" s="292"/>
      <c r="EN74" s="292"/>
    </row>
    <row r="75" spans="1:144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2"/>
      <c r="CH75" s="292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2"/>
      <c r="CX75" s="292"/>
      <c r="CY75" s="292"/>
      <c r="CZ75" s="292"/>
      <c r="DA75" s="292"/>
      <c r="DB75" s="292"/>
      <c r="DC75" s="292"/>
      <c r="DD75" s="292"/>
      <c r="DE75" s="292"/>
      <c r="DF75" s="292"/>
      <c r="DG75" s="292"/>
      <c r="DH75" s="292"/>
      <c r="DI75" s="292"/>
      <c r="DJ75" s="292"/>
      <c r="DK75" s="292"/>
      <c r="DL75" s="292"/>
      <c r="DM75" s="292"/>
      <c r="DN75" s="292"/>
      <c r="DO75" s="292"/>
      <c r="DP75" s="292"/>
      <c r="DQ75" s="292"/>
      <c r="DR75" s="292"/>
      <c r="DS75" s="292"/>
      <c r="DT75" s="292"/>
      <c r="DU75" s="292"/>
      <c r="DV75" s="292"/>
      <c r="DW75" s="292"/>
      <c r="DX75" s="292"/>
      <c r="DY75" s="292"/>
      <c r="DZ75" s="292"/>
      <c r="EA75" s="292"/>
      <c r="EB75" s="292"/>
      <c r="EC75" s="292"/>
      <c r="ED75" s="292"/>
      <c r="EE75" s="292"/>
      <c r="EF75" s="292"/>
      <c r="EG75" s="292"/>
      <c r="EH75" s="292"/>
      <c r="EI75" s="292"/>
      <c r="EJ75" s="292"/>
      <c r="EK75" s="292"/>
      <c r="EL75" s="292"/>
      <c r="EM75" s="292"/>
      <c r="EN75" s="292"/>
    </row>
    <row r="76" spans="1:144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92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2"/>
      <c r="CX76" s="292"/>
      <c r="CY76" s="292"/>
      <c r="CZ76" s="292"/>
      <c r="DA76" s="292"/>
      <c r="DB76" s="292"/>
      <c r="DC76" s="292"/>
      <c r="DD76" s="292"/>
      <c r="DE76" s="292"/>
      <c r="DF76" s="292"/>
      <c r="DG76" s="292"/>
      <c r="DH76" s="292"/>
      <c r="DI76" s="292"/>
      <c r="DJ76" s="292"/>
      <c r="DK76" s="292"/>
      <c r="DL76" s="292"/>
      <c r="DM76" s="292"/>
      <c r="DN76" s="292"/>
      <c r="DO76" s="292"/>
      <c r="DP76" s="292"/>
      <c r="DQ76" s="292"/>
      <c r="DR76" s="292"/>
      <c r="DS76" s="292"/>
      <c r="DT76" s="292"/>
      <c r="DU76" s="292"/>
      <c r="DV76" s="292"/>
      <c r="DW76" s="292"/>
      <c r="DX76" s="292"/>
      <c r="DY76" s="292"/>
      <c r="DZ76" s="292"/>
      <c r="EA76" s="292"/>
      <c r="EB76" s="292"/>
      <c r="EC76" s="292"/>
      <c r="ED76" s="292"/>
      <c r="EE76" s="292"/>
      <c r="EF76" s="292"/>
      <c r="EG76" s="292"/>
      <c r="EH76" s="292"/>
      <c r="EI76" s="292"/>
      <c r="EJ76" s="292"/>
      <c r="EK76" s="292"/>
      <c r="EL76" s="292"/>
      <c r="EM76" s="292"/>
      <c r="EN76" s="292"/>
    </row>
    <row r="77" spans="1:144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2"/>
      <c r="CH77" s="292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2"/>
      <c r="CX77" s="292"/>
      <c r="CY77" s="292"/>
      <c r="CZ77" s="292"/>
      <c r="DA77" s="292"/>
      <c r="DB77" s="292"/>
      <c r="DC77" s="292"/>
      <c r="DD77" s="292"/>
      <c r="DE77" s="292"/>
      <c r="DF77" s="292"/>
      <c r="DG77" s="292"/>
      <c r="DH77" s="292"/>
      <c r="DI77" s="292"/>
      <c r="DJ77" s="292"/>
      <c r="DK77" s="292"/>
      <c r="DL77" s="292"/>
      <c r="DM77" s="292"/>
      <c r="DN77" s="292"/>
      <c r="DO77" s="292"/>
      <c r="DP77" s="292"/>
      <c r="DQ77" s="292"/>
      <c r="DR77" s="292"/>
      <c r="DS77" s="292"/>
      <c r="DT77" s="292"/>
      <c r="DU77" s="292"/>
      <c r="DV77" s="292"/>
      <c r="DW77" s="292"/>
      <c r="DX77" s="292"/>
      <c r="DY77" s="292"/>
      <c r="DZ77" s="292"/>
      <c r="EA77" s="292"/>
      <c r="EB77" s="292"/>
      <c r="EC77" s="292"/>
      <c r="ED77" s="292"/>
      <c r="EE77" s="292"/>
      <c r="EF77" s="292"/>
      <c r="EG77" s="292"/>
      <c r="EH77" s="292"/>
      <c r="EI77" s="292"/>
      <c r="EJ77" s="292"/>
      <c r="EK77" s="292"/>
      <c r="EL77" s="292"/>
      <c r="EM77" s="292"/>
      <c r="EN77" s="292"/>
    </row>
    <row r="78" spans="1:144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2"/>
      <c r="CH78" s="292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2"/>
      <c r="CX78" s="292"/>
      <c r="CY78" s="292"/>
      <c r="CZ78" s="292"/>
      <c r="DA78" s="292"/>
      <c r="DB78" s="292"/>
      <c r="DC78" s="292"/>
      <c r="DD78" s="292"/>
      <c r="DE78" s="292"/>
      <c r="DF78" s="292"/>
      <c r="DG78" s="292"/>
      <c r="DH78" s="292"/>
      <c r="DI78" s="292"/>
      <c r="DJ78" s="292"/>
      <c r="DK78" s="292"/>
      <c r="DL78" s="292"/>
      <c r="DM78" s="292"/>
      <c r="DN78" s="292"/>
      <c r="DO78" s="292"/>
      <c r="DP78" s="292"/>
      <c r="DQ78" s="292"/>
      <c r="DR78" s="292"/>
      <c r="DS78" s="292"/>
      <c r="DT78" s="292"/>
      <c r="DU78" s="292"/>
      <c r="DV78" s="292"/>
      <c r="DW78" s="292"/>
      <c r="DX78" s="292"/>
      <c r="DY78" s="292"/>
      <c r="DZ78" s="292"/>
      <c r="EA78" s="292"/>
      <c r="EB78" s="292"/>
      <c r="EC78" s="292"/>
      <c r="ED78" s="292"/>
      <c r="EE78" s="292"/>
      <c r="EF78" s="292"/>
      <c r="EG78" s="292"/>
      <c r="EH78" s="292"/>
      <c r="EI78" s="292"/>
      <c r="EJ78" s="292"/>
      <c r="EK78" s="292"/>
      <c r="EL78" s="292"/>
      <c r="EM78" s="292"/>
      <c r="EN78" s="292"/>
    </row>
    <row r="79" spans="1:144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2"/>
      <c r="CH79" s="292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2"/>
      <c r="CX79" s="292"/>
      <c r="CY79" s="292"/>
      <c r="CZ79" s="292"/>
      <c r="DA79" s="292"/>
      <c r="DB79" s="292"/>
      <c r="DC79" s="292"/>
      <c r="DD79" s="292"/>
      <c r="DE79" s="292"/>
      <c r="DF79" s="292"/>
      <c r="DG79" s="292"/>
      <c r="DH79" s="292"/>
      <c r="DI79" s="292"/>
      <c r="DJ79" s="292"/>
      <c r="DK79" s="292"/>
      <c r="DL79" s="292"/>
      <c r="DM79" s="292"/>
      <c r="DN79" s="292"/>
      <c r="DO79" s="292"/>
      <c r="DP79" s="292"/>
      <c r="DQ79" s="292"/>
      <c r="DR79" s="292"/>
      <c r="DS79" s="292"/>
      <c r="DT79" s="292"/>
      <c r="DU79" s="292"/>
      <c r="DV79" s="292"/>
      <c r="DW79" s="292"/>
      <c r="DX79" s="292"/>
      <c r="DY79" s="292"/>
      <c r="DZ79" s="292"/>
      <c r="EA79" s="292"/>
      <c r="EB79" s="292"/>
      <c r="EC79" s="292"/>
      <c r="ED79" s="292"/>
      <c r="EE79" s="292"/>
      <c r="EF79" s="292"/>
      <c r="EG79" s="292"/>
      <c r="EH79" s="292"/>
      <c r="EI79" s="292"/>
      <c r="EJ79" s="292"/>
      <c r="EK79" s="292"/>
      <c r="EL79" s="292"/>
      <c r="EM79" s="292"/>
      <c r="EN79" s="292"/>
    </row>
    <row r="80" spans="1:144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2"/>
      <c r="CH80" s="292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2"/>
      <c r="CX80" s="292"/>
      <c r="CY80" s="292"/>
      <c r="CZ80" s="292"/>
      <c r="DA80" s="292"/>
      <c r="DB80" s="292"/>
      <c r="DC80" s="292"/>
      <c r="DD80" s="292"/>
      <c r="DE80" s="292"/>
      <c r="DF80" s="292"/>
      <c r="DG80" s="292"/>
      <c r="DH80" s="292"/>
      <c r="DI80" s="292"/>
      <c r="DJ80" s="292"/>
      <c r="DK80" s="292"/>
      <c r="DL80" s="292"/>
      <c r="DM80" s="292"/>
      <c r="DN80" s="292"/>
      <c r="DO80" s="292"/>
      <c r="DP80" s="292"/>
      <c r="DQ80" s="292"/>
      <c r="DR80" s="292"/>
      <c r="DS80" s="292"/>
      <c r="DT80" s="292"/>
      <c r="DU80" s="292"/>
      <c r="DV80" s="292"/>
      <c r="DW80" s="292"/>
      <c r="DX80" s="292"/>
      <c r="DY80" s="292"/>
      <c r="DZ80" s="292"/>
      <c r="EA80" s="292"/>
      <c r="EB80" s="292"/>
      <c r="EC80" s="292"/>
      <c r="ED80" s="292"/>
      <c r="EE80" s="292"/>
      <c r="EF80" s="292"/>
      <c r="EG80" s="292"/>
      <c r="EH80" s="292"/>
      <c r="EI80" s="292"/>
      <c r="EJ80" s="292"/>
      <c r="EK80" s="292"/>
      <c r="EL80" s="292"/>
      <c r="EM80" s="292"/>
      <c r="EN80" s="292"/>
    </row>
    <row r="81" spans="1:144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2"/>
      <c r="CH81" s="292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2"/>
      <c r="CX81" s="292"/>
      <c r="CY81" s="292"/>
      <c r="CZ81" s="292"/>
      <c r="DA81" s="292"/>
      <c r="DB81" s="292"/>
      <c r="DC81" s="292"/>
      <c r="DD81" s="292"/>
      <c r="DE81" s="292"/>
      <c r="DF81" s="292"/>
      <c r="DG81" s="292"/>
      <c r="DH81" s="292"/>
      <c r="DI81" s="292"/>
      <c r="DJ81" s="292"/>
      <c r="DK81" s="292"/>
      <c r="DL81" s="292"/>
      <c r="DM81" s="292"/>
      <c r="DN81" s="292"/>
      <c r="DO81" s="292"/>
      <c r="DP81" s="292"/>
      <c r="DQ81" s="292"/>
      <c r="DR81" s="292"/>
      <c r="DS81" s="292"/>
      <c r="DT81" s="292"/>
      <c r="DU81" s="292"/>
      <c r="DV81" s="292"/>
      <c r="DW81" s="292"/>
      <c r="DX81" s="292"/>
      <c r="DY81" s="292"/>
      <c r="DZ81" s="292"/>
      <c r="EA81" s="292"/>
      <c r="EB81" s="292"/>
      <c r="EC81" s="292"/>
      <c r="ED81" s="292"/>
      <c r="EE81" s="292"/>
      <c r="EF81" s="292"/>
      <c r="EG81" s="292"/>
      <c r="EH81" s="292"/>
      <c r="EI81" s="292"/>
      <c r="EJ81" s="292"/>
      <c r="EK81" s="292"/>
      <c r="EL81" s="292"/>
      <c r="EM81" s="292"/>
      <c r="EN81" s="292"/>
    </row>
    <row r="82" spans="1:144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2"/>
      <c r="CH82" s="292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2"/>
      <c r="CX82" s="292"/>
      <c r="CY82" s="292"/>
      <c r="CZ82" s="292"/>
      <c r="DA82" s="292"/>
      <c r="DB82" s="292"/>
      <c r="DC82" s="292"/>
      <c r="DD82" s="292"/>
      <c r="DE82" s="292"/>
      <c r="DF82" s="292"/>
      <c r="DG82" s="292"/>
      <c r="DH82" s="292"/>
      <c r="DI82" s="292"/>
      <c r="DJ82" s="292"/>
      <c r="DK82" s="292"/>
      <c r="DL82" s="292"/>
      <c r="DM82" s="292"/>
      <c r="DN82" s="292"/>
      <c r="DO82" s="292"/>
      <c r="DP82" s="292"/>
      <c r="DQ82" s="292"/>
      <c r="DR82" s="292"/>
      <c r="DS82" s="292"/>
      <c r="DT82" s="292"/>
      <c r="DU82" s="292"/>
      <c r="DV82" s="292"/>
      <c r="DW82" s="292"/>
      <c r="DX82" s="292"/>
      <c r="DY82" s="292"/>
      <c r="DZ82" s="292"/>
      <c r="EA82" s="292"/>
      <c r="EB82" s="292"/>
      <c r="EC82" s="292"/>
      <c r="ED82" s="292"/>
      <c r="EE82" s="292"/>
      <c r="EF82" s="292"/>
      <c r="EG82" s="292"/>
      <c r="EH82" s="292"/>
      <c r="EI82" s="292"/>
      <c r="EJ82" s="292"/>
      <c r="EK82" s="292"/>
      <c r="EL82" s="292"/>
      <c r="EM82" s="292"/>
      <c r="EN82" s="292"/>
    </row>
    <row r="83" spans="1:144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2"/>
      <c r="CX83" s="292"/>
      <c r="CY83" s="292"/>
      <c r="CZ83" s="292"/>
      <c r="DA83" s="292"/>
      <c r="DB83" s="292"/>
      <c r="DC83" s="292"/>
      <c r="DD83" s="292"/>
      <c r="DE83" s="292"/>
      <c r="DF83" s="292"/>
      <c r="DG83" s="292"/>
      <c r="DH83" s="292"/>
      <c r="DI83" s="292"/>
      <c r="DJ83" s="292"/>
      <c r="DK83" s="292"/>
      <c r="DL83" s="292"/>
      <c r="DM83" s="292"/>
      <c r="DN83" s="292"/>
      <c r="DO83" s="292"/>
      <c r="DP83" s="292"/>
      <c r="DQ83" s="292"/>
      <c r="DR83" s="292"/>
      <c r="DS83" s="292"/>
      <c r="DT83" s="292"/>
      <c r="DU83" s="292"/>
      <c r="DV83" s="292"/>
      <c r="DW83" s="292"/>
      <c r="DX83" s="292"/>
      <c r="DY83" s="292"/>
      <c r="DZ83" s="292"/>
      <c r="EA83" s="292"/>
      <c r="EB83" s="292"/>
      <c r="EC83" s="292"/>
      <c r="ED83" s="292"/>
      <c r="EE83" s="292"/>
      <c r="EF83" s="292"/>
      <c r="EG83" s="292"/>
      <c r="EH83" s="292"/>
      <c r="EI83" s="292"/>
      <c r="EJ83" s="292"/>
      <c r="EK83" s="292"/>
      <c r="EL83" s="292"/>
      <c r="EM83" s="292"/>
      <c r="EN83" s="292"/>
    </row>
    <row r="84" spans="1:144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2"/>
      <c r="CH84" s="292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2"/>
      <c r="CX84" s="292"/>
      <c r="CY84" s="292"/>
      <c r="CZ84" s="292"/>
      <c r="DA84" s="292"/>
      <c r="DB84" s="292"/>
      <c r="DC84" s="292"/>
      <c r="DD84" s="292"/>
      <c r="DE84" s="292"/>
      <c r="DF84" s="292"/>
      <c r="DG84" s="292"/>
      <c r="DH84" s="292"/>
      <c r="DI84" s="292"/>
      <c r="DJ84" s="292"/>
      <c r="DK84" s="292"/>
      <c r="DL84" s="292"/>
      <c r="DM84" s="292"/>
      <c r="DN84" s="292"/>
      <c r="DO84" s="292"/>
      <c r="DP84" s="292"/>
      <c r="DQ84" s="292"/>
      <c r="DR84" s="292"/>
      <c r="DS84" s="292"/>
      <c r="DT84" s="292"/>
      <c r="DU84" s="292"/>
      <c r="DV84" s="292"/>
      <c r="DW84" s="292"/>
      <c r="DX84" s="292"/>
      <c r="DY84" s="292"/>
      <c r="DZ84" s="292"/>
      <c r="EA84" s="292"/>
      <c r="EB84" s="292"/>
      <c r="EC84" s="292"/>
      <c r="ED84" s="292"/>
      <c r="EE84" s="292"/>
      <c r="EF84" s="292"/>
      <c r="EG84" s="292"/>
      <c r="EH84" s="292"/>
      <c r="EI84" s="292"/>
      <c r="EJ84" s="292"/>
      <c r="EK84" s="292"/>
      <c r="EL84" s="292"/>
      <c r="EM84" s="292"/>
      <c r="EN84" s="292"/>
    </row>
    <row r="85" spans="1:144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2"/>
      <c r="CX85" s="292"/>
      <c r="CY85" s="292"/>
      <c r="CZ85" s="292"/>
      <c r="DA85" s="292"/>
      <c r="DB85" s="292"/>
      <c r="DC85" s="292"/>
      <c r="DD85" s="292"/>
      <c r="DE85" s="292"/>
      <c r="DF85" s="292"/>
      <c r="DG85" s="292"/>
      <c r="DH85" s="292"/>
      <c r="DI85" s="292"/>
      <c r="DJ85" s="292"/>
      <c r="DK85" s="292"/>
      <c r="DL85" s="292"/>
      <c r="DM85" s="292"/>
      <c r="DN85" s="292"/>
      <c r="DO85" s="292"/>
      <c r="DP85" s="292"/>
      <c r="DQ85" s="292"/>
      <c r="DR85" s="292"/>
      <c r="DS85" s="292"/>
      <c r="DT85" s="292"/>
      <c r="DU85" s="292"/>
      <c r="DV85" s="292"/>
      <c r="DW85" s="292"/>
      <c r="DX85" s="292"/>
      <c r="DY85" s="292"/>
      <c r="DZ85" s="292"/>
      <c r="EA85" s="292"/>
      <c r="EB85" s="292"/>
      <c r="EC85" s="292"/>
      <c r="ED85" s="292"/>
      <c r="EE85" s="292"/>
      <c r="EF85" s="292"/>
      <c r="EG85" s="292"/>
      <c r="EH85" s="292"/>
      <c r="EI85" s="292"/>
      <c r="EJ85" s="292"/>
      <c r="EK85" s="292"/>
      <c r="EL85" s="292"/>
      <c r="EM85" s="292"/>
      <c r="EN85" s="292"/>
    </row>
    <row r="86" spans="1:144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2"/>
      <c r="CX86" s="292"/>
      <c r="CY86" s="292"/>
      <c r="CZ86" s="292"/>
      <c r="DA86" s="292"/>
      <c r="DB86" s="292"/>
      <c r="DC86" s="292"/>
      <c r="DD86" s="292"/>
      <c r="DE86" s="292"/>
      <c r="DF86" s="292"/>
      <c r="DG86" s="292"/>
      <c r="DH86" s="292"/>
      <c r="DI86" s="292"/>
      <c r="DJ86" s="292"/>
      <c r="DK86" s="292"/>
      <c r="DL86" s="292"/>
      <c r="DM86" s="292"/>
      <c r="DN86" s="292"/>
      <c r="DO86" s="292"/>
      <c r="DP86" s="292"/>
      <c r="DQ86" s="292"/>
      <c r="DR86" s="292"/>
      <c r="DS86" s="292"/>
      <c r="DT86" s="292"/>
      <c r="DU86" s="292"/>
      <c r="DV86" s="292"/>
      <c r="DW86" s="292"/>
      <c r="DX86" s="292"/>
      <c r="DY86" s="292"/>
      <c r="DZ86" s="292"/>
      <c r="EA86" s="292"/>
      <c r="EB86" s="292"/>
      <c r="EC86" s="292"/>
      <c r="ED86" s="292"/>
      <c r="EE86" s="292"/>
      <c r="EF86" s="292"/>
      <c r="EG86" s="292"/>
      <c r="EH86" s="292"/>
      <c r="EI86" s="292"/>
      <c r="EJ86" s="292"/>
      <c r="EK86" s="292"/>
      <c r="EL86" s="292"/>
      <c r="EM86" s="292"/>
      <c r="EN86" s="292"/>
    </row>
    <row r="87" spans="1:144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2"/>
      <c r="CH87" s="292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2"/>
      <c r="CX87" s="292"/>
      <c r="CY87" s="292"/>
      <c r="CZ87" s="292"/>
      <c r="DA87" s="292"/>
      <c r="DB87" s="292"/>
      <c r="DC87" s="292"/>
      <c r="DD87" s="292"/>
      <c r="DE87" s="292"/>
      <c r="DF87" s="292"/>
      <c r="DG87" s="292"/>
      <c r="DH87" s="292"/>
      <c r="DI87" s="292"/>
      <c r="DJ87" s="292"/>
      <c r="DK87" s="292"/>
      <c r="DL87" s="292"/>
      <c r="DM87" s="292"/>
      <c r="DN87" s="292"/>
      <c r="DO87" s="292"/>
      <c r="DP87" s="292"/>
      <c r="DQ87" s="292"/>
      <c r="DR87" s="292"/>
      <c r="DS87" s="292"/>
      <c r="DT87" s="292"/>
      <c r="DU87" s="292"/>
      <c r="DV87" s="292"/>
      <c r="DW87" s="292"/>
      <c r="DX87" s="292"/>
      <c r="DY87" s="292"/>
      <c r="DZ87" s="292"/>
      <c r="EA87" s="292"/>
      <c r="EB87" s="292"/>
      <c r="EC87" s="292"/>
      <c r="ED87" s="292"/>
      <c r="EE87" s="292"/>
      <c r="EF87" s="292"/>
      <c r="EG87" s="292"/>
      <c r="EH87" s="292"/>
      <c r="EI87" s="292"/>
      <c r="EJ87" s="292"/>
      <c r="EK87" s="292"/>
      <c r="EL87" s="292"/>
      <c r="EM87" s="292"/>
      <c r="EN87" s="292"/>
    </row>
    <row r="88" spans="1:144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2"/>
      <c r="CH88" s="292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2"/>
      <c r="CX88" s="292"/>
      <c r="CY88" s="292"/>
      <c r="CZ88" s="292"/>
      <c r="DA88" s="292"/>
      <c r="DB88" s="292"/>
      <c r="DC88" s="292"/>
      <c r="DD88" s="292"/>
      <c r="DE88" s="292"/>
      <c r="DF88" s="292"/>
      <c r="DG88" s="292"/>
      <c r="DH88" s="292"/>
      <c r="DI88" s="292"/>
      <c r="DJ88" s="292"/>
      <c r="DK88" s="292"/>
      <c r="DL88" s="292"/>
      <c r="DM88" s="292"/>
      <c r="DN88" s="292"/>
      <c r="DO88" s="292"/>
      <c r="DP88" s="292"/>
      <c r="DQ88" s="292"/>
      <c r="DR88" s="292"/>
      <c r="DS88" s="292"/>
      <c r="DT88" s="292"/>
      <c r="DU88" s="292"/>
      <c r="DV88" s="292"/>
      <c r="DW88" s="292"/>
      <c r="DX88" s="292"/>
      <c r="DY88" s="292"/>
      <c r="DZ88" s="292"/>
      <c r="EA88" s="292"/>
      <c r="EB88" s="292"/>
      <c r="EC88" s="292"/>
      <c r="ED88" s="292"/>
      <c r="EE88" s="292"/>
      <c r="EF88" s="292"/>
      <c r="EG88" s="292"/>
      <c r="EH88" s="292"/>
      <c r="EI88" s="292"/>
      <c r="EJ88" s="292"/>
      <c r="EK88" s="292"/>
      <c r="EL88" s="292"/>
      <c r="EM88" s="292"/>
      <c r="EN88" s="292"/>
    </row>
    <row r="89" spans="1:144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2"/>
      <c r="CH89" s="292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2"/>
      <c r="CX89" s="292"/>
      <c r="CY89" s="292"/>
      <c r="CZ89" s="292"/>
      <c r="DA89" s="292"/>
      <c r="DB89" s="292"/>
      <c r="DC89" s="292"/>
      <c r="DD89" s="292"/>
      <c r="DE89" s="292"/>
      <c r="DF89" s="292"/>
      <c r="DG89" s="292"/>
      <c r="DH89" s="292"/>
      <c r="DI89" s="292"/>
      <c r="DJ89" s="292"/>
      <c r="DK89" s="292"/>
      <c r="DL89" s="292"/>
      <c r="DM89" s="292"/>
      <c r="DN89" s="292"/>
      <c r="DO89" s="292"/>
      <c r="DP89" s="292"/>
      <c r="DQ89" s="292"/>
      <c r="DR89" s="292"/>
      <c r="DS89" s="292"/>
      <c r="DT89" s="292"/>
      <c r="DU89" s="292"/>
      <c r="DV89" s="292"/>
      <c r="DW89" s="292"/>
      <c r="DX89" s="292"/>
      <c r="DY89" s="292"/>
      <c r="DZ89" s="292"/>
      <c r="EA89" s="292"/>
      <c r="EB89" s="292"/>
      <c r="EC89" s="292"/>
      <c r="ED89" s="292"/>
      <c r="EE89" s="292"/>
      <c r="EF89" s="292"/>
      <c r="EG89" s="292"/>
      <c r="EH89" s="292"/>
      <c r="EI89" s="292"/>
      <c r="EJ89" s="292"/>
      <c r="EK89" s="292"/>
      <c r="EL89" s="292"/>
      <c r="EM89" s="292"/>
      <c r="EN89" s="292"/>
    </row>
    <row r="90" spans="1:144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2"/>
      <c r="CG90" s="292"/>
      <c r="CH90" s="292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2"/>
      <c r="CX90" s="292"/>
      <c r="CY90" s="292"/>
      <c r="CZ90" s="292"/>
      <c r="DA90" s="292"/>
      <c r="DB90" s="292"/>
      <c r="DC90" s="292"/>
      <c r="DD90" s="292"/>
      <c r="DE90" s="292"/>
      <c r="DF90" s="292"/>
      <c r="DG90" s="292"/>
      <c r="DH90" s="292"/>
      <c r="DI90" s="292"/>
      <c r="DJ90" s="292"/>
      <c r="DK90" s="292"/>
      <c r="DL90" s="292"/>
      <c r="DM90" s="292"/>
      <c r="DN90" s="292"/>
      <c r="DO90" s="292"/>
      <c r="DP90" s="292"/>
      <c r="DQ90" s="292"/>
      <c r="DR90" s="292"/>
      <c r="DS90" s="292"/>
      <c r="DT90" s="292"/>
      <c r="DU90" s="292"/>
      <c r="DV90" s="292"/>
      <c r="DW90" s="292"/>
      <c r="DX90" s="292"/>
      <c r="DY90" s="292"/>
      <c r="DZ90" s="292"/>
      <c r="EA90" s="292"/>
      <c r="EB90" s="292"/>
      <c r="EC90" s="292"/>
      <c r="ED90" s="292"/>
      <c r="EE90" s="292"/>
      <c r="EF90" s="292"/>
      <c r="EG90" s="292"/>
      <c r="EH90" s="292"/>
      <c r="EI90" s="292"/>
      <c r="EJ90" s="292"/>
      <c r="EK90" s="292"/>
      <c r="EL90" s="292"/>
      <c r="EM90" s="292"/>
      <c r="EN90" s="292"/>
    </row>
    <row r="91" spans="1:144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2"/>
      <c r="CH91" s="292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2"/>
      <c r="CX91" s="292"/>
      <c r="CY91" s="292"/>
      <c r="CZ91" s="292"/>
      <c r="DA91" s="292"/>
      <c r="DB91" s="292"/>
      <c r="DC91" s="292"/>
      <c r="DD91" s="292"/>
      <c r="DE91" s="292"/>
      <c r="DF91" s="292"/>
      <c r="DG91" s="292"/>
      <c r="DH91" s="292"/>
      <c r="DI91" s="292"/>
      <c r="DJ91" s="292"/>
      <c r="DK91" s="292"/>
      <c r="DL91" s="292"/>
      <c r="DM91" s="292"/>
      <c r="DN91" s="292"/>
      <c r="DO91" s="292"/>
      <c r="DP91" s="292"/>
      <c r="DQ91" s="292"/>
      <c r="DR91" s="292"/>
      <c r="DS91" s="292"/>
      <c r="DT91" s="292"/>
      <c r="DU91" s="292"/>
      <c r="DV91" s="292"/>
      <c r="DW91" s="292"/>
      <c r="DX91" s="292"/>
      <c r="DY91" s="292"/>
      <c r="DZ91" s="292"/>
      <c r="EA91" s="292"/>
      <c r="EB91" s="292"/>
      <c r="EC91" s="292"/>
      <c r="ED91" s="292"/>
      <c r="EE91" s="292"/>
      <c r="EF91" s="292"/>
      <c r="EG91" s="292"/>
      <c r="EH91" s="292"/>
      <c r="EI91" s="292"/>
      <c r="EJ91" s="292"/>
      <c r="EK91" s="292"/>
      <c r="EL91" s="292"/>
      <c r="EM91" s="292"/>
      <c r="EN91" s="292"/>
    </row>
    <row r="92" spans="1:144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  <c r="CC92" s="292"/>
      <c r="CD92" s="292"/>
      <c r="CE92" s="292"/>
      <c r="CF92" s="292"/>
      <c r="CG92" s="292"/>
      <c r="CH92" s="292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2"/>
      <c r="CX92" s="292"/>
      <c r="CY92" s="292"/>
      <c r="CZ92" s="292"/>
      <c r="DA92" s="292"/>
      <c r="DB92" s="292"/>
      <c r="DC92" s="292"/>
      <c r="DD92" s="292"/>
      <c r="DE92" s="292"/>
      <c r="DF92" s="292"/>
      <c r="DG92" s="292"/>
      <c r="DH92" s="292"/>
      <c r="DI92" s="292"/>
      <c r="DJ92" s="292"/>
      <c r="DK92" s="292"/>
      <c r="DL92" s="292"/>
      <c r="DM92" s="292"/>
      <c r="DN92" s="292"/>
      <c r="DO92" s="292"/>
      <c r="DP92" s="292"/>
      <c r="DQ92" s="292"/>
      <c r="DR92" s="292"/>
      <c r="DS92" s="292"/>
      <c r="DT92" s="292"/>
      <c r="DU92" s="292"/>
      <c r="DV92" s="292"/>
      <c r="DW92" s="292"/>
      <c r="DX92" s="292"/>
      <c r="DY92" s="292"/>
      <c r="DZ92" s="292"/>
      <c r="EA92" s="292"/>
      <c r="EB92" s="292"/>
      <c r="EC92" s="292"/>
      <c r="ED92" s="292"/>
      <c r="EE92" s="292"/>
      <c r="EF92" s="292"/>
      <c r="EG92" s="292"/>
      <c r="EH92" s="292"/>
      <c r="EI92" s="292"/>
      <c r="EJ92" s="292"/>
      <c r="EK92" s="292"/>
      <c r="EL92" s="292"/>
      <c r="EM92" s="292"/>
      <c r="EN92" s="292"/>
    </row>
    <row r="93" spans="1:144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  <c r="CC93" s="292"/>
      <c r="CD93" s="292"/>
      <c r="CE93" s="292"/>
      <c r="CF93" s="292"/>
      <c r="CG93" s="292"/>
      <c r="CH93" s="292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2"/>
      <c r="CX93" s="292"/>
      <c r="CY93" s="292"/>
      <c r="CZ93" s="292"/>
      <c r="DA93" s="292"/>
      <c r="DB93" s="292"/>
      <c r="DC93" s="292"/>
      <c r="DD93" s="292"/>
      <c r="DE93" s="292"/>
      <c r="DF93" s="292"/>
      <c r="DG93" s="292"/>
      <c r="DH93" s="292"/>
      <c r="DI93" s="292"/>
      <c r="DJ93" s="292"/>
      <c r="DK93" s="292"/>
      <c r="DL93" s="292"/>
      <c r="DM93" s="292"/>
      <c r="DN93" s="292"/>
      <c r="DO93" s="292"/>
      <c r="DP93" s="292"/>
      <c r="DQ93" s="292"/>
      <c r="DR93" s="292"/>
      <c r="DS93" s="292"/>
      <c r="DT93" s="292"/>
      <c r="DU93" s="292"/>
      <c r="DV93" s="292"/>
      <c r="DW93" s="292"/>
      <c r="DX93" s="292"/>
      <c r="DY93" s="292"/>
      <c r="DZ93" s="292"/>
      <c r="EA93" s="292"/>
      <c r="EB93" s="292"/>
      <c r="EC93" s="292"/>
      <c r="ED93" s="292"/>
      <c r="EE93" s="292"/>
      <c r="EF93" s="292"/>
      <c r="EG93" s="292"/>
      <c r="EH93" s="292"/>
      <c r="EI93" s="292"/>
      <c r="EJ93" s="292"/>
      <c r="EK93" s="292"/>
      <c r="EL93" s="292"/>
      <c r="EM93" s="292"/>
      <c r="EN93" s="292"/>
    </row>
    <row r="94" spans="1:144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  <c r="CC94" s="292"/>
      <c r="CD94" s="292"/>
      <c r="CE94" s="292"/>
      <c r="CF94" s="292"/>
      <c r="CG94" s="292"/>
      <c r="CH94" s="292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2"/>
      <c r="CX94" s="292"/>
      <c r="CY94" s="292"/>
      <c r="CZ94" s="292"/>
      <c r="DA94" s="292"/>
      <c r="DB94" s="292"/>
      <c r="DC94" s="292"/>
      <c r="DD94" s="292"/>
      <c r="DE94" s="292"/>
      <c r="DF94" s="292"/>
      <c r="DG94" s="292"/>
      <c r="DH94" s="292"/>
      <c r="DI94" s="292"/>
      <c r="DJ94" s="292"/>
      <c r="DK94" s="292"/>
      <c r="DL94" s="292"/>
      <c r="DM94" s="292"/>
      <c r="DN94" s="292"/>
      <c r="DO94" s="292"/>
      <c r="DP94" s="292"/>
      <c r="DQ94" s="292"/>
      <c r="DR94" s="292"/>
      <c r="DS94" s="292"/>
      <c r="DT94" s="292"/>
      <c r="DU94" s="292"/>
      <c r="DV94" s="292"/>
      <c r="DW94" s="292"/>
      <c r="DX94" s="292"/>
      <c r="DY94" s="292"/>
      <c r="DZ94" s="292"/>
      <c r="EA94" s="292"/>
      <c r="EB94" s="292"/>
      <c r="EC94" s="292"/>
      <c r="ED94" s="292"/>
      <c r="EE94" s="292"/>
      <c r="EF94" s="292"/>
      <c r="EG94" s="292"/>
      <c r="EH94" s="292"/>
      <c r="EI94" s="292"/>
      <c r="EJ94" s="292"/>
      <c r="EK94" s="292"/>
      <c r="EL94" s="292"/>
      <c r="EM94" s="292"/>
      <c r="EN94" s="292"/>
    </row>
    <row r="95" spans="1:144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  <c r="CC95" s="292"/>
      <c r="CD95" s="292"/>
      <c r="CE95" s="292"/>
      <c r="CF95" s="292"/>
      <c r="CG95" s="292"/>
      <c r="CH95" s="292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2"/>
      <c r="CX95" s="292"/>
      <c r="CY95" s="292"/>
      <c r="CZ95" s="292"/>
      <c r="DA95" s="292"/>
      <c r="DB95" s="292"/>
      <c r="DC95" s="292"/>
      <c r="DD95" s="292"/>
      <c r="DE95" s="292"/>
      <c r="DF95" s="292"/>
      <c r="DG95" s="292"/>
      <c r="DH95" s="292"/>
      <c r="DI95" s="292"/>
      <c r="DJ95" s="292"/>
      <c r="DK95" s="292"/>
      <c r="DL95" s="292"/>
      <c r="DM95" s="292"/>
      <c r="DN95" s="292"/>
      <c r="DO95" s="292"/>
      <c r="DP95" s="292"/>
      <c r="DQ95" s="292"/>
      <c r="DR95" s="292"/>
      <c r="DS95" s="292"/>
      <c r="DT95" s="292"/>
      <c r="DU95" s="292"/>
      <c r="DV95" s="292"/>
      <c r="DW95" s="292"/>
      <c r="DX95" s="292"/>
      <c r="DY95" s="292"/>
      <c r="DZ95" s="292"/>
      <c r="EA95" s="292"/>
      <c r="EB95" s="292"/>
      <c r="EC95" s="292"/>
      <c r="ED95" s="292"/>
      <c r="EE95" s="292"/>
      <c r="EF95" s="292"/>
      <c r="EG95" s="292"/>
      <c r="EH95" s="292"/>
      <c r="EI95" s="292"/>
      <c r="EJ95" s="292"/>
      <c r="EK95" s="292"/>
      <c r="EL95" s="292"/>
      <c r="EM95" s="292"/>
      <c r="EN95" s="292"/>
    </row>
    <row r="96" spans="1:144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2"/>
      <c r="CC96" s="292"/>
      <c r="CD96" s="292"/>
      <c r="CE96" s="292"/>
      <c r="CF96" s="292"/>
      <c r="CG96" s="292"/>
      <c r="CH96" s="292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2"/>
      <c r="CX96" s="292"/>
      <c r="CY96" s="292"/>
      <c r="CZ96" s="292"/>
      <c r="DA96" s="292"/>
      <c r="DB96" s="292"/>
      <c r="DC96" s="292"/>
      <c r="DD96" s="292"/>
      <c r="DE96" s="292"/>
      <c r="DF96" s="292"/>
      <c r="DG96" s="292"/>
      <c r="DH96" s="292"/>
      <c r="DI96" s="292"/>
      <c r="DJ96" s="292"/>
      <c r="DK96" s="292"/>
      <c r="DL96" s="292"/>
      <c r="DM96" s="292"/>
      <c r="DN96" s="292"/>
      <c r="DO96" s="292"/>
      <c r="DP96" s="292"/>
      <c r="DQ96" s="292"/>
      <c r="DR96" s="292"/>
      <c r="DS96" s="292"/>
      <c r="DT96" s="292"/>
      <c r="DU96" s="292"/>
      <c r="DV96" s="292"/>
      <c r="DW96" s="292"/>
      <c r="DX96" s="292"/>
      <c r="DY96" s="292"/>
      <c r="DZ96" s="292"/>
      <c r="EA96" s="292"/>
      <c r="EB96" s="292"/>
      <c r="EC96" s="292"/>
      <c r="ED96" s="292"/>
      <c r="EE96" s="292"/>
      <c r="EF96" s="292"/>
      <c r="EG96" s="292"/>
      <c r="EH96" s="292"/>
      <c r="EI96" s="292"/>
      <c r="EJ96" s="292"/>
      <c r="EK96" s="292"/>
      <c r="EL96" s="292"/>
      <c r="EM96" s="292"/>
      <c r="EN96" s="292"/>
    </row>
    <row r="97" spans="1:144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2"/>
      <c r="CC97" s="292"/>
      <c r="CD97" s="292"/>
      <c r="CE97" s="292"/>
      <c r="CF97" s="292"/>
      <c r="CG97" s="292"/>
      <c r="CH97" s="292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2"/>
      <c r="CX97" s="292"/>
      <c r="CY97" s="292"/>
      <c r="CZ97" s="292"/>
      <c r="DA97" s="292"/>
      <c r="DB97" s="292"/>
      <c r="DC97" s="292"/>
      <c r="DD97" s="292"/>
      <c r="DE97" s="292"/>
      <c r="DF97" s="292"/>
      <c r="DG97" s="292"/>
      <c r="DH97" s="292"/>
      <c r="DI97" s="292"/>
      <c r="DJ97" s="292"/>
      <c r="DK97" s="292"/>
      <c r="DL97" s="292"/>
      <c r="DM97" s="292"/>
      <c r="DN97" s="292"/>
      <c r="DO97" s="292"/>
      <c r="DP97" s="292"/>
      <c r="DQ97" s="292"/>
      <c r="DR97" s="292"/>
      <c r="DS97" s="292"/>
      <c r="DT97" s="292"/>
      <c r="DU97" s="292"/>
      <c r="DV97" s="292"/>
      <c r="DW97" s="292"/>
      <c r="DX97" s="292"/>
      <c r="DY97" s="292"/>
      <c r="DZ97" s="292"/>
      <c r="EA97" s="292"/>
      <c r="EB97" s="292"/>
      <c r="EC97" s="292"/>
      <c r="ED97" s="292"/>
      <c r="EE97" s="292"/>
      <c r="EF97" s="292"/>
      <c r="EG97" s="292"/>
      <c r="EH97" s="292"/>
      <c r="EI97" s="292"/>
      <c r="EJ97" s="292"/>
      <c r="EK97" s="292"/>
      <c r="EL97" s="292"/>
      <c r="EM97" s="292"/>
      <c r="EN97" s="292"/>
    </row>
    <row r="98" spans="1:144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2"/>
      <c r="CC98" s="292"/>
      <c r="CD98" s="292"/>
      <c r="CE98" s="292"/>
      <c r="CF98" s="292"/>
      <c r="CG98" s="292"/>
      <c r="CH98" s="292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2"/>
      <c r="CX98" s="292"/>
      <c r="CY98" s="292"/>
      <c r="CZ98" s="292"/>
      <c r="DA98" s="292"/>
      <c r="DB98" s="292"/>
      <c r="DC98" s="292"/>
      <c r="DD98" s="292"/>
      <c r="DE98" s="292"/>
      <c r="DF98" s="292"/>
      <c r="DG98" s="292"/>
      <c r="DH98" s="292"/>
      <c r="DI98" s="292"/>
      <c r="DJ98" s="292"/>
      <c r="DK98" s="292"/>
      <c r="DL98" s="292"/>
      <c r="DM98" s="292"/>
      <c r="DN98" s="292"/>
      <c r="DO98" s="292"/>
      <c r="DP98" s="292"/>
      <c r="DQ98" s="292"/>
      <c r="DR98" s="292"/>
      <c r="DS98" s="292"/>
      <c r="DT98" s="292"/>
      <c r="DU98" s="292"/>
      <c r="DV98" s="292"/>
      <c r="DW98" s="292"/>
      <c r="DX98" s="292"/>
      <c r="DY98" s="292"/>
      <c r="DZ98" s="292"/>
      <c r="EA98" s="292"/>
      <c r="EB98" s="292"/>
      <c r="EC98" s="292"/>
      <c r="ED98" s="292"/>
      <c r="EE98" s="292"/>
      <c r="EF98" s="292"/>
      <c r="EG98" s="292"/>
      <c r="EH98" s="292"/>
      <c r="EI98" s="292"/>
      <c r="EJ98" s="292"/>
      <c r="EK98" s="292"/>
      <c r="EL98" s="292"/>
      <c r="EM98" s="292"/>
      <c r="EN98" s="292"/>
    </row>
    <row r="99" spans="1:144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2"/>
      <c r="CC99" s="292"/>
      <c r="CD99" s="292"/>
      <c r="CE99" s="292"/>
      <c r="CF99" s="292"/>
      <c r="CG99" s="292"/>
      <c r="CH99" s="292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2"/>
      <c r="CX99" s="292"/>
      <c r="CY99" s="292"/>
      <c r="CZ99" s="292"/>
      <c r="DA99" s="292"/>
      <c r="DB99" s="292"/>
      <c r="DC99" s="292"/>
      <c r="DD99" s="292"/>
      <c r="DE99" s="292"/>
      <c r="DF99" s="292"/>
      <c r="DG99" s="292"/>
      <c r="DH99" s="292"/>
      <c r="DI99" s="292"/>
      <c r="DJ99" s="292"/>
      <c r="DK99" s="292"/>
      <c r="DL99" s="292"/>
      <c r="DM99" s="292"/>
      <c r="DN99" s="292"/>
      <c r="DO99" s="292"/>
      <c r="DP99" s="292"/>
      <c r="DQ99" s="292"/>
      <c r="DR99" s="292"/>
      <c r="DS99" s="292"/>
      <c r="DT99" s="292"/>
      <c r="DU99" s="292"/>
      <c r="DV99" s="292"/>
      <c r="DW99" s="292"/>
      <c r="DX99" s="292"/>
      <c r="DY99" s="292"/>
      <c r="DZ99" s="292"/>
      <c r="EA99" s="292"/>
      <c r="EB99" s="292"/>
      <c r="EC99" s="292"/>
      <c r="ED99" s="292"/>
      <c r="EE99" s="292"/>
      <c r="EF99" s="292"/>
      <c r="EG99" s="292"/>
      <c r="EH99" s="292"/>
      <c r="EI99" s="292"/>
      <c r="EJ99" s="292"/>
      <c r="EK99" s="292"/>
      <c r="EL99" s="292"/>
      <c r="EM99" s="292"/>
      <c r="EN99" s="292"/>
    </row>
    <row r="100" spans="1:144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2"/>
      <c r="CC100" s="292"/>
      <c r="CD100" s="292"/>
      <c r="CE100" s="292"/>
      <c r="CF100" s="292"/>
      <c r="CG100" s="292"/>
      <c r="CH100" s="292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2"/>
      <c r="CX100" s="292"/>
      <c r="CY100" s="292"/>
      <c r="CZ100" s="292"/>
      <c r="DA100" s="292"/>
      <c r="DB100" s="292"/>
      <c r="DC100" s="292"/>
      <c r="DD100" s="292"/>
      <c r="DE100" s="292"/>
      <c r="DF100" s="292"/>
      <c r="DG100" s="292"/>
      <c r="DH100" s="292"/>
      <c r="DI100" s="292"/>
      <c r="DJ100" s="292"/>
      <c r="DK100" s="292"/>
      <c r="DL100" s="292"/>
      <c r="DM100" s="292"/>
      <c r="DN100" s="292"/>
      <c r="DO100" s="292"/>
      <c r="DP100" s="292"/>
      <c r="DQ100" s="292"/>
      <c r="DR100" s="292"/>
      <c r="DS100" s="292"/>
      <c r="DT100" s="292"/>
      <c r="DU100" s="292"/>
      <c r="DV100" s="292"/>
      <c r="DW100" s="292"/>
      <c r="DX100" s="292"/>
      <c r="DY100" s="292"/>
      <c r="DZ100" s="292"/>
      <c r="EA100" s="292"/>
      <c r="EB100" s="292"/>
      <c r="EC100" s="292"/>
      <c r="ED100" s="292"/>
      <c r="EE100" s="292"/>
      <c r="EF100" s="292"/>
      <c r="EG100" s="292"/>
      <c r="EH100" s="292"/>
      <c r="EI100" s="292"/>
      <c r="EJ100" s="292"/>
      <c r="EK100" s="292"/>
      <c r="EL100" s="292"/>
      <c r="EM100" s="292"/>
      <c r="EN100" s="292"/>
    </row>
    <row r="101" spans="1:144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2"/>
      <c r="AP101" s="292"/>
      <c r="AQ101" s="292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2"/>
      <c r="CC101" s="292"/>
      <c r="CD101" s="292"/>
      <c r="CE101" s="292"/>
      <c r="CF101" s="292"/>
      <c r="CG101" s="292"/>
      <c r="CH101" s="292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2"/>
      <c r="CX101" s="292"/>
      <c r="CY101" s="292"/>
      <c r="CZ101" s="292"/>
      <c r="DA101" s="292"/>
      <c r="DB101" s="292"/>
      <c r="DC101" s="292"/>
      <c r="DD101" s="292"/>
      <c r="DE101" s="292"/>
      <c r="DF101" s="292"/>
      <c r="DG101" s="292"/>
      <c r="DH101" s="292"/>
      <c r="DI101" s="292"/>
      <c r="DJ101" s="292"/>
      <c r="DK101" s="292"/>
      <c r="DL101" s="292"/>
      <c r="DM101" s="292"/>
      <c r="DN101" s="292"/>
      <c r="DO101" s="292"/>
      <c r="DP101" s="292"/>
      <c r="DQ101" s="292"/>
      <c r="DR101" s="292"/>
      <c r="DS101" s="292"/>
      <c r="DT101" s="292"/>
      <c r="DU101" s="292"/>
      <c r="DV101" s="292"/>
      <c r="DW101" s="292"/>
      <c r="DX101" s="292"/>
      <c r="DY101" s="292"/>
      <c r="DZ101" s="292"/>
      <c r="EA101" s="292"/>
      <c r="EB101" s="292"/>
      <c r="EC101" s="292"/>
      <c r="ED101" s="292"/>
      <c r="EE101" s="292"/>
      <c r="EF101" s="292"/>
      <c r="EG101" s="292"/>
      <c r="EH101" s="292"/>
      <c r="EI101" s="292"/>
      <c r="EJ101" s="292"/>
      <c r="EK101" s="292"/>
      <c r="EL101" s="292"/>
      <c r="EM101" s="292"/>
      <c r="EN101" s="292"/>
    </row>
    <row r="102" spans="1:144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2"/>
      <c r="CC102" s="292"/>
      <c r="CD102" s="292"/>
      <c r="CE102" s="292"/>
      <c r="CF102" s="292"/>
      <c r="CG102" s="292"/>
      <c r="CH102" s="292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2"/>
      <c r="CX102" s="292"/>
      <c r="CY102" s="292"/>
      <c r="CZ102" s="292"/>
      <c r="DA102" s="292"/>
      <c r="DB102" s="292"/>
      <c r="DC102" s="292"/>
      <c r="DD102" s="292"/>
      <c r="DE102" s="292"/>
      <c r="DF102" s="292"/>
      <c r="DG102" s="292"/>
      <c r="DH102" s="292"/>
      <c r="DI102" s="292"/>
      <c r="DJ102" s="292"/>
      <c r="DK102" s="292"/>
      <c r="DL102" s="292"/>
      <c r="DM102" s="292"/>
      <c r="DN102" s="292"/>
      <c r="DO102" s="292"/>
      <c r="DP102" s="292"/>
      <c r="DQ102" s="292"/>
      <c r="DR102" s="292"/>
      <c r="DS102" s="292"/>
      <c r="DT102" s="292"/>
      <c r="DU102" s="292"/>
      <c r="DV102" s="292"/>
      <c r="DW102" s="292"/>
      <c r="DX102" s="292"/>
      <c r="DY102" s="292"/>
      <c r="DZ102" s="292"/>
      <c r="EA102" s="292"/>
      <c r="EB102" s="292"/>
      <c r="EC102" s="292"/>
      <c r="ED102" s="292"/>
      <c r="EE102" s="292"/>
      <c r="EF102" s="292"/>
      <c r="EG102" s="292"/>
      <c r="EH102" s="292"/>
      <c r="EI102" s="292"/>
      <c r="EJ102" s="292"/>
      <c r="EK102" s="292"/>
      <c r="EL102" s="292"/>
      <c r="EM102" s="292"/>
      <c r="EN102" s="292"/>
    </row>
    <row r="103" spans="1:144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2"/>
      <c r="CH103" s="292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2"/>
      <c r="CX103" s="292"/>
      <c r="CY103" s="292"/>
      <c r="CZ103" s="292"/>
      <c r="DA103" s="292"/>
      <c r="DB103" s="292"/>
      <c r="DC103" s="292"/>
      <c r="DD103" s="292"/>
      <c r="DE103" s="292"/>
      <c r="DF103" s="292"/>
      <c r="DG103" s="292"/>
      <c r="DH103" s="292"/>
      <c r="DI103" s="292"/>
      <c r="DJ103" s="292"/>
      <c r="DK103" s="292"/>
      <c r="DL103" s="292"/>
      <c r="DM103" s="292"/>
      <c r="DN103" s="292"/>
      <c r="DO103" s="292"/>
      <c r="DP103" s="292"/>
      <c r="DQ103" s="292"/>
      <c r="DR103" s="292"/>
      <c r="DS103" s="292"/>
      <c r="DT103" s="292"/>
      <c r="DU103" s="292"/>
      <c r="DV103" s="292"/>
      <c r="DW103" s="292"/>
      <c r="DX103" s="292"/>
      <c r="DY103" s="292"/>
      <c r="DZ103" s="292"/>
      <c r="EA103" s="292"/>
      <c r="EB103" s="292"/>
      <c r="EC103" s="292"/>
      <c r="ED103" s="292"/>
      <c r="EE103" s="292"/>
      <c r="EF103" s="292"/>
      <c r="EG103" s="292"/>
      <c r="EH103" s="292"/>
      <c r="EI103" s="292"/>
      <c r="EJ103" s="292"/>
      <c r="EK103" s="292"/>
      <c r="EL103" s="292"/>
      <c r="EM103" s="292"/>
      <c r="EN103" s="292"/>
    </row>
    <row r="104" spans="1:144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2"/>
      <c r="CC104" s="292"/>
      <c r="CD104" s="292"/>
      <c r="CE104" s="292"/>
      <c r="CF104" s="292"/>
      <c r="CG104" s="292"/>
      <c r="CH104" s="292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2"/>
      <c r="CX104" s="292"/>
      <c r="CY104" s="292"/>
      <c r="CZ104" s="292"/>
      <c r="DA104" s="292"/>
      <c r="DB104" s="292"/>
      <c r="DC104" s="292"/>
      <c r="DD104" s="292"/>
      <c r="DE104" s="292"/>
      <c r="DF104" s="292"/>
      <c r="DG104" s="292"/>
      <c r="DH104" s="292"/>
      <c r="DI104" s="292"/>
      <c r="DJ104" s="292"/>
      <c r="DK104" s="292"/>
      <c r="DL104" s="292"/>
      <c r="DM104" s="292"/>
      <c r="DN104" s="292"/>
      <c r="DO104" s="292"/>
      <c r="DP104" s="292"/>
      <c r="DQ104" s="292"/>
      <c r="DR104" s="292"/>
      <c r="DS104" s="292"/>
      <c r="DT104" s="292"/>
      <c r="DU104" s="292"/>
      <c r="DV104" s="292"/>
      <c r="DW104" s="292"/>
      <c r="DX104" s="292"/>
      <c r="DY104" s="292"/>
      <c r="DZ104" s="292"/>
      <c r="EA104" s="292"/>
      <c r="EB104" s="292"/>
      <c r="EC104" s="292"/>
      <c r="ED104" s="292"/>
      <c r="EE104" s="292"/>
      <c r="EF104" s="292"/>
      <c r="EG104" s="292"/>
      <c r="EH104" s="292"/>
      <c r="EI104" s="292"/>
      <c r="EJ104" s="292"/>
      <c r="EK104" s="292"/>
      <c r="EL104" s="292"/>
      <c r="EM104" s="292"/>
      <c r="EN104" s="292"/>
    </row>
    <row r="105" spans="1:144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2"/>
      <c r="CC105" s="292"/>
      <c r="CD105" s="292"/>
      <c r="CE105" s="292"/>
      <c r="CF105" s="292"/>
      <c r="CG105" s="292"/>
      <c r="CH105" s="292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2"/>
      <c r="CX105" s="292"/>
      <c r="CY105" s="292"/>
      <c r="CZ105" s="292"/>
      <c r="DA105" s="292"/>
      <c r="DB105" s="292"/>
      <c r="DC105" s="292"/>
      <c r="DD105" s="292"/>
      <c r="DE105" s="292"/>
      <c r="DF105" s="292"/>
      <c r="DG105" s="292"/>
      <c r="DH105" s="292"/>
      <c r="DI105" s="292"/>
      <c r="DJ105" s="292"/>
      <c r="DK105" s="292"/>
      <c r="DL105" s="292"/>
      <c r="DM105" s="292"/>
      <c r="DN105" s="292"/>
      <c r="DO105" s="292"/>
      <c r="DP105" s="292"/>
      <c r="DQ105" s="292"/>
      <c r="DR105" s="292"/>
      <c r="DS105" s="292"/>
      <c r="DT105" s="292"/>
      <c r="DU105" s="292"/>
      <c r="DV105" s="292"/>
      <c r="DW105" s="292"/>
      <c r="DX105" s="292"/>
      <c r="DY105" s="292"/>
      <c r="DZ105" s="292"/>
      <c r="EA105" s="292"/>
      <c r="EB105" s="292"/>
      <c r="EC105" s="292"/>
      <c r="ED105" s="292"/>
      <c r="EE105" s="292"/>
      <c r="EF105" s="292"/>
      <c r="EG105" s="292"/>
      <c r="EH105" s="292"/>
      <c r="EI105" s="292"/>
      <c r="EJ105" s="292"/>
      <c r="EK105" s="292"/>
      <c r="EL105" s="292"/>
      <c r="EM105" s="292"/>
      <c r="EN105" s="292"/>
    </row>
    <row r="106" spans="1:144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  <c r="AM106" s="292"/>
      <c r="AN106" s="292"/>
      <c r="AO106" s="292"/>
      <c r="AP106" s="292"/>
      <c r="AQ106" s="292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2"/>
      <c r="CC106" s="292"/>
      <c r="CD106" s="292"/>
      <c r="CE106" s="292"/>
      <c r="CF106" s="292"/>
      <c r="CG106" s="292"/>
      <c r="CH106" s="292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2"/>
      <c r="CX106" s="292"/>
      <c r="CY106" s="292"/>
      <c r="CZ106" s="292"/>
      <c r="DA106" s="292"/>
      <c r="DB106" s="292"/>
      <c r="DC106" s="292"/>
      <c r="DD106" s="292"/>
      <c r="DE106" s="292"/>
      <c r="DF106" s="292"/>
      <c r="DG106" s="292"/>
      <c r="DH106" s="292"/>
      <c r="DI106" s="292"/>
      <c r="DJ106" s="292"/>
      <c r="DK106" s="292"/>
      <c r="DL106" s="292"/>
      <c r="DM106" s="292"/>
      <c r="DN106" s="292"/>
      <c r="DO106" s="292"/>
      <c r="DP106" s="292"/>
      <c r="DQ106" s="292"/>
      <c r="DR106" s="292"/>
      <c r="DS106" s="292"/>
      <c r="DT106" s="292"/>
      <c r="DU106" s="292"/>
      <c r="DV106" s="292"/>
      <c r="DW106" s="292"/>
      <c r="DX106" s="292"/>
      <c r="DY106" s="292"/>
      <c r="DZ106" s="292"/>
      <c r="EA106" s="292"/>
      <c r="EB106" s="292"/>
      <c r="EC106" s="292"/>
      <c r="ED106" s="292"/>
      <c r="EE106" s="292"/>
      <c r="EF106" s="292"/>
      <c r="EG106" s="292"/>
      <c r="EH106" s="292"/>
      <c r="EI106" s="292"/>
      <c r="EJ106" s="292"/>
      <c r="EK106" s="292"/>
      <c r="EL106" s="292"/>
      <c r="EM106" s="292"/>
      <c r="EN106" s="292"/>
    </row>
    <row r="107" spans="1:144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  <c r="AM107" s="292"/>
      <c r="AN107" s="292"/>
      <c r="AO107" s="292"/>
      <c r="AP107" s="292"/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2"/>
      <c r="CC107" s="292"/>
      <c r="CD107" s="292"/>
      <c r="CE107" s="292"/>
      <c r="CF107" s="292"/>
      <c r="CG107" s="292"/>
      <c r="CH107" s="292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2"/>
      <c r="CX107" s="292"/>
      <c r="CY107" s="292"/>
      <c r="CZ107" s="292"/>
      <c r="DA107" s="292"/>
      <c r="DB107" s="292"/>
      <c r="DC107" s="292"/>
      <c r="DD107" s="292"/>
      <c r="DE107" s="292"/>
      <c r="DF107" s="292"/>
      <c r="DG107" s="292"/>
      <c r="DH107" s="292"/>
      <c r="DI107" s="292"/>
      <c r="DJ107" s="292"/>
      <c r="DK107" s="292"/>
      <c r="DL107" s="292"/>
      <c r="DM107" s="292"/>
      <c r="DN107" s="292"/>
      <c r="DO107" s="292"/>
      <c r="DP107" s="292"/>
      <c r="DQ107" s="292"/>
      <c r="DR107" s="292"/>
      <c r="DS107" s="292"/>
      <c r="DT107" s="292"/>
      <c r="DU107" s="292"/>
      <c r="DV107" s="292"/>
      <c r="DW107" s="292"/>
      <c r="DX107" s="292"/>
      <c r="DY107" s="292"/>
      <c r="DZ107" s="292"/>
      <c r="EA107" s="292"/>
      <c r="EB107" s="292"/>
      <c r="EC107" s="292"/>
      <c r="ED107" s="292"/>
      <c r="EE107" s="292"/>
      <c r="EF107" s="292"/>
      <c r="EG107" s="292"/>
      <c r="EH107" s="292"/>
      <c r="EI107" s="292"/>
      <c r="EJ107" s="292"/>
      <c r="EK107" s="292"/>
      <c r="EL107" s="292"/>
      <c r="EM107" s="292"/>
      <c r="EN107" s="292"/>
    </row>
    <row r="108" spans="1:144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  <c r="AM108" s="292"/>
      <c r="AN108" s="292"/>
      <c r="AO108" s="292"/>
      <c r="AP108" s="292"/>
      <c r="AQ108" s="292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2"/>
      <c r="CC108" s="292"/>
      <c r="CD108" s="292"/>
      <c r="CE108" s="292"/>
      <c r="CF108" s="292"/>
      <c r="CG108" s="292"/>
      <c r="CH108" s="292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2"/>
      <c r="CX108" s="292"/>
      <c r="CY108" s="292"/>
      <c r="CZ108" s="292"/>
      <c r="DA108" s="292"/>
      <c r="DB108" s="292"/>
      <c r="DC108" s="292"/>
      <c r="DD108" s="292"/>
      <c r="DE108" s="292"/>
      <c r="DF108" s="292"/>
      <c r="DG108" s="292"/>
      <c r="DH108" s="292"/>
      <c r="DI108" s="292"/>
      <c r="DJ108" s="292"/>
      <c r="DK108" s="292"/>
      <c r="DL108" s="292"/>
      <c r="DM108" s="292"/>
      <c r="DN108" s="292"/>
      <c r="DO108" s="292"/>
      <c r="DP108" s="292"/>
      <c r="DQ108" s="292"/>
      <c r="DR108" s="292"/>
      <c r="DS108" s="292"/>
      <c r="DT108" s="292"/>
      <c r="DU108" s="292"/>
      <c r="DV108" s="292"/>
      <c r="DW108" s="292"/>
      <c r="DX108" s="292"/>
      <c r="DY108" s="292"/>
      <c r="DZ108" s="292"/>
      <c r="EA108" s="292"/>
      <c r="EB108" s="292"/>
      <c r="EC108" s="292"/>
      <c r="ED108" s="292"/>
      <c r="EE108" s="292"/>
      <c r="EF108" s="292"/>
      <c r="EG108" s="292"/>
      <c r="EH108" s="292"/>
      <c r="EI108" s="292"/>
      <c r="EJ108" s="292"/>
      <c r="EK108" s="292"/>
      <c r="EL108" s="292"/>
      <c r="EM108" s="292"/>
      <c r="EN108" s="292"/>
    </row>
    <row r="109" spans="1:144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2"/>
      <c r="CC109" s="292"/>
      <c r="CD109" s="292"/>
      <c r="CE109" s="292"/>
      <c r="CF109" s="292"/>
      <c r="CG109" s="292"/>
      <c r="CH109" s="292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2"/>
      <c r="CX109" s="292"/>
      <c r="CY109" s="292"/>
      <c r="CZ109" s="292"/>
      <c r="DA109" s="292"/>
      <c r="DB109" s="292"/>
      <c r="DC109" s="292"/>
      <c r="DD109" s="292"/>
      <c r="DE109" s="292"/>
      <c r="DF109" s="292"/>
      <c r="DG109" s="292"/>
      <c r="DH109" s="292"/>
      <c r="DI109" s="292"/>
      <c r="DJ109" s="292"/>
      <c r="DK109" s="292"/>
      <c r="DL109" s="292"/>
      <c r="DM109" s="292"/>
      <c r="DN109" s="292"/>
      <c r="DO109" s="292"/>
      <c r="DP109" s="292"/>
      <c r="DQ109" s="292"/>
      <c r="DR109" s="292"/>
      <c r="DS109" s="292"/>
      <c r="DT109" s="292"/>
      <c r="DU109" s="292"/>
      <c r="DV109" s="292"/>
      <c r="DW109" s="292"/>
      <c r="DX109" s="292"/>
      <c r="DY109" s="292"/>
      <c r="DZ109" s="292"/>
      <c r="EA109" s="292"/>
      <c r="EB109" s="292"/>
      <c r="EC109" s="292"/>
      <c r="ED109" s="292"/>
      <c r="EE109" s="292"/>
      <c r="EF109" s="292"/>
      <c r="EG109" s="292"/>
      <c r="EH109" s="292"/>
      <c r="EI109" s="292"/>
      <c r="EJ109" s="292"/>
      <c r="EK109" s="292"/>
      <c r="EL109" s="292"/>
      <c r="EM109" s="292"/>
      <c r="EN109" s="292"/>
    </row>
    <row r="110" spans="1:144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2"/>
      <c r="AN110" s="292"/>
      <c r="AO110" s="292"/>
      <c r="AP110" s="292"/>
      <c r="AQ110" s="292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2"/>
      <c r="CC110" s="292"/>
      <c r="CD110" s="292"/>
      <c r="CE110" s="292"/>
      <c r="CF110" s="292"/>
      <c r="CG110" s="292"/>
      <c r="CH110" s="292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2"/>
      <c r="CX110" s="292"/>
      <c r="CY110" s="292"/>
      <c r="CZ110" s="292"/>
      <c r="DA110" s="292"/>
      <c r="DB110" s="292"/>
      <c r="DC110" s="292"/>
      <c r="DD110" s="292"/>
      <c r="DE110" s="292"/>
      <c r="DF110" s="292"/>
      <c r="DG110" s="292"/>
      <c r="DH110" s="292"/>
      <c r="DI110" s="292"/>
      <c r="DJ110" s="292"/>
      <c r="DK110" s="292"/>
      <c r="DL110" s="292"/>
      <c r="DM110" s="292"/>
      <c r="DN110" s="292"/>
      <c r="DO110" s="292"/>
      <c r="DP110" s="292"/>
      <c r="DQ110" s="292"/>
      <c r="DR110" s="292"/>
      <c r="DS110" s="292"/>
      <c r="DT110" s="292"/>
      <c r="DU110" s="292"/>
      <c r="DV110" s="292"/>
      <c r="DW110" s="292"/>
      <c r="DX110" s="292"/>
      <c r="DY110" s="292"/>
      <c r="DZ110" s="292"/>
      <c r="EA110" s="292"/>
      <c r="EB110" s="292"/>
      <c r="EC110" s="292"/>
      <c r="ED110" s="292"/>
      <c r="EE110" s="292"/>
      <c r="EF110" s="292"/>
      <c r="EG110" s="292"/>
      <c r="EH110" s="292"/>
      <c r="EI110" s="292"/>
      <c r="EJ110" s="292"/>
      <c r="EK110" s="292"/>
      <c r="EL110" s="292"/>
      <c r="EM110" s="292"/>
      <c r="EN110" s="292"/>
    </row>
    <row r="111" spans="1:144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  <c r="AM111" s="292"/>
      <c r="AN111" s="292"/>
      <c r="AO111" s="292"/>
      <c r="AP111" s="292"/>
      <c r="AQ111" s="292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2"/>
      <c r="CC111" s="292"/>
      <c r="CD111" s="292"/>
      <c r="CE111" s="292"/>
      <c r="CF111" s="292"/>
      <c r="CG111" s="292"/>
      <c r="CH111" s="292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2"/>
      <c r="CX111" s="292"/>
      <c r="CY111" s="292"/>
      <c r="CZ111" s="292"/>
      <c r="DA111" s="292"/>
      <c r="DB111" s="292"/>
      <c r="DC111" s="292"/>
      <c r="DD111" s="292"/>
      <c r="DE111" s="292"/>
      <c r="DF111" s="292"/>
      <c r="DG111" s="292"/>
      <c r="DH111" s="292"/>
      <c r="DI111" s="292"/>
      <c r="DJ111" s="292"/>
      <c r="DK111" s="292"/>
      <c r="DL111" s="292"/>
      <c r="DM111" s="292"/>
      <c r="DN111" s="292"/>
      <c r="DO111" s="292"/>
      <c r="DP111" s="292"/>
      <c r="DQ111" s="292"/>
      <c r="DR111" s="292"/>
      <c r="DS111" s="292"/>
      <c r="DT111" s="292"/>
      <c r="DU111" s="292"/>
      <c r="DV111" s="292"/>
      <c r="DW111" s="292"/>
      <c r="DX111" s="292"/>
      <c r="DY111" s="292"/>
      <c r="DZ111" s="292"/>
      <c r="EA111" s="292"/>
      <c r="EB111" s="292"/>
      <c r="EC111" s="292"/>
      <c r="ED111" s="292"/>
      <c r="EE111" s="292"/>
      <c r="EF111" s="292"/>
      <c r="EG111" s="292"/>
      <c r="EH111" s="292"/>
      <c r="EI111" s="292"/>
      <c r="EJ111" s="292"/>
      <c r="EK111" s="292"/>
      <c r="EL111" s="292"/>
      <c r="EM111" s="292"/>
      <c r="EN111" s="292"/>
    </row>
    <row r="112" spans="1:144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  <c r="AM112" s="292"/>
      <c r="AN112" s="292"/>
      <c r="AO112" s="292"/>
      <c r="AP112" s="292"/>
      <c r="AQ112" s="292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2"/>
      <c r="CC112" s="292"/>
      <c r="CD112" s="292"/>
      <c r="CE112" s="292"/>
      <c r="CF112" s="292"/>
      <c r="CG112" s="292"/>
      <c r="CH112" s="292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2"/>
      <c r="CX112" s="292"/>
      <c r="CY112" s="292"/>
      <c r="CZ112" s="292"/>
      <c r="DA112" s="292"/>
      <c r="DB112" s="292"/>
      <c r="DC112" s="292"/>
      <c r="DD112" s="292"/>
      <c r="DE112" s="292"/>
      <c r="DF112" s="292"/>
      <c r="DG112" s="292"/>
      <c r="DH112" s="292"/>
      <c r="DI112" s="292"/>
      <c r="DJ112" s="292"/>
      <c r="DK112" s="292"/>
      <c r="DL112" s="292"/>
      <c r="DM112" s="292"/>
      <c r="DN112" s="292"/>
      <c r="DO112" s="292"/>
      <c r="DP112" s="292"/>
      <c r="DQ112" s="292"/>
      <c r="DR112" s="292"/>
      <c r="DS112" s="292"/>
      <c r="DT112" s="292"/>
      <c r="DU112" s="292"/>
      <c r="DV112" s="292"/>
      <c r="DW112" s="292"/>
      <c r="DX112" s="292"/>
      <c r="DY112" s="292"/>
      <c r="DZ112" s="292"/>
      <c r="EA112" s="292"/>
      <c r="EB112" s="292"/>
      <c r="EC112" s="292"/>
      <c r="ED112" s="292"/>
      <c r="EE112" s="292"/>
      <c r="EF112" s="292"/>
      <c r="EG112" s="292"/>
      <c r="EH112" s="292"/>
      <c r="EI112" s="292"/>
      <c r="EJ112" s="292"/>
      <c r="EK112" s="292"/>
      <c r="EL112" s="292"/>
      <c r="EM112" s="292"/>
      <c r="EN112" s="292"/>
    </row>
    <row r="113" spans="1:144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  <c r="AM113" s="292"/>
      <c r="AN113" s="292"/>
      <c r="AO113" s="292"/>
      <c r="AP113" s="292"/>
      <c r="AQ113" s="292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2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2"/>
      <c r="CX113" s="292"/>
      <c r="CY113" s="292"/>
      <c r="CZ113" s="292"/>
      <c r="DA113" s="292"/>
      <c r="DB113" s="292"/>
      <c r="DC113" s="292"/>
      <c r="DD113" s="292"/>
      <c r="DE113" s="292"/>
      <c r="DF113" s="292"/>
      <c r="DG113" s="292"/>
      <c r="DH113" s="292"/>
      <c r="DI113" s="292"/>
      <c r="DJ113" s="292"/>
      <c r="DK113" s="292"/>
      <c r="DL113" s="292"/>
      <c r="DM113" s="292"/>
      <c r="DN113" s="292"/>
      <c r="DO113" s="292"/>
      <c r="DP113" s="292"/>
      <c r="DQ113" s="292"/>
      <c r="DR113" s="292"/>
      <c r="DS113" s="292"/>
      <c r="DT113" s="292"/>
      <c r="DU113" s="292"/>
      <c r="DV113" s="292"/>
      <c r="DW113" s="292"/>
      <c r="DX113" s="292"/>
      <c r="DY113" s="292"/>
      <c r="DZ113" s="292"/>
      <c r="EA113" s="292"/>
      <c r="EB113" s="292"/>
      <c r="EC113" s="292"/>
      <c r="ED113" s="292"/>
      <c r="EE113" s="292"/>
      <c r="EF113" s="292"/>
      <c r="EG113" s="292"/>
      <c r="EH113" s="292"/>
      <c r="EI113" s="292"/>
      <c r="EJ113" s="292"/>
      <c r="EK113" s="292"/>
      <c r="EL113" s="292"/>
      <c r="EM113" s="292"/>
      <c r="EN113" s="292"/>
    </row>
    <row r="114" spans="1:144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  <c r="AM114" s="292"/>
      <c r="AN114" s="292"/>
      <c r="AO114" s="292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2"/>
      <c r="CC114" s="292"/>
      <c r="CD114" s="292"/>
      <c r="CE114" s="292"/>
      <c r="CF114" s="292"/>
      <c r="CG114" s="292"/>
      <c r="CH114" s="292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2"/>
      <c r="CX114" s="292"/>
      <c r="CY114" s="292"/>
      <c r="CZ114" s="292"/>
      <c r="DA114" s="292"/>
      <c r="DB114" s="292"/>
      <c r="DC114" s="292"/>
      <c r="DD114" s="292"/>
      <c r="DE114" s="292"/>
      <c r="DF114" s="292"/>
      <c r="DG114" s="292"/>
      <c r="DH114" s="292"/>
      <c r="DI114" s="292"/>
      <c r="DJ114" s="292"/>
      <c r="DK114" s="292"/>
      <c r="DL114" s="292"/>
      <c r="DM114" s="292"/>
      <c r="DN114" s="292"/>
      <c r="DO114" s="292"/>
      <c r="DP114" s="292"/>
      <c r="DQ114" s="292"/>
      <c r="DR114" s="292"/>
      <c r="DS114" s="292"/>
      <c r="DT114" s="292"/>
      <c r="DU114" s="292"/>
      <c r="DV114" s="292"/>
      <c r="DW114" s="292"/>
      <c r="DX114" s="292"/>
      <c r="DY114" s="292"/>
      <c r="DZ114" s="292"/>
      <c r="EA114" s="292"/>
      <c r="EB114" s="292"/>
      <c r="EC114" s="292"/>
      <c r="ED114" s="292"/>
      <c r="EE114" s="292"/>
      <c r="EF114" s="292"/>
      <c r="EG114" s="292"/>
      <c r="EH114" s="292"/>
      <c r="EI114" s="292"/>
      <c r="EJ114" s="292"/>
      <c r="EK114" s="292"/>
      <c r="EL114" s="292"/>
      <c r="EM114" s="292"/>
      <c r="EN114" s="292"/>
    </row>
    <row r="115" spans="1:144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  <c r="AM115" s="292"/>
      <c r="AN115" s="292"/>
      <c r="AO115" s="292"/>
      <c r="AP115" s="292"/>
      <c r="AQ115" s="292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2"/>
      <c r="CC115" s="292"/>
      <c r="CD115" s="292"/>
      <c r="CE115" s="292"/>
      <c r="CF115" s="292"/>
      <c r="CG115" s="292"/>
      <c r="CH115" s="292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2"/>
      <c r="CX115" s="292"/>
      <c r="CY115" s="292"/>
      <c r="CZ115" s="292"/>
      <c r="DA115" s="292"/>
      <c r="DB115" s="292"/>
      <c r="DC115" s="292"/>
      <c r="DD115" s="292"/>
      <c r="DE115" s="292"/>
      <c r="DF115" s="292"/>
      <c r="DG115" s="292"/>
      <c r="DH115" s="292"/>
      <c r="DI115" s="292"/>
      <c r="DJ115" s="292"/>
      <c r="DK115" s="292"/>
      <c r="DL115" s="292"/>
      <c r="DM115" s="292"/>
      <c r="DN115" s="292"/>
      <c r="DO115" s="292"/>
      <c r="DP115" s="292"/>
      <c r="DQ115" s="292"/>
      <c r="DR115" s="292"/>
      <c r="DS115" s="292"/>
      <c r="DT115" s="292"/>
      <c r="DU115" s="292"/>
      <c r="DV115" s="292"/>
      <c r="DW115" s="292"/>
      <c r="DX115" s="292"/>
      <c r="DY115" s="292"/>
      <c r="DZ115" s="292"/>
      <c r="EA115" s="292"/>
      <c r="EB115" s="292"/>
      <c r="EC115" s="292"/>
      <c r="ED115" s="292"/>
      <c r="EE115" s="292"/>
      <c r="EF115" s="292"/>
      <c r="EG115" s="292"/>
      <c r="EH115" s="292"/>
      <c r="EI115" s="292"/>
      <c r="EJ115" s="292"/>
      <c r="EK115" s="292"/>
      <c r="EL115" s="292"/>
      <c r="EM115" s="292"/>
      <c r="EN115" s="292"/>
    </row>
    <row r="116" spans="1:144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2"/>
      <c r="CC116" s="292"/>
      <c r="CD116" s="292"/>
      <c r="CE116" s="292"/>
      <c r="CF116" s="292"/>
      <c r="CG116" s="292"/>
      <c r="CH116" s="292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2"/>
      <c r="CX116" s="292"/>
      <c r="CY116" s="292"/>
      <c r="CZ116" s="292"/>
      <c r="DA116" s="292"/>
      <c r="DB116" s="292"/>
      <c r="DC116" s="292"/>
      <c r="DD116" s="292"/>
      <c r="DE116" s="292"/>
      <c r="DF116" s="292"/>
      <c r="DG116" s="292"/>
      <c r="DH116" s="292"/>
      <c r="DI116" s="292"/>
      <c r="DJ116" s="292"/>
      <c r="DK116" s="292"/>
      <c r="DL116" s="292"/>
      <c r="DM116" s="292"/>
      <c r="DN116" s="292"/>
      <c r="DO116" s="292"/>
      <c r="DP116" s="292"/>
      <c r="DQ116" s="292"/>
      <c r="DR116" s="292"/>
      <c r="DS116" s="292"/>
      <c r="DT116" s="292"/>
      <c r="DU116" s="292"/>
      <c r="DV116" s="292"/>
      <c r="DW116" s="292"/>
      <c r="DX116" s="292"/>
      <c r="DY116" s="292"/>
      <c r="DZ116" s="292"/>
      <c r="EA116" s="292"/>
      <c r="EB116" s="292"/>
      <c r="EC116" s="292"/>
      <c r="ED116" s="292"/>
      <c r="EE116" s="292"/>
      <c r="EF116" s="292"/>
      <c r="EG116" s="292"/>
      <c r="EH116" s="292"/>
      <c r="EI116" s="292"/>
      <c r="EJ116" s="292"/>
      <c r="EK116" s="292"/>
      <c r="EL116" s="292"/>
      <c r="EM116" s="292"/>
      <c r="EN116" s="292"/>
    </row>
    <row r="117" spans="1:144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  <c r="AM117" s="292"/>
      <c r="AN117" s="292"/>
      <c r="AO117" s="292"/>
      <c r="AP117" s="292"/>
      <c r="AQ117" s="292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2"/>
      <c r="CC117" s="292"/>
      <c r="CD117" s="292"/>
      <c r="CE117" s="292"/>
      <c r="CF117" s="292"/>
      <c r="CG117" s="292"/>
      <c r="CH117" s="292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2"/>
      <c r="CX117" s="292"/>
      <c r="CY117" s="292"/>
      <c r="CZ117" s="292"/>
      <c r="DA117" s="292"/>
      <c r="DB117" s="292"/>
      <c r="DC117" s="292"/>
      <c r="DD117" s="292"/>
      <c r="DE117" s="292"/>
      <c r="DF117" s="292"/>
      <c r="DG117" s="292"/>
      <c r="DH117" s="292"/>
      <c r="DI117" s="292"/>
      <c r="DJ117" s="292"/>
      <c r="DK117" s="292"/>
      <c r="DL117" s="292"/>
      <c r="DM117" s="292"/>
      <c r="DN117" s="292"/>
      <c r="DO117" s="292"/>
      <c r="DP117" s="292"/>
      <c r="DQ117" s="292"/>
      <c r="DR117" s="292"/>
      <c r="DS117" s="292"/>
      <c r="DT117" s="292"/>
      <c r="DU117" s="292"/>
      <c r="DV117" s="292"/>
      <c r="DW117" s="292"/>
      <c r="DX117" s="292"/>
      <c r="DY117" s="292"/>
      <c r="DZ117" s="292"/>
      <c r="EA117" s="292"/>
      <c r="EB117" s="292"/>
      <c r="EC117" s="292"/>
      <c r="ED117" s="292"/>
      <c r="EE117" s="292"/>
      <c r="EF117" s="292"/>
      <c r="EG117" s="292"/>
      <c r="EH117" s="292"/>
      <c r="EI117" s="292"/>
      <c r="EJ117" s="292"/>
      <c r="EK117" s="292"/>
      <c r="EL117" s="292"/>
      <c r="EM117" s="292"/>
      <c r="EN117" s="292"/>
    </row>
    <row r="118" spans="1:144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  <c r="AM118" s="292"/>
      <c r="AN118" s="292"/>
      <c r="AO118" s="292"/>
      <c r="AP118" s="292"/>
      <c r="AQ118" s="292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2"/>
      <c r="CC118" s="292"/>
      <c r="CD118" s="292"/>
      <c r="CE118" s="292"/>
      <c r="CF118" s="292"/>
      <c r="CG118" s="292"/>
      <c r="CH118" s="292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2"/>
      <c r="CX118" s="292"/>
      <c r="CY118" s="292"/>
      <c r="CZ118" s="292"/>
      <c r="DA118" s="292"/>
      <c r="DB118" s="292"/>
      <c r="DC118" s="292"/>
      <c r="DD118" s="292"/>
      <c r="DE118" s="292"/>
      <c r="DF118" s="292"/>
      <c r="DG118" s="292"/>
      <c r="DH118" s="292"/>
      <c r="DI118" s="292"/>
      <c r="DJ118" s="292"/>
      <c r="DK118" s="292"/>
      <c r="DL118" s="292"/>
      <c r="DM118" s="292"/>
      <c r="DN118" s="292"/>
      <c r="DO118" s="292"/>
      <c r="DP118" s="292"/>
      <c r="DQ118" s="292"/>
      <c r="DR118" s="292"/>
      <c r="DS118" s="292"/>
      <c r="DT118" s="292"/>
      <c r="DU118" s="292"/>
      <c r="DV118" s="292"/>
      <c r="DW118" s="292"/>
      <c r="DX118" s="292"/>
      <c r="DY118" s="292"/>
      <c r="DZ118" s="292"/>
      <c r="EA118" s="292"/>
      <c r="EB118" s="292"/>
      <c r="EC118" s="292"/>
      <c r="ED118" s="292"/>
      <c r="EE118" s="292"/>
      <c r="EF118" s="292"/>
      <c r="EG118" s="292"/>
      <c r="EH118" s="292"/>
      <c r="EI118" s="292"/>
      <c r="EJ118" s="292"/>
      <c r="EK118" s="292"/>
      <c r="EL118" s="292"/>
      <c r="EM118" s="292"/>
      <c r="EN118" s="292"/>
    </row>
    <row r="119" spans="1:144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  <c r="AM119" s="292"/>
      <c r="AN119" s="292"/>
      <c r="AO119" s="292"/>
      <c r="AP119" s="292"/>
      <c r="AQ119" s="292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2"/>
      <c r="CC119" s="292"/>
      <c r="CD119" s="292"/>
      <c r="CE119" s="292"/>
      <c r="CF119" s="292"/>
      <c r="CG119" s="292"/>
      <c r="CH119" s="292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2"/>
      <c r="CX119" s="292"/>
      <c r="CY119" s="292"/>
      <c r="CZ119" s="292"/>
      <c r="DA119" s="292"/>
      <c r="DB119" s="292"/>
      <c r="DC119" s="292"/>
      <c r="DD119" s="292"/>
      <c r="DE119" s="292"/>
      <c r="DF119" s="292"/>
      <c r="DG119" s="292"/>
      <c r="DH119" s="292"/>
      <c r="DI119" s="292"/>
      <c r="DJ119" s="292"/>
      <c r="DK119" s="292"/>
      <c r="DL119" s="292"/>
      <c r="DM119" s="292"/>
      <c r="DN119" s="292"/>
      <c r="DO119" s="292"/>
      <c r="DP119" s="292"/>
      <c r="DQ119" s="292"/>
      <c r="DR119" s="292"/>
      <c r="DS119" s="292"/>
      <c r="DT119" s="292"/>
      <c r="DU119" s="292"/>
      <c r="DV119" s="292"/>
      <c r="DW119" s="292"/>
      <c r="DX119" s="292"/>
      <c r="DY119" s="292"/>
      <c r="DZ119" s="292"/>
      <c r="EA119" s="292"/>
      <c r="EB119" s="292"/>
      <c r="EC119" s="292"/>
      <c r="ED119" s="292"/>
      <c r="EE119" s="292"/>
      <c r="EF119" s="292"/>
      <c r="EG119" s="292"/>
      <c r="EH119" s="292"/>
      <c r="EI119" s="292"/>
      <c r="EJ119" s="292"/>
      <c r="EK119" s="292"/>
      <c r="EL119" s="292"/>
      <c r="EM119" s="292"/>
      <c r="EN119" s="292"/>
    </row>
    <row r="120" spans="1:144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2"/>
      <c r="CC120" s="292"/>
      <c r="CD120" s="292"/>
      <c r="CE120" s="292"/>
      <c r="CF120" s="292"/>
      <c r="CG120" s="292"/>
      <c r="CH120" s="292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2"/>
      <c r="CX120" s="292"/>
      <c r="CY120" s="292"/>
      <c r="CZ120" s="292"/>
      <c r="DA120" s="292"/>
      <c r="DB120" s="292"/>
      <c r="DC120" s="292"/>
      <c r="DD120" s="292"/>
      <c r="DE120" s="292"/>
      <c r="DF120" s="292"/>
      <c r="DG120" s="292"/>
      <c r="DH120" s="292"/>
      <c r="DI120" s="292"/>
      <c r="DJ120" s="292"/>
      <c r="DK120" s="292"/>
      <c r="DL120" s="292"/>
      <c r="DM120" s="292"/>
      <c r="DN120" s="292"/>
      <c r="DO120" s="292"/>
      <c r="DP120" s="292"/>
      <c r="DQ120" s="292"/>
      <c r="DR120" s="292"/>
      <c r="DS120" s="292"/>
      <c r="DT120" s="292"/>
      <c r="DU120" s="292"/>
      <c r="DV120" s="292"/>
      <c r="DW120" s="292"/>
      <c r="DX120" s="292"/>
      <c r="DY120" s="292"/>
      <c r="DZ120" s="292"/>
      <c r="EA120" s="292"/>
      <c r="EB120" s="292"/>
      <c r="EC120" s="292"/>
      <c r="ED120" s="292"/>
      <c r="EE120" s="292"/>
      <c r="EF120" s="292"/>
      <c r="EG120" s="292"/>
      <c r="EH120" s="292"/>
      <c r="EI120" s="292"/>
      <c r="EJ120" s="292"/>
      <c r="EK120" s="292"/>
      <c r="EL120" s="292"/>
      <c r="EM120" s="292"/>
      <c r="EN120" s="292"/>
    </row>
    <row r="121" spans="1:144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2"/>
      <c r="CC121" s="292"/>
      <c r="CD121" s="292"/>
      <c r="CE121" s="292"/>
      <c r="CF121" s="292"/>
      <c r="CG121" s="292"/>
      <c r="CH121" s="292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2"/>
      <c r="CX121" s="292"/>
      <c r="CY121" s="292"/>
      <c r="CZ121" s="292"/>
      <c r="DA121" s="292"/>
      <c r="DB121" s="292"/>
      <c r="DC121" s="292"/>
      <c r="DD121" s="292"/>
      <c r="DE121" s="292"/>
      <c r="DF121" s="292"/>
      <c r="DG121" s="292"/>
      <c r="DH121" s="292"/>
      <c r="DI121" s="292"/>
      <c r="DJ121" s="292"/>
      <c r="DK121" s="292"/>
      <c r="DL121" s="292"/>
      <c r="DM121" s="292"/>
      <c r="DN121" s="292"/>
      <c r="DO121" s="292"/>
      <c r="DP121" s="292"/>
      <c r="DQ121" s="292"/>
      <c r="DR121" s="292"/>
      <c r="DS121" s="292"/>
      <c r="DT121" s="292"/>
      <c r="DU121" s="292"/>
      <c r="DV121" s="292"/>
      <c r="DW121" s="292"/>
      <c r="DX121" s="292"/>
      <c r="DY121" s="292"/>
      <c r="DZ121" s="292"/>
      <c r="EA121" s="292"/>
      <c r="EB121" s="292"/>
      <c r="EC121" s="292"/>
      <c r="ED121" s="292"/>
      <c r="EE121" s="292"/>
      <c r="EF121" s="292"/>
      <c r="EG121" s="292"/>
      <c r="EH121" s="292"/>
      <c r="EI121" s="292"/>
      <c r="EJ121" s="292"/>
      <c r="EK121" s="292"/>
      <c r="EL121" s="292"/>
      <c r="EM121" s="292"/>
      <c r="EN121" s="292"/>
    </row>
    <row r="122" spans="1:144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2"/>
      <c r="CC122" s="292"/>
      <c r="CD122" s="292"/>
      <c r="CE122" s="292"/>
      <c r="CF122" s="292"/>
      <c r="CG122" s="292"/>
      <c r="CH122" s="292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2"/>
      <c r="CX122" s="292"/>
      <c r="CY122" s="292"/>
      <c r="CZ122" s="292"/>
      <c r="DA122" s="292"/>
      <c r="DB122" s="292"/>
      <c r="DC122" s="292"/>
      <c r="DD122" s="292"/>
      <c r="DE122" s="292"/>
      <c r="DF122" s="292"/>
      <c r="DG122" s="292"/>
      <c r="DH122" s="292"/>
      <c r="DI122" s="292"/>
      <c r="DJ122" s="292"/>
      <c r="DK122" s="292"/>
      <c r="DL122" s="292"/>
      <c r="DM122" s="292"/>
      <c r="DN122" s="292"/>
      <c r="DO122" s="292"/>
      <c r="DP122" s="292"/>
      <c r="DQ122" s="292"/>
      <c r="DR122" s="292"/>
      <c r="DS122" s="292"/>
      <c r="DT122" s="292"/>
      <c r="DU122" s="292"/>
      <c r="DV122" s="292"/>
      <c r="DW122" s="292"/>
      <c r="DX122" s="292"/>
      <c r="DY122" s="292"/>
      <c r="DZ122" s="292"/>
      <c r="EA122" s="292"/>
      <c r="EB122" s="292"/>
      <c r="EC122" s="292"/>
      <c r="ED122" s="292"/>
      <c r="EE122" s="292"/>
      <c r="EF122" s="292"/>
      <c r="EG122" s="292"/>
      <c r="EH122" s="292"/>
      <c r="EI122" s="292"/>
      <c r="EJ122" s="292"/>
      <c r="EK122" s="292"/>
      <c r="EL122" s="292"/>
      <c r="EM122" s="292"/>
      <c r="EN122" s="292"/>
    </row>
    <row r="123" spans="1:144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2"/>
      <c r="CC123" s="292"/>
      <c r="CD123" s="292"/>
      <c r="CE123" s="292"/>
      <c r="CF123" s="292"/>
      <c r="CG123" s="292"/>
      <c r="CH123" s="292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2"/>
      <c r="CX123" s="292"/>
      <c r="CY123" s="292"/>
      <c r="CZ123" s="292"/>
      <c r="DA123" s="292"/>
      <c r="DB123" s="292"/>
      <c r="DC123" s="292"/>
      <c r="DD123" s="292"/>
      <c r="DE123" s="292"/>
      <c r="DF123" s="292"/>
      <c r="DG123" s="292"/>
      <c r="DH123" s="292"/>
      <c r="DI123" s="292"/>
      <c r="DJ123" s="292"/>
      <c r="DK123" s="292"/>
      <c r="DL123" s="292"/>
      <c r="DM123" s="292"/>
      <c r="DN123" s="292"/>
      <c r="DO123" s="292"/>
      <c r="DP123" s="292"/>
      <c r="DQ123" s="292"/>
      <c r="DR123" s="292"/>
      <c r="DS123" s="292"/>
      <c r="DT123" s="292"/>
      <c r="DU123" s="292"/>
      <c r="DV123" s="292"/>
      <c r="DW123" s="292"/>
      <c r="DX123" s="292"/>
      <c r="DY123" s="292"/>
      <c r="DZ123" s="292"/>
      <c r="EA123" s="292"/>
      <c r="EB123" s="292"/>
      <c r="EC123" s="292"/>
      <c r="ED123" s="292"/>
      <c r="EE123" s="292"/>
      <c r="EF123" s="292"/>
      <c r="EG123" s="292"/>
      <c r="EH123" s="292"/>
      <c r="EI123" s="292"/>
      <c r="EJ123" s="292"/>
      <c r="EK123" s="292"/>
      <c r="EL123" s="292"/>
      <c r="EM123" s="292"/>
      <c r="EN123" s="292"/>
    </row>
    <row r="124" spans="1:144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2"/>
      <c r="CC124" s="292"/>
      <c r="CD124" s="292"/>
      <c r="CE124" s="292"/>
      <c r="CF124" s="292"/>
      <c r="CG124" s="292"/>
      <c r="CH124" s="292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2"/>
      <c r="CX124" s="292"/>
      <c r="CY124" s="292"/>
      <c r="CZ124" s="292"/>
      <c r="DA124" s="292"/>
      <c r="DB124" s="292"/>
      <c r="DC124" s="292"/>
      <c r="DD124" s="292"/>
      <c r="DE124" s="292"/>
      <c r="DF124" s="292"/>
      <c r="DG124" s="292"/>
      <c r="DH124" s="292"/>
      <c r="DI124" s="292"/>
      <c r="DJ124" s="292"/>
      <c r="DK124" s="292"/>
      <c r="DL124" s="292"/>
      <c r="DM124" s="292"/>
      <c r="DN124" s="292"/>
      <c r="DO124" s="292"/>
      <c r="DP124" s="292"/>
      <c r="DQ124" s="292"/>
      <c r="DR124" s="292"/>
      <c r="DS124" s="292"/>
      <c r="DT124" s="292"/>
      <c r="DU124" s="292"/>
      <c r="DV124" s="292"/>
      <c r="DW124" s="292"/>
      <c r="DX124" s="292"/>
      <c r="DY124" s="292"/>
      <c r="DZ124" s="292"/>
      <c r="EA124" s="292"/>
      <c r="EB124" s="292"/>
      <c r="EC124" s="292"/>
      <c r="ED124" s="292"/>
      <c r="EE124" s="292"/>
      <c r="EF124" s="292"/>
      <c r="EG124" s="292"/>
      <c r="EH124" s="292"/>
      <c r="EI124" s="292"/>
      <c r="EJ124" s="292"/>
      <c r="EK124" s="292"/>
      <c r="EL124" s="292"/>
      <c r="EM124" s="292"/>
      <c r="EN124" s="292"/>
    </row>
    <row r="125" spans="1:144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  <c r="CX125" s="292"/>
      <c r="CY125" s="292"/>
      <c r="CZ125" s="292"/>
      <c r="DA125" s="292"/>
      <c r="DB125" s="292"/>
      <c r="DC125" s="292"/>
      <c r="DD125" s="292"/>
      <c r="DE125" s="292"/>
      <c r="DF125" s="292"/>
      <c r="DG125" s="292"/>
      <c r="DH125" s="292"/>
      <c r="DI125" s="292"/>
      <c r="DJ125" s="292"/>
      <c r="DK125" s="292"/>
      <c r="DL125" s="292"/>
      <c r="DM125" s="292"/>
      <c r="DN125" s="292"/>
      <c r="DO125" s="292"/>
      <c r="DP125" s="292"/>
      <c r="DQ125" s="292"/>
      <c r="DR125" s="292"/>
      <c r="DS125" s="292"/>
      <c r="DT125" s="292"/>
      <c r="DU125" s="292"/>
      <c r="DV125" s="292"/>
      <c r="DW125" s="292"/>
      <c r="DX125" s="292"/>
      <c r="DY125" s="292"/>
      <c r="DZ125" s="292"/>
      <c r="EA125" s="292"/>
      <c r="EB125" s="292"/>
      <c r="EC125" s="292"/>
      <c r="ED125" s="292"/>
      <c r="EE125" s="292"/>
      <c r="EF125" s="292"/>
      <c r="EG125" s="292"/>
      <c r="EH125" s="292"/>
      <c r="EI125" s="292"/>
      <c r="EJ125" s="292"/>
      <c r="EK125" s="292"/>
      <c r="EL125" s="292"/>
      <c r="EM125" s="292"/>
      <c r="EN125" s="292"/>
    </row>
    <row r="126" spans="1:144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  <c r="AM126" s="292"/>
      <c r="AN126" s="292"/>
      <c r="AO126" s="292"/>
      <c r="AP126" s="292"/>
      <c r="AQ126" s="292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2"/>
      <c r="CC126" s="292"/>
      <c r="CD126" s="292"/>
      <c r="CE126" s="292"/>
      <c r="CF126" s="292"/>
      <c r="CG126" s="292"/>
      <c r="CH126" s="292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2"/>
      <c r="CX126" s="292"/>
      <c r="CY126" s="292"/>
      <c r="CZ126" s="292"/>
      <c r="DA126" s="292"/>
      <c r="DB126" s="292"/>
      <c r="DC126" s="292"/>
      <c r="DD126" s="292"/>
      <c r="DE126" s="292"/>
      <c r="DF126" s="292"/>
      <c r="DG126" s="292"/>
      <c r="DH126" s="292"/>
      <c r="DI126" s="292"/>
      <c r="DJ126" s="292"/>
      <c r="DK126" s="292"/>
      <c r="DL126" s="292"/>
      <c r="DM126" s="292"/>
      <c r="DN126" s="292"/>
      <c r="DO126" s="292"/>
      <c r="DP126" s="292"/>
      <c r="DQ126" s="292"/>
      <c r="DR126" s="292"/>
      <c r="DS126" s="292"/>
      <c r="DT126" s="292"/>
      <c r="DU126" s="292"/>
      <c r="DV126" s="292"/>
      <c r="DW126" s="292"/>
      <c r="DX126" s="292"/>
      <c r="DY126" s="292"/>
      <c r="DZ126" s="292"/>
      <c r="EA126" s="292"/>
      <c r="EB126" s="292"/>
      <c r="EC126" s="292"/>
      <c r="ED126" s="292"/>
      <c r="EE126" s="292"/>
      <c r="EF126" s="292"/>
      <c r="EG126" s="292"/>
      <c r="EH126" s="292"/>
      <c r="EI126" s="292"/>
      <c r="EJ126" s="292"/>
      <c r="EK126" s="292"/>
      <c r="EL126" s="292"/>
      <c r="EM126" s="292"/>
      <c r="EN126" s="292"/>
    </row>
    <row r="127" spans="1:144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  <c r="AM127" s="292"/>
      <c r="AN127" s="292"/>
      <c r="AO127" s="292"/>
      <c r="AP127" s="292"/>
      <c r="AQ127" s="292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2"/>
      <c r="CC127" s="292"/>
      <c r="CD127" s="292"/>
      <c r="CE127" s="292"/>
      <c r="CF127" s="292"/>
      <c r="CG127" s="292"/>
      <c r="CH127" s="292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2"/>
      <c r="CX127" s="292"/>
      <c r="CY127" s="292"/>
      <c r="CZ127" s="292"/>
      <c r="DA127" s="292"/>
      <c r="DB127" s="292"/>
      <c r="DC127" s="292"/>
      <c r="DD127" s="292"/>
      <c r="DE127" s="292"/>
      <c r="DF127" s="292"/>
      <c r="DG127" s="292"/>
      <c r="DH127" s="292"/>
      <c r="DI127" s="292"/>
      <c r="DJ127" s="292"/>
      <c r="DK127" s="292"/>
      <c r="DL127" s="292"/>
      <c r="DM127" s="292"/>
      <c r="DN127" s="292"/>
      <c r="DO127" s="292"/>
      <c r="DP127" s="292"/>
      <c r="DQ127" s="292"/>
      <c r="DR127" s="292"/>
      <c r="DS127" s="292"/>
      <c r="DT127" s="292"/>
      <c r="DU127" s="292"/>
      <c r="DV127" s="292"/>
      <c r="DW127" s="292"/>
      <c r="DX127" s="292"/>
      <c r="DY127" s="292"/>
      <c r="DZ127" s="292"/>
      <c r="EA127" s="292"/>
      <c r="EB127" s="292"/>
      <c r="EC127" s="292"/>
      <c r="ED127" s="292"/>
      <c r="EE127" s="292"/>
      <c r="EF127" s="292"/>
      <c r="EG127" s="292"/>
      <c r="EH127" s="292"/>
      <c r="EI127" s="292"/>
      <c r="EJ127" s="292"/>
      <c r="EK127" s="292"/>
      <c r="EL127" s="292"/>
      <c r="EM127" s="292"/>
      <c r="EN127" s="292"/>
    </row>
    <row r="128" spans="1:144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  <c r="AM128" s="292"/>
      <c r="AN128" s="292"/>
      <c r="AO128" s="292"/>
      <c r="AP128" s="292"/>
      <c r="AQ128" s="292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2"/>
      <c r="CC128" s="292"/>
      <c r="CD128" s="292"/>
      <c r="CE128" s="292"/>
      <c r="CF128" s="292"/>
      <c r="CG128" s="292"/>
      <c r="CH128" s="292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2"/>
      <c r="CX128" s="292"/>
      <c r="CY128" s="292"/>
      <c r="CZ128" s="292"/>
      <c r="DA128" s="292"/>
      <c r="DB128" s="292"/>
      <c r="DC128" s="292"/>
      <c r="DD128" s="292"/>
      <c r="DE128" s="292"/>
      <c r="DF128" s="292"/>
      <c r="DG128" s="292"/>
      <c r="DH128" s="292"/>
      <c r="DI128" s="292"/>
      <c r="DJ128" s="292"/>
      <c r="DK128" s="292"/>
      <c r="DL128" s="292"/>
      <c r="DM128" s="292"/>
      <c r="DN128" s="292"/>
      <c r="DO128" s="292"/>
      <c r="DP128" s="292"/>
      <c r="DQ128" s="292"/>
      <c r="DR128" s="292"/>
      <c r="DS128" s="292"/>
      <c r="DT128" s="292"/>
      <c r="DU128" s="292"/>
      <c r="DV128" s="292"/>
      <c r="DW128" s="292"/>
      <c r="DX128" s="292"/>
      <c r="DY128" s="292"/>
      <c r="DZ128" s="292"/>
      <c r="EA128" s="292"/>
      <c r="EB128" s="292"/>
      <c r="EC128" s="292"/>
      <c r="ED128" s="292"/>
      <c r="EE128" s="292"/>
      <c r="EF128" s="292"/>
      <c r="EG128" s="292"/>
      <c r="EH128" s="292"/>
      <c r="EI128" s="292"/>
      <c r="EJ128" s="292"/>
      <c r="EK128" s="292"/>
      <c r="EL128" s="292"/>
      <c r="EM128" s="292"/>
      <c r="EN128" s="292"/>
    </row>
    <row r="129" spans="1:144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  <c r="AM129" s="292"/>
      <c r="AN129" s="292"/>
      <c r="AO129" s="292"/>
      <c r="AP129" s="292"/>
      <c r="AQ129" s="292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2"/>
      <c r="CC129" s="292"/>
      <c r="CD129" s="292"/>
      <c r="CE129" s="292"/>
      <c r="CF129" s="292"/>
      <c r="CG129" s="292"/>
      <c r="CH129" s="292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2"/>
      <c r="CX129" s="292"/>
      <c r="CY129" s="292"/>
      <c r="CZ129" s="292"/>
      <c r="DA129" s="292"/>
      <c r="DB129" s="292"/>
      <c r="DC129" s="292"/>
      <c r="DD129" s="292"/>
      <c r="DE129" s="292"/>
      <c r="DF129" s="292"/>
      <c r="DG129" s="292"/>
      <c r="DH129" s="292"/>
      <c r="DI129" s="292"/>
      <c r="DJ129" s="292"/>
      <c r="DK129" s="292"/>
      <c r="DL129" s="292"/>
      <c r="DM129" s="292"/>
      <c r="DN129" s="292"/>
      <c r="DO129" s="292"/>
      <c r="DP129" s="292"/>
      <c r="DQ129" s="292"/>
      <c r="DR129" s="292"/>
      <c r="DS129" s="292"/>
      <c r="DT129" s="292"/>
      <c r="DU129" s="292"/>
      <c r="DV129" s="292"/>
      <c r="DW129" s="292"/>
      <c r="DX129" s="292"/>
      <c r="DY129" s="292"/>
      <c r="DZ129" s="292"/>
      <c r="EA129" s="292"/>
      <c r="EB129" s="292"/>
      <c r="EC129" s="292"/>
      <c r="ED129" s="292"/>
      <c r="EE129" s="292"/>
      <c r="EF129" s="292"/>
      <c r="EG129" s="292"/>
      <c r="EH129" s="292"/>
      <c r="EI129" s="292"/>
      <c r="EJ129" s="292"/>
      <c r="EK129" s="292"/>
      <c r="EL129" s="292"/>
      <c r="EM129" s="292"/>
      <c r="EN129" s="292"/>
    </row>
    <row r="130" spans="1:144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  <c r="AM130" s="292"/>
      <c r="AN130" s="292"/>
      <c r="AO130" s="292"/>
      <c r="AP130" s="292"/>
      <c r="AQ130" s="292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2"/>
      <c r="CC130" s="292"/>
      <c r="CD130" s="292"/>
      <c r="CE130" s="292"/>
      <c r="CF130" s="292"/>
      <c r="CG130" s="292"/>
      <c r="CH130" s="292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2"/>
      <c r="CX130" s="292"/>
      <c r="CY130" s="292"/>
      <c r="CZ130" s="292"/>
      <c r="DA130" s="292"/>
      <c r="DB130" s="292"/>
      <c r="DC130" s="292"/>
      <c r="DD130" s="292"/>
      <c r="DE130" s="292"/>
      <c r="DF130" s="292"/>
      <c r="DG130" s="292"/>
      <c r="DH130" s="292"/>
      <c r="DI130" s="292"/>
      <c r="DJ130" s="292"/>
      <c r="DK130" s="292"/>
      <c r="DL130" s="292"/>
      <c r="DM130" s="292"/>
      <c r="DN130" s="292"/>
      <c r="DO130" s="292"/>
      <c r="DP130" s="292"/>
      <c r="DQ130" s="292"/>
      <c r="DR130" s="292"/>
      <c r="DS130" s="292"/>
      <c r="DT130" s="292"/>
      <c r="DU130" s="292"/>
      <c r="DV130" s="292"/>
      <c r="DW130" s="292"/>
      <c r="DX130" s="292"/>
      <c r="DY130" s="292"/>
      <c r="DZ130" s="292"/>
      <c r="EA130" s="292"/>
      <c r="EB130" s="292"/>
      <c r="EC130" s="292"/>
      <c r="ED130" s="292"/>
      <c r="EE130" s="292"/>
      <c r="EF130" s="292"/>
      <c r="EG130" s="292"/>
      <c r="EH130" s="292"/>
      <c r="EI130" s="292"/>
      <c r="EJ130" s="292"/>
      <c r="EK130" s="292"/>
      <c r="EL130" s="292"/>
      <c r="EM130" s="292"/>
      <c r="EN130" s="292"/>
    </row>
    <row r="131" spans="1:144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  <c r="AM131" s="292"/>
      <c r="AN131" s="292"/>
      <c r="AO131" s="292"/>
      <c r="AP131" s="292"/>
      <c r="AQ131" s="292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2"/>
      <c r="CC131" s="292"/>
      <c r="CD131" s="292"/>
      <c r="CE131" s="292"/>
      <c r="CF131" s="292"/>
      <c r="CG131" s="292"/>
      <c r="CH131" s="292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2"/>
      <c r="CX131" s="292"/>
      <c r="CY131" s="292"/>
      <c r="CZ131" s="292"/>
      <c r="DA131" s="292"/>
      <c r="DB131" s="292"/>
      <c r="DC131" s="292"/>
      <c r="DD131" s="292"/>
      <c r="DE131" s="292"/>
      <c r="DF131" s="292"/>
      <c r="DG131" s="292"/>
      <c r="DH131" s="292"/>
      <c r="DI131" s="292"/>
      <c r="DJ131" s="292"/>
      <c r="DK131" s="292"/>
      <c r="DL131" s="292"/>
      <c r="DM131" s="292"/>
      <c r="DN131" s="292"/>
      <c r="DO131" s="292"/>
      <c r="DP131" s="292"/>
      <c r="DQ131" s="292"/>
      <c r="DR131" s="292"/>
      <c r="DS131" s="292"/>
      <c r="DT131" s="292"/>
      <c r="DU131" s="292"/>
      <c r="DV131" s="292"/>
      <c r="DW131" s="292"/>
      <c r="DX131" s="292"/>
      <c r="DY131" s="292"/>
      <c r="DZ131" s="292"/>
      <c r="EA131" s="292"/>
      <c r="EB131" s="292"/>
      <c r="EC131" s="292"/>
      <c r="ED131" s="292"/>
      <c r="EE131" s="292"/>
      <c r="EF131" s="292"/>
      <c r="EG131" s="292"/>
      <c r="EH131" s="292"/>
      <c r="EI131" s="292"/>
      <c r="EJ131" s="292"/>
      <c r="EK131" s="292"/>
      <c r="EL131" s="292"/>
      <c r="EM131" s="292"/>
      <c r="EN131" s="292"/>
    </row>
    <row r="132" spans="1:144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  <c r="AM132" s="292"/>
      <c r="AN132" s="292"/>
      <c r="AO132" s="292"/>
      <c r="AP132" s="292"/>
      <c r="AQ132" s="292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2"/>
      <c r="CC132" s="292"/>
      <c r="CD132" s="292"/>
      <c r="CE132" s="292"/>
      <c r="CF132" s="292"/>
      <c r="CG132" s="292"/>
      <c r="CH132" s="292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2"/>
      <c r="CX132" s="292"/>
      <c r="CY132" s="292"/>
      <c r="CZ132" s="292"/>
      <c r="DA132" s="292"/>
      <c r="DB132" s="292"/>
      <c r="DC132" s="292"/>
      <c r="DD132" s="292"/>
      <c r="DE132" s="292"/>
      <c r="DF132" s="292"/>
      <c r="DG132" s="292"/>
      <c r="DH132" s="292"/>
      <c r="DI132" s="292"/>
      <c r="DJ132" s="292"/>
      <c r="DK132" s="292"/>
      <c r="DL132" s="292"/>
      <c r="DM132" s="292"/>
      <c r="DN132" s="292"/>
      <c r="DO132" s="292"/>
      <c r="DP132" s="292"/>
      <c r="DQ132" s="292"/>
      <c r="DR132" s="292"/>
      <c r="DS132" s="292"/>
      <c r="DT132" s="292"/>
      <c r="DU132" s="292"/>
      <c r="DV132" s="292"/>
      <c r="DW132" s="292"/>
      <c r="DX132" s="292"/>
      <c r="DY132" s="292"/>
      <c r="DZ132" s="292"/>
      <c r="EA132" s="292"/>
      <c r="EB132" s="292"/>
      <c r="EC132" s="292"/>
      <c r="ED132" s="292"/>
      <c r="EE132" s="292"/>
      <c r="EF132" s="292"/>
      <c r="EG132" s="292"/>
      <c r="EH132" s="292"/>
      <c r="EI132" s="292"/>
      <c r="EJ132" s="292"/>
      <c r="EK132" s="292"/>
      <c r="EL132" s="292"/>
      <c r="EM132" s="292"/>
      <c r="EN132" s="292"/>
    </row>
    <row r="133" spans="1:144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292"/>
      <c r="AN133" s="292"/>
      <c r="AO133" s="292"/>
      <c r="AP133" s="292"/>
      <c r="AQ133" s="292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2"/>
      <c r="CC133" s="292"/>
      <c r="CD133" s="292"/>
      <c r="CE133" s="292"/>
      <c r="CF133" s="292"/>
      <c r="CG133" s="292"/>
      <c r="CH133" s="292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2"/>
      <c r="CX133" s="292"/>
      <c r="CY133" s="292"/>
      <c r="CZ133" s="292"/>
      <c r="DA133" s="292"/>
      <c r="DB133" s="292"/>
      <c r="DC133" s="292"/>
      <c r="DD133" s="292"/>
      <c r="DE133" s="292"/>
      <c r="DF133" s="292"/>
      <c r="DG133" s="292"/>
      <c r="DH133" s="292"/>
      <c r="DI133" s="292"/>
      <c r="DJ133" s="292"/>
      <c r="DK133" s="292"/>
      <c r="DL133" s="292"/>
      <c r="DM133" s="292"/>
      <c r="DN133" s="292"/>
      <c r="DO133" s="292"/>
      <c r="DP133" s="292"/>
      <c r="DQ133" s="292"/>
      <c r="DR133" s="292"/>
      <c r="DS133" s="292"/>
      <c r="DT133" s="292"/>
      <c r="DU133" s="292"/>
      <c r="DV133" s="292"/>
      <c r="DW133" s="292"/>
      <c r="DX133" s="292"/>
      <c r="DY133" s="292"/>
      <c r="DZ133" s="292"/>
      <c r="EA133" s="292"/>
      <c r="EB133" s="292"/>
      <c r="EC133" s="292"/>
      <c r="ED133" s="292"/>
      <c r="EE133" s="292"/>
      <c r="EF133" s="292"/>
      <c r="EG133" s="292"/>
      <c r="EH133" s="292"/>
      <c r="EI133" s="292"/>
      <c r="EJ133" s="292"/>
      <c r="EK133" s="292"/>
      <c r="EL133" s="292"/>
      <c r="EM133" s="292"/>
      <c r="EN133" s="292"/>
    </row>
    <row r="134" spans="1:144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2"/>
      <c r="CC134" s="292"/>
      <c r="CD134" s="292"/>
      <c r="CE134" s="292"/>
      <c r="CF134" s="292"/>
      <c r="CG134" s="292"/>
      <c r="CH134" s="292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2"/>
      <c r="CX134" s="292"/>
      <c r="CY134" s="292"/>
      <c r="CZ134" s="292"/>
      <c r="DA134" s="292"/>
      <c r="DB134" s="292"/>
      <c r="DC134" s="292"/>
      <c r="DD134" s="292"/>
      <c r="DE134" s="292"/>
      <c r="DF134" s="292"/>
      <c r="DG134" s="292"/>
      <c r="DH134" s="292"/>
      <c r="DI134" s="292"/>
      <c r="DJ134" s="292"/>
      <c r="DK134" s="292"/>
      <c r="DL134" s="292"/>
      <c r="DM134" s="292"/>
      <c r="DN134" s="292"/>
      <c r="DO134" s="292"/>
      <c r="DP134" s="292"/>
      <c r="DQ134" s="292"/>
      <c r="DR134" s="292"/>
      <c r="DS134" s="292"/>
      <c r="DT134" s="292"/>
      <c r="DU134" s="292"/>
      <c r="DV134" s="292"/>
      <c r="DW134" s="292"/>
      <c r="DX134" s="292"/>
      <c r="DY134" s="292"/>
      <c r="DZ134" s="292"/>
      <c r="EA134" s="292"/>
      <c r="EB134" s="292"/>
      <c r="EC134" s="292"/>
      <c r="ED134" s="292"/>
      <c r="EE134" s="292"/>
      <c r="EF134" s="292"/>
      <c r="EG134" s="292"/>
      <c r="EH134" s="292"/>
      <c r="EI134" s="292"/>
      <c r="EJ134" s="292"/>
      <c r="EK134" s="292"/>
      <c r="EL134" s="292"/>
      <c r="EM134" s="292"/>
      <c r="EN134" s="292"/>
    </row>
    <row r="135" spans="1:144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2"/>
      <c r="CC135" s="292"/>
      <c r="CD135" s="292"/>
      <c r="CE135" s="292"/>
      <c r="CF135" s="292"/>
      <c r="CG135" s="292"/>
      <c r="CH135" s="292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2"/>
      <c r="CX135" s="292"/>
      <c r="CY135" s="292"/>
      <c r="CZ135" s="292"/>
      <c r="DA135" s="292"/>
      <c r="DB135" s="292"/>
      <c r="DC135" s="292"/>
      <c r="DD135" s="292"/>
      <c r="DE135" s="292"/>
      <c r="DF135" s="292"/>
      <c r="DG135" s="292"/>
      <c r="DH135" s="292"/>
      <c r="DI135" s="292"/>
      <c r="DJ135" s="292"/>
      <c r="DK135" s="292"/>
      <c r="DL135" s="292"/>
      <c r="DM135" s="292"/>
      <c r="DN135" s="292"/>
      <c r="DO135" s="292"/>
      <c r="DP135" s="292"/>
      <c r="DQ135" s="292"/>
      <c r="DR135" s="292"/>
      <c r="DS135" s="292"/>
      <c r="DT135" s="292"/>
      <c r="DU135" s="292"/>
      <c r="DV135" s="292"/>
      <c r="DW135" s="292"/>
      <c r="DX135" s="292"/>
      <c r="DY135" s="292"/>
      <c r="DZ135" s="292"/>
      <c r="EA135" s="292"/>
      <c r="EB135" s="292"/>
      <c r="EC135" s="292"/>
      <c r="ED135" s="292"/>
      <c r="EE135" s="292"/>
      <c r="EF135" s="292"/>
      <c r="EG135" s="292"/>
      <c r="EH135" s="292"/>
      <c r="EI135" s="292"/>
      <c r="EJ135" s="292"/>
      <c r="EK135" s="292"/>
      <c r="EL135" s="292"/>
      <c r="EM135" s="292"/>
      <c r="EN135" s="292"/>
    </row>
    <row r="136" spans="1:144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2"/>
      <c r="CC136" s="292"/>
      <c r="CD136" s="292"/>
      <c r="CE136" s="292"/>
      <c r="CF136" s="292"/>
      <c r="CG136" s="292"/>
      <c r="CH136" s="292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2"/>
      <c r="CX136" s="292"/>
      <c r="CY136" s="292"/>
      <c r="CZ136" s="292"/>
      <c r="DA136" s="292"/>
      <c r="DB136" s="292"/>
      <c r="DC136" s="292"/>
      <c r="DD136" s="292"/>
      <c r="DE136" s="292"/>
      <c r="DF136" s="292"/>
      <c r="DG136" s="292"/>
      <c r="DH136" s="292"/>
      <c r="DI136" s="292"/>
      <c r="DJ136" s="292"/>
      <c r="DK136" s="292"/>
      <c r="DL136" s="292"/>
      <c r="DM136" s="292"/>
      <c r="DN136" s="292"/>
      <c r="DO136" s="292"/>
      <c r="DP136" s="292"/>
      <c r="DQ136" s="292"/>
      <c r="DR136" s="292"/>
      <c r="DS136" s="292"/>
      <c r="DT136" s="292"/>
      <c r="DU136" s="292"/>
      <c r="DV136" s="292"/>
      <c r="DW136" s="292"/>
      <c r="DX136" s="292"/>
      <c r="DY136" s="292"/>
      <c r="DZ136" s="292"/>
      <c r="EA136" s="292"/>
      <c r="EB136" s="292"/>
      <c r="EC136" s="292"/>
      <c r="ED136" s="292"/>
      <c r="EE136" s="292"/>
      <c r="EF136" s="292"/>
      <c r="EG136" s="292"/>
      <c r="EH136" s="292"/>
      <c r="EI136" s="292"/>
      <c r="EJ136" s="292"/>
      <c r="EK136" s="292"/>
      <c r="EL136" s="292"/>
      <c r="EM136" s="292"/>
      <c r="EN136" s="292"/>
    </row>
    <row r="137" spans="1:144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92"/>
      <c r="AQ137" s="292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2"/>
      <c r="CC137" s="292"/>
      <c r="CD137" s="292"/>
      <c r="CE137" s="292"/>
      <c r="CF137" s="292"/>
      <c r="CG137" s="292"/>
      <c r="CH137" s="292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2"/>
      <c r="CX137" s="292"/>
      <c r="CY137" s="292"/>
      <c r="CZ137" s="292"/>
      <c r="DA137" s="292"/>
      <c r="DB137" s="292"/>
      <c r="DC137" s="292"/>
      <c r="DD137" s="292"/>
      <c r="DE137" s="292"/>
      <c r="DF137" s="292"/>
      <c r="DG137" s="292"/>
      <c r="DH137" s="292"/>
      <c r="DI137" s="292"/>
      <c r="DJ137" s="292"/>
      <c r="DK137" s="292"/>
      <c r="DL137" s="292"/>
      <c r="DM137" s="292"/>
      <c r="DN137" s="292"/>
      <c r="DO137" s="292"/>
      <c r="DP137" s="292"/>
      <c r="DQ137" s="292"/>
      <c r="DR137" s="292"/>
      <c r="DS137" s="292"/>
      <c r="DT137" s="292"/>
      <c r="DU137" s="292"/>
      <c r="DV137" s="292"/>
      <c r="DW137" s="292"/>
      <c r="DX137" s="292"/>
      <c r="DY137" s="292"/>
      <c r="DZ137" s="292"/>
      <c r="EA137" s="292"/>
      <c r="EB137" s="292"/>
      <c r="EC137" s="292"/>
      <c r="ED137" s="292"/>
      <c r="EE137" s="292"/>
      <c r="EF137" s="292"/>
      <c r="EG137" s="292"/>
      <c r="EH137" s="292"/>
      <c r="EI137" s="292"/>
      <c r="EJ137" s="292"/>
      <c r="EK137" s="292"/>
      <c r="EL137" s="292"/>
      <c r="EM137" s="292"/>
      <c r="EN137" s="292"/>
    </row>
    <row r="138" spans="1:144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92"/>
      <c r="AQ138" s="292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2"/>
      <c r="CC138" s="292"/>
      <c r="CD138" s="292"/>
      <c r="CE138" s="292"/>
      <c r="CF138" s="292"/>
      <c r="CG138" s="292"/>
      <c r="CH138" s="292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2"/>
      <c r="CX138" s="292"/>
      <c r="CY138" s="292"/>
      <c r="CZ138" s="292"/>
      <c r="DA138" s="292"/>
      <c r="DB138" s="292"/>
      <c r="DC138" s="292"/>
      <c r="DD138" s="292"/>
      <c r="DE138" s="292"/>
      <c r="DF138" s="292"/>
      <c r="DG138" s="292"/>
      <c r="DH138" s="292"/>
      <c r="DI138" s="292"/>
      <c r="DJ138" s="292"/>
      <c r="DK138" s="292"/>
      <c r="DL138" s="292"/>
      <c r="DM138" s="292"/>
      <c r="DN138" s="292"/>
      <c r="DO138" s="292"/>
      <c r="DP138" s="292"/>
      <c r="DQ138" s="292"/>
      <c r="DR138" s="292"/>
      <c r="DS138" s="292"/>
      <c r="DT138" s="292"/>
      <c r="DU138" s="292"/>
      <c r="DV138" s="292"/>
      <c r="DW138" s="292"/>
      <c r="DX138" s="292"/>
      <c r="DY138" s="292"/>
      <c r="DZ138" s="292"/>
      <c r="EA138" s="292"/>
      <c r="EB138" s="292"/>
      <c r="EC138" s="292"/>
      <c r="ED138" s="292"/>
      <c r="EE138" s="292"/>
      <c r="EF138" s="292"/>
      <c r="EG138" s="292"/>
      <c r="EH138" s="292"/>
      <c r="EI138" s="292"/>
      <c r="EJ138" s="292"/>
      <c r="EK138" s="292"/>
      <c r="EL138" s="292"/>
      <c r="EM138" s="292"/>
      <c r="EN138" s="292"/>
    </row>
    <row r="139" spans="1:144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2"/>
      <c r="CC139" s="292"/>
      <c r="CD139" s="292"/>
      <c r="CE139" s="292"/>
      <c r="CF139" s="292"/>
      <c r="CG139" s="292"/>
      <c r="CH139" s="292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2"/>
      <c r="CX139" s="292"/>
      <c r="CY139" s="292"/>
      <c r="CZ139" s="292"/>
      <c r="DA139" s="292"/>
      <c r="DB139" s="292"/>
      <c r="DC139" s="292"/>
      <c r="DD139" s="292"/>
      <c r="DE139" s="292"/>
      <c r="DF139" s="292"/>
      <c r="DG139" s="292"/>
      <c r="DH139" s="292"/>
      <c r="DI139" s="292"/>
      <c r="DJ139" s="292"/>
      <c r="DK139" s="292"/>
      <c r="DL139" s="292"/>
      <c r="DM139" s="292"/>
      <c r="DN139" s="292"/>
      <c r="DO139" s="292"/>
      <c r="DP139" s="292"/>
      <c r="DQ139" s="292"/>
      <c r="DR139" s="292"/>
      <c r="DS139" s="292"/>
      <c r="DT139" s="292"/>
      <c r="DU139" s="292"/>
      <c r="DV139" s="292"/>
      <c r="DW139" s="292"/>
      <c r="DX139" s="292"/>
      <c r="DY139" s="292"/>
      <c r="DZ139" s="292"/>
      <c r="EA139" s="292"/>
      <c r="EB139" s="292"/>
      <c r="EC139" s="292"/>
      <c r="ED139" s="292"/>
      <c r="EE139" s="292"/>
      <c r="EF139" s="292"/>
      <c r="EG139" s="292"/>
      <c r="EH139" s="292"/>
      <c r="EI139" s="292"/>
      <c r="EJ139" s="292"/>
      <c r="EK139" s="292"/>
      <c r="EL139" s="292"/>
      <c r="EM139" s="292"/>
      <c r="EN139" s="292"/>
    </row>
    <row r="140" spans="1:144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2"/>
      <c r="CC140" s="292"/>
      <c r="CD140" s="292"/>
      <c r="CE140" s="292"/>
      <c r="CF140" s="292"/>
      <c r="CG140" s="292"/>
      <c r="CH140" s="292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2"/>
      <c r="CX140" s="292"/>
      <c r="CY140" s="292"/>
      <c r="CZ140" s="292"/>
      <c r="DA140" s="292"/>
      <c r="DB140" s="292"/>
      <c r="DC140" s="292"/>
      <c r="DD140" s="292"/>
      <c r="DE140" s="292"/>
      <c r="DF140" s="292"/>
      <c r="DG140" s="292"/>
      <c r="DH140" s="292"/>
      <c r="DI140" s="292"/>
      <c r="DJ140" s="292"/>
      <c r="DK140" s="292"/>
      <c r="DL140" s="292"/>
      <c r="DM140" s="292"/>
      <c r="DN140" s="292"/>
      <c r="DO140" s="292"/>
      <c r="DP140" s="292"/>
      <c r="DQ140" s="292"/>
      <c r="DR140" s="292"/>
      <c r="DS140" s="292"/>
      <c r="DT140" s="292"/>
      <c r="DU140" s="292"/>
      <c r="DV140" s="292"/>
      <c r="DW140" s="292"/>
      <c r="DX140" s="292"/>
      <c r="DY140" s="292"/>
      <c r="DZ140" s="292"/>
      <c r="EA140" s="292"/>
      <c r="EB140" s="292"/>
      <c r="EC140" s="292"/>
      <c r="ED140" s="292"/>
      <c r="EE140" s="292"/>
      <c r="EF140" s="292"/>
      <c r="EG140" s="292"/>
      <c r="EH140" s="292"/>
      <c r="EI140" s="292"/>
      <c r="EJ140" s="292"/>
      <c r="EK140" s="292"/>
      <c r="EL140" s="292"/>
      <c r="EM140" s="292"/>
      <c r="EN140" s="292"/>
    </row>
    <row r="141" spans="1:144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292"/>
      <c r="AQ141" s="292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2"/>
      <c r="CC141" s="292"/>
      <c r="CD141" s="292"/>
      <c r="CE141" s="292"/>
      <c r="CF141" s="292"/>
      <c r="CG141" s="292"/>
      <c r="CH141" s="292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2"/>
      <c r="CX141" s="292"/>
      <c r="CY141" s="292"/>
      <c r="CZ141" s="292"/>
      <c r="DA141" s="292"/>
      <c r="DB141" s="292"/>
      <c r="DC141" s="292"/>
      <c r="DD141" s="292"/>
      <c r="DE141" s="292"/>
      <c r="DF141" s="292"/>
      <c r="DG141" s="292"/>
      <c r="DH141" s="292"/>
      <c r="DI141" s="292"/>
      <c r="DJ141" s="292"/>
      <c r="DK141" s="292"/>
      <c r="DL141" s="292"/>
      <c r="DM141" s="292"/>
      <c r="DN141" s="292"/>
      <c r="DO141" s="292"/>
      <c r="DP141" s="292"/>
      <c r="DQ141" s="292"/>
      <c r="DR141" s="292"/>
      <c r="DS141" s="292"/>
      <c r="DT141" s="292"/>
      <c r="DU141" s="292"/>
      <c r="DV141" s="292"/>
      <c r="DW141" s="292"/>
      <c r="DX141" s="292"/>
      <c r="DY141" s="292"/>
      <c r="DZ141" s="292"/>
      <c r="EA141" s="292"/>
      <c r="EB141" s="292"/>
      <c r="EC141" s="292"/>
      <c r="ED141" s="292"/>
      <c r="EE141" s="292"/>
      <c r="EF141" s="292"/>
      <c r="EG141" s="292"/>
      <c r="EH141" s="292"/>
      <c r="EI141" s="292"/>
      <c r="EJ141" s="292"/>
      <c r="EK141" s="292"/>
      <c r="EL141" s="292"/>
      <c r="EM141" s="292"/>
      <c r="EN141" s="292"/>
    </row>
    <row r="142" spans="1:144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2"/>
      <c r="CG142" s="292"/>
      <c r="CH142" s="292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2"/>
      <c r="CX142" s="292"/>
      <c r="CY142" s="292"/>
      <c r="CZ142" s="292"/>
      <c r="DA142" s="292"/>
      <c r="DB142" s="292"/>
      <c r="DC142" s="292"/>
      <c r="DD142" s="292"/>
      <c r="DE142" s="292"/>
      <c r="DF142" s="292"/>
      <c r="DG142" s="292"/>
      <c r="DH142" s="292"/>
      <c r="DI142" s="292"/>
      <c r="DJ142" s="292"/>
      <c r="DK142" s="292"/>
      <c r="DL142" s="292"/>
      <c r="DM142" s="292"/>
      <c r="DN142" s="292"/>
      <c r="DO142" s="292"/>
      <c r="DP142" s="292"/>
      <c r="DQ142" s="292"/>
      <c r="DR142" s="292"/>
      <c r="DS142" s="292"/>
      <c r="DT142" s="292"/>
      <c r="DU142" s="292"/>
      <c r="DV142" s="292"/>
      <c r="DW142" s="292"/>
      <c r="DX142" s="292"/>
      <c r="DY142" s="292"/>
      <c r="DZ142" s="292"/>
      <c r="EA142" s="292"/>
      <c r="EB142" s="292"/>
      <c r="EC142" s="292"/>
      <c r="ED142" s="292"/>
      <c r="EE142" s="292"/>
      <c r="EF142" s="292"/>
      <c r="EG142" s="292"/>
      <c r="EH142" s="292"/>
      <c r="EI142" s="292"/>
      <c r="EJ142" s="292"/>
      <c r="EK142" s="292"/>
      <c r="EL142" s="292"/>
      <c r="EM142" s="292"/>
      <c r="EN142" s="292"/>
    </row>
    <row r="143" spans="1:144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92"/>
      <c r="AQ143" s="292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2"/>
      <c r="CC143" s="292"/>
      <c r="CD143" s="292"/>
      <c r="CE143" s="292"/>
      <c r="CF143" s="292"/>
      <c r="CG143" s="292"/>
      <c r="CH143" s="292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2"/>
      <c r="CX143" s="292"/>
      <c r="CY143" s="292"/>
      <c r="CZ143" s="292"/>
      <c r="DA143" s="292"/>
      <c r="DB143" s="292"/>
      <c r="DC143" s="292"/>
      <c r="DD143" s="292"/>
      <c r="DE143" s="292"/>
      <c r="DF143" s="292"/>
      <c r="DG143" s="292"/>
      <c r="DH143" s="292"/>
      <c r="DI143" s="292"/>
      <c r="DJ143" s="292"/>
      <c r="DK143" s="292"/>
      <c r="DL143" s="292"/>
      <c r="DM143" s="292"/>
      <c r="DN143" s="292"/>
      <c r="DO143" s="292"/>
      <c r="DP143" s="292"/>
      <c r="DQ143" s="292"/>
      <c r="DR143" s="292"/>
      <c r="DS143" s="292"/>
      <c r="DT143" s="292"/>
      <c r="DU143" s="292"/>
      <c r="DV143" s="292"/>
      <c r="DW143" s="292"/>
      <c r="DX143" s="292"/>
      <c r="DY143" s="292"/>
      <c r="DZ143" s="292"/>
      <c r="EA143" s="292"/>
      <c r="EB143" s="292"/>
      <c r="EC143" s="292"/>
      <c r="ED143" s="292"/>
      <c r="EE143" s="292"/>
      <c r="EF143" s="292"/>
      <c r="EG143" s="292"/>
      <c r="EH143" s="292"/>
      <c r="EI143" s="292"/>
      <c r="EJ143" s="292"/>
      <c r="EK143" s="292"/>
      <c r="EL143" s="292"/>
      <c r="EM143" s="292"/>
      <c r="EN143" s="292"/>
    </row>
    <row r="144" spans="1:144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  <c r="AM144" s="292"/>
      <c r="AN144" s="292"/>
      <c r="AO144" s="292"/>
      <c r="AP144" s="292"/>
      <c r="AQ144" s="292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2"/>
      <c r="CC144" s="292"/>
      <c r="CD144" s="292"/>
      <c r="CE144" s="292"/>
      <c r="CF144" s="292"/>
      <c r="CG144" s="292"/>
      <c r="CH144" s="292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2"/>
      <c r="CX144" s="292"/>
      <c r="CY144" s="292"/>
      <c r="CZ144" s="292"/>
      <c r="DA144" s="292"/>
      <c r="DB144" s="292"/>
      <c r="DC144" s="292"/>
      <c r="DD144" s="292"/>
      <c r="DE144" s="292"/>
      <c r="DF144" s="292"/>
      <c r="DG144" s="292"/>
      <c r="DH144" s="292"/>
      <c r="DI144" s="292"/>
      <c r="DJ144" s="292"/>
      <c r="DK144" s="292"/>
      <c r="DL144" s="292"/>
      <c r="DM144" s="292"/>
      <c r="DN144" s="292"/>
      <c r="DO144" s="292"/>
      <c r="DP144" s="292"/>
      <c r="DQ144" s="292"/>
      <c r="DR144" s="292"/>
      <c r="DS144" s="292"/>
      <c r="DT144" s="292"/>
      <c r="DU144" s="292"/>
      <c r="DV144" s="292"/>
      <c r="DW144" s="292"/>
      <c r="DX144" s="292"/>
      <c r="DY144" s="292"/>
      <c r="DZ144" s="292"/>
      <c r="EA144" s="292"/>
      <c r="EB144" s="292"/>
      <c r="EC144" s="292"/>
      <c r="ED144" s="292"/>
      <c r="EE144" s="292"/>
      <c r="EF144" s="292"/>
      <c r="EG144" s="292"/>
      <c r="EH144" s="292"/>
      <c r="EI144" s="292"/>
      <c r="EJ144" s="292"/>
      <c r="EK144" s="292"/>
      <c r="EL144" s="292"/>
      <c r="EM144" s="292"/>
      <c r="EN144" s="292"/>
    </row>
    <row r="145" spans="1:144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  <c r="AM145" s="292"/>
      <c r="AN145" s="292"/>
      <c r="AO145" s="292"/>
      <c r="AP145" s="292"/>
      <c r="AQ145" s="292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2"/>
      <c r="CC145" s="292"/>
      <c r="CD145" s="292"/>
      <c r="CE145" s="292"/>
      <c r="CF145" s="292"/>
      <c r="CG145" s="292"/>
      <c r="CH145" s="292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2"/>
      <c r="CX145" s="292"/>
      <c r="CY145" s="292"/>
      <c r="CZ145" s="292"/>
      <c r="DA145" s="292"/>
      <c r="DB145" s="292"/>
      <c r="DC145" s="292"/>
      <c r="DD145" s="292"/>
      <c r="DE145" s="292"/>
      <c r="DF145" s="292"/>
      <c r="DG145" s="292"/>
      <c r="DH145" s="292"/>
      <c r="DI145" s="292"/>
      <c r="DJ145" s="292"/>
      <c r="DK145" s="292"/>
      <c r="DL145" s="292"/>
      <c r="DM145" s="292"/>
      <c r="DN145" s="292"/>
      <c r="DO145" s="292"/>
      <c r="DP145" s="292"/>
      <c r="DQ145" s="292"/>
      <c r="DR145" s="292"/>
      <c r="DS145" s="292"/>
      <c r="DT145" s="292"/>
      <c r="DU145" s="292"/>
      <c r="DV145" s="292"/>
      <c r="DW145" s="292"/>
      <c r="DX145" s="292"/>
      <c r="DY145" s="292"/>
      <c r="DZ145" s="292"/>
      <c r="EA145" s="292"/>
      <c r="EB145" s="292"/>
      <c r="EC145" s="292"/>
      <c r="ED145" s="292"/>
      <c r="EE145" s="292"/>
      <c r="EF145" s="292"/>
      <c r="EG145" s="292"/>
      <c r="EH145" s="292"/>
      <c r="EI145" s="292"/>
      <c r="EJ145" s="292"/>
      <c r="EK145" s="292"/>
      <c r="EL145" s="292"/>
      <c r="EM145" s="292"/>
      <c r="EN145" s="292"/>
    </row>
    <row r="146" spans="1:144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  <c r="AM146" s="292"/>
      <c r="AN146" s="292"/>
      <c r="AO146" s="292"/>
      <c r="AP146" s="292"/>
      <c r="AQ146" s="292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2"/>
      <c r="CC146" s="292"/>
      <c r="CD146" s="292"/>
      <c r="CE146" s="292"/>
      <c r="CF146" s="292"/>
      <c r="CG146" s="292"/>
      <c r="CH146" s="292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2"/>
      <c r="CX146" s="292"/>
      <c r="CY146" s="292"/>
      <c r="CZ146" s="292"/>
      <c r="DA146" s="292"/>
      <c r="DB146" s="292"/>
      <c r="DC146" s="292"/>
      <c r="DD146" s="292"/>
      <c r="DE146" s="292"/>
      <c r="DF146" s="292"/>
      <c r="DG146" s="292"/>
      <c r="DH146" s="292"/>
      <c r="DI146" s="292"/>
      <c r="DJ146" s="292"/>
      <c r="DK146" s="292"/>
      <c r="DL146" s="292"/>
      <c r="DM146" s="292"/>
      <c r="DN146" s="292"/>
      <c r="DO146" s="292"/>
      <c r="DP146" s="292"/>
      <c r="DQ146" s="292"/>
      <c r="DR146" s="292"/>
      <c r="DS146" s="292"/>
      <c r="DT146" s="292"/>
      <c r="DU146" s="292"/>
      <c r="DV146" s="292"/>
      <c r="DW146" s="292"/>
      <c r="DX146" s="292"/>
      <c r="DY146" s="292"/>
      <c r="DZ146" s="292"/>
      <c r="EA146" s="292"/>
      <c r="EB146" s="292"/>
      <c r="EC146" s="292"/>
      <c r="ED146" s="292"/>
      <c r="EE146" s="292"/>
      <c r="EF146" s="292"/>
      <c r="EG146" s="292"/>
      <c r="EH146" s="292"/>
      <c r="EI146" s="292"/>
      <c r="EJ146" s="292"/>
      <c r="EK146" s="292"/>
      <c r="EL146" s="292"/>
      <c r="EM146" s="292"/>
      <c r="EN146" s="292"/>
    </row>
    <row r="147" spans="1:144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  <c r="AP147" s="292"/>
      <c r="AQ147" s="292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2"/>
      <c r="CC147" s="292"/>
      <c r="CD147" s="292"/>
      <c r="CE147" s="292"/>
      <c r="CF147" s="292"/>
      <c r="CG147" s="292"/>
      <c r="CH147" s="292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2"/>
      <c r="CX147" s="292"/>
      <c r="CY147" s="292"/>
      <c r="CZ147" s="292"/>
      <c r="DA147" s="292"/>
      <c r="DB147" s="292"/>
      <c r="DC147" s="292"/>
      <c r="DD147" s="292"/>
      <c r="DE147" s="292"/>
      <c r="DF147" s="292"/>
      <c r="DG147" s="292"/>
      <c r="DH147" s="292"/>
      <c r="DI147" s="292"/>
      <c r="DJ147" s="292"/>
      <c r="DK147" s="292"/>
      <c r="DL147" s="292"/>
      <c r="DM147" s="292"/>
      <c r="DN147" s="292"/>
      <c r="DO147" s="292"/>
      <c r="DP147" s="292"/>
      <c r="DQ147" s="292"/>
      <c r="DR147" s="292"/>
      <c r="DS147" s="292"/>
      <c r="DT147" s="292"/>
      <c r="DU147" s="292"/>
      <c r="DV147" s="292"/>
      <c r="DW147" s="292"/>
      <c r="DX147" s="292"/>
      <c r="DY147" s="292"/>
      <c r="DZ147" s="292"/>
      <c r="EA147" s="292"/>
      <c r="EB147" s="292"/>
      <c r="EC147" s="292"/>
      <c r="ED147" s="292"/>
      <c r="EE147" s="292"/>
      <c r="EF147" s="292"/>
      <c r="EG147" s="292"/>
      <c r="EH147" s="292"/>
      <c r="EI147" s="292"/>
      <c r="EJ147" s="292"/>
      <c r="EK147" s="292"/>
      <c r="EL147" s="292"/>
      <c r="EM147" s="292"/>
      <c r="EN147" s="292"/>
    </row>
    <row r="148" spans="1:144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2"/>
      <c r="CC148" s="292"/>
      <c r="CD148" s="292"/>
      <c r="CE148" s="292"/>
      <c r="CF148" s="292"/>
      <c r="CG148" s="292"/>
      <c r="CH148" s="292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2"/>
      <c r="CX148" s="292"/>
      <c r="CY148" s="292"/>
      <c r="CZ148" s="292"/>
      <c r="DA148" s="292"/>
      <c r="DB148" s="292"/>
      <c r="DC148" s="292"/>
      <c r="DD148" s="292"/>
      <c r="DE148" s="292"/>
      <c r="DF148" s="292"/>
      <c r="DG148" s="292"/>
      <c r="DH148" s="292"/>
      <c r="DI148" s="292"/>
      <c r="DJ148" s="292"/>
      <c r="DK148" s="292"/>
      <c r="DL148" s="292"/>
      <c r="DM148" s="292"/>
      <c r="DN148" s="292"/>
      <c r="DO148" s="292"/>
      <c r="DP148" s="292"/>
      <c r="DQ148" s="292"/>
      <c r="DR148" s="292"/>
      <c r="DS148" s="292"/>
      <c r="DT148" s="292"/>
      <c r="DU148" s="292"/>
      <c r="DV148" s="292"/>
      <c r="DW148" s="292"/>
      <c r="DX148" s="292"/>
      <c r="DY148" s="292"/>
      <c r="DZ148" s="292"/>
      <c r="EA148" s="292"/>
      <c r="EB148" s="292"/>
      <c r="EC148" s="292"/>
      <c r="ED148" s="292"/>
      <c r="EE148" s="292"/>
      <c r="EF148" s="292"/>
      <c r="EG148" s="292"/>
      <c r="EH148" s="292"/>
      <c r="EI148" s="292"/>
      <c r="EJ148" s="292"/>
      <c r="EK148" s="292"/>
      <c r="EL148" s="292"/>
      <c r="EM148" s="292"/>
      <c r="EN148" s="292"/>
    </row>
    <row r="149" spans="1:144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  <c r="AM149" s="292"/>
      <c r="AN149" s="292"/>
      <c r="AO149" s="292"/>
      <c r="AP149" s="292"/>
      <c r="AQ149" s="292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2"/>
      <c r="CC149" s="292"/>
      <c r="CD149" s="292"/>
      <c r="CE149" s="292"/>
      <c r="CF149" s="292"/>
      <c r="CG149" s="292"/>
      <c r="CH149" s="292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2"/>
      <c r="CX149" s="292"/>
      <c r="CY149" s="292"/>
      <c r="CZ149" s="292"/>
      <c r="DA149" s="292"/>
      <c r="DB149" s="292"/>
      <c r="DC149" s="292"/>
      <c r="DD149" s="292"/>
      <c r="DE149" s="292"/>
      <c r="DF149" s="292"/>
      <c r="DG149" s="292"/>
      <c r="DH149" s="292"/>
      <c r="DI149" s="292"/>
      <c r="DJ149" s="292"/>
      <c r="DK149" s="292"/>
      <c r="DL149" s="292"/>
      <c r="DM149" s="292"/>
      <c r="DN149" s="292"/>
      <c r="DO149" s="292"/>
      <c r="DP149" s="292"/>
      <c r="DQ149" s="292"/>
      <c r="DR149" s="292"/>
      <c r="DS149" s="292"/>
      <c r="DT149" s="292"/>
      <c r="DU149" s="292"/>
      <c r="DV149" s="292"/>
      <c r="DW149" s="292"/>
      <c r="DX149" s="292"/>
      <c r="DY149" s="292"/>
      <c r="DZ149" s="292"/>
      <c r="EA149" s="292"/>
      <c r="EB149" s="292"/>
      <c r="EC149" s="292"/>
      <c r="ED149" s="292"/>
      <c r="EE149" s="292"/>
      <c r="EF149" s="292"/>
      <c r="EG149" s="292"/>
      <c r="EH149" s="292"/>
      <c r="EI149" s="292"/>
      <c r="EJ149" s="292"/>
      <c r="EK149" s="292"/>
      <c r="EL149" s="292"/>
      <c r="EM149" s="292"/>
      <c r="EN149" s="292"/>
    </row>
    <row r="150" spans="1:144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2"/>
      <c r="AP150" s="292"/>
      <c r="AQ150" s="292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2"/>
      <c r="CC150" s="292"/>
      <c r="CD150" s="292"/>
      <c r="CE150" s="292"/>
      <c r="CF150" s="292"/>
      <c r="CG150" s="292"/>
      <c r="CH150" s="292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2"/>
      <c r="CX150" s="292"/>
      <c r="CY150" s="292"/>
      <c r="CZ150" s="292"/>
      <c r="DA150" s="292"/>
      <c r="DB150" s="292"/>
      <c r="DC150" s="292"/>
      <c r="DD150" s="292"/>
      <c r="DE150" s="292"/>
      <c r="DF150" s="292"/>
      <c r="DG150" s="292"/>
      <c r="DH150" s="292"/>
      <c r="DI150" s="292"/>
      <c r="DJ150" s="292"/>
      <c r="DK150" s="292"/>
      <c r="DL150" s="292"/>
      <c r="DM150" s="292"/>
      <c r="DN150" s="292"/>
      <c r="DO150" s="292"/>
      <c r="DP150" s="292"/>
      <c r="DQ150" s="292"/>
      <c r="DR150" s="292"/>
      <c r="DS150" s="292"/>
      <c r="DT150" s="292"/>
      <c r="DU150" s="292"/>
      <c r="DV150" s="292"/>
      <c r="DW150" s="292"/>
      <c r="DX150" s="292"/>
      <c r="DY150" s="292"/>
      <c r="DZ150" s="292"/>
      <c r="EA150" s="292"/>
      <c r="EB150" s="292"/>
      <c r="EC150" s="292"/>
      <c r="ED150" s="292"/>
      <c r="EE150" s="292"/>
      <c r="EF150" s="292"/>
      <c r="EG150" s="292"/>
      <c r="EH150" s="292"/>
      <c r="EI150" s="292"/>
      <c r="EJ150" s="292"/>
      <c r="EK150" s="292"/>
      <c r="EL150" s="292"/>
      <c r="EM150" s="292"/>
      <c r="EN150" s="292"/>
    </row>
    <row r="151" spans="1:144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  <c r="AP151" s="292"/>
      <c r="AQ151" s="292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2"/>
      <c r="CC151" s="292"/>
      <c r="CD151" s="292"/>
      <c r="CE151" s="292"/>
      <c r="CF151" s="292"/>
      <c r="CG151" s="292"/>
      <c r="CH151" s="292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2"/>
      <c r="CX151" s="292"/>
      <c r="CY151" s="292"/>
      <c r="CZ151" s="292"/>
      <c r="DA151" s="292"/>
      <c r="DB151" s="292"/>
      <c r="DC151" s="292"/>
      <c r="DD151" s="292"/>
      <c r="DE151" s="292"/>
      <c r="DF151" s="292"/>
      <c r="DG151" s="292"/>
      <c r="DH151" s="292"/>
      <c r="DI151" s="292"/>
      <c r="DJ151" s="292"/>
      <c r="DK151" s="292"/>
      <c r="DL151" s="292"/>
      <c r="DM151" s="292"/>
      <c r="DN151" s="292"/>
      <c r="DO151" s="292"/>
      <c r="DP151" s="292"/>
      <c r="DQ151" s="292"/>
      <c r="DR151" s="292"/>
      <c r="DS151" s="292"/>
      <c r="DT151" s="292"/>
      <c r="DU151" s="292"/>
      <c r="DV151" s="292"/>
      <c r="DW151" s="292"/>
      <c r="DX151" s="292"/>
      <c r="DY151" s="292"/>
      <c r="DZ151" s="292"/>
      <c r="EA151" s="292"/>
      <c r="EB151" s="292"/>
      <c r="EC151" s="292"/>
      <c r="ED151" s="292"/>
      <c r="EE151" s="292"/>
      <c r="EF151" s="292"/>
      <c r="EG151" s="292"/>
      <c r="EH151" s="292"/>
      <c r="EI151" s="292"/>
      <c r="EJ151" s="292"/>
      <c r="EK151" s="292"/>
      <c r="EL151" s="292"/>
      <c r="EM151" s="292"/>
      <c r="EN151" s="292"/>
    </row>
    <row r="152" spans="1:144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  <c r="AP152" s="292"/>
      <c r="AQ152" s="292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2"/>
      <c r="CC152" s="292"/>
      <c r="CD152" s="292"/>
      <c r="CE152" s="292"/>
      <c r="CF152" s="292"/>
      <c r="CG152" s="292"/>
      <c r="CH152" s="292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2"/>
      <c r="CX152" s="292"/>
      <c r="CY152" s="292"/>
      <c r="CZ152" s="292"/>
      <c r="DA152" s="292"/>
      <c r="DB152" s="292"/>
      <c r="DC152" s="292"/>
      <c r="DD152" s="292"/>
      <c r="DE152" s="292"/>
      <c r="DF152" s="292"/>
      <c r="DG152" s="292"/>
      <c r="DH152" s="292"/>
      <c r="DI152" s="292"/>
      <c r="DJ152" s="292"/>
      <c r="DK152" s="292"/>
      <c r="DL152" s="292"/>
      <c r="DM152" s="292"/>
      <c r="DN152" s="292"/>
      <c r="DO152" s="292"/>
      <c r="DP152" s="292"/>
      <c r="DQ152" s="292"/>
      <c r="DR152" s="292"/>
      <c r="DS152" s="292"/>
      <c r="DT152" s="292"/>
      <c r="DU152" s="292"/>
      <c r="DV152" s="292"/>
      <c r="DW152" s="292"/>
      <c r="DX152" s="292"/>
      <c r="DY152" s="292"/>
      <c r="DZ152" s="292"/>
      <c r="EA152" s="292"/>
      <c r="EB152" s="292"/>
      <c r="EC152" s="292"/>
      <c r="ED152" s="292"/>
      <c r="EE152" s="292"/>
      <c r="EF152" s="292"/>
      <c r="EG152" s="292"/>
      <c r="EH152" s="292"/>
      <c r="EI152" s="292"/>
      <c r="EJ152" s="292"/>
      <c r="EK152" s="292"/>
      <c r="EL152" s="292"/>
      <c r="EM152" s="292"/>
      <c r="EN152" s="292"/>
    </row>
    <row r="153" spans="1:144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2"/>
      <c r="CC153" s="292"/>
      <c r="CD153" s="292"/>
      <c r="CE153" s="292"/>
      <c r="CF153" s="292"/>
      <c r="CG153" s="292"/>
      <c r="CH153" s="292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2"/>
      <c r="CX153" s="292"/>
      <c r="CY153" s="292"/>
      <c r="CZ153" s="292"/>
      <c r="DA153" s="292"/>
      <c r="DB153" s="292"/>
      <c r="DC153" s="292"/>
      <c r="DD153" s="292"/>
      <c r="DE153" s="292"/>
      <c r="DF153" s="292"/>
      <c r="DG153" s="292"/>
      <c r="DH153" s="292"/>
      <c r="DI153" s="292"/>
      <c r="DJ153" s="292"/>
      <c r="DK153" s="292"/>
      <c r="DL153" s="292"/>
      <c r="DM153" s="292"/>
      <c r="DN153" s="292"/>
      <c r="DO153" s="292"/>
      <c r="DP153" s="292"/>
      <c r="DQ153" s="292"/>
      <c r="DR153" s="292"/>
      <c r="DS153" s="292"/>
      <c r="DT153" s="292"/>
      <c r="DU153" s="292"/>
      <c r="DV153" s="292"/>
      <c r="DW153" s="292"/>
      <c r="DX153" s="292"/>
      <c r="DY153" s="292"/>
      <c r="DZ153" s="292"/>
      <c r="EA153" s="292"/>
      <c r="EB153" s="292"/>
      <c r="EC153" s="292"/>
      <c r="ED153" s="292"/>
      <c r="EE153" s="292"/>
      <c r="EF153" s="292"/>
      <c r="EG153" s="292"/>
      <c r="EH153" s="292"/>
      <c r="EI153" s="292"/>
      <c r="EJ153" s="292"/>
      <c r="EK153" s="292"/>
      <c r="EL153" s="292"/>
      <c r="EM153" s="292"/>
      <c r="EN153" s="292"/>
    </row>
    <row r="154" spans="1:144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  <c r="AP154" s="292"/>
      <c r="AQ154" s="292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2"/>
      <c r="CC154" s="292"/>
      <c r="CD154" s="292"/>
      <c r="CE154" s="292"/>
      <c r="CF154" s="292"/>
      <c r="CG154" s="292"/>
      <c r="CH154" s="292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2"/>
      <c r="CX154" s="292"/>
      <c r="CY154" s="292"/>
      <c r="CZ154" s="292"/>
      <c r="DA154" s="292"/>
      <c r="DB154" s="292"/>
      <c r="DC154" s="292"/>
      <c r="DD154" s="292"/>
      <c r="DE154" s="292"/>
      <c r="DF154" s="292"/>
      <c r="DG154" s="292"/>
      <c r="DH154" s="292"/>
      <c r="DI154" s="292"/>
      <c r="DJ154" s="292"/>
      <c r="DK154" s="292"/>
      <c r="DL154" s="292"/>
      <c r="DM154" s="292"/>
      <c r="DN154" s="292"/>
      <c r="DO154" s="292"/>
      <c r="DP154" s="292"/>
      <c r="DQ154" s="292"/>
      <c r="DR154" s="292"/>
      <c r="DS154" s="292"/>
      <c r="DT154" s="292"/>
      <c r="DU154" s="292"/>
      <c r="DV154" s="292"/>
      <c r="DW154" s="292"/>
      <c r="DX154" s="292"/>
      <c r="DY154" s="292"/>
      <c r="DZ154" s="292"/>
      <c r="EA154" s="292"/>
      <c r="EB154" s="292"/>
      <c r="EC154" s="292"/>
      <c r="ED154" s="292"/>
      <c r="EE154" s="292"/>
      <c r="EF154" s="292"/>
      <c r="EG154" s="292"/>
      <c r="EH154" s="292"/>
      <c r="EI154" s="292"/>
      <c r="EJ154" s="292"/>
      <c r="EK154" s="292"/>
      <c r="EL154" s="292"/>
      <c r="EM154" s="292"/>
      <c r="EN154" s="292"/>
    </row>
    <row r="155" spans="1:144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2"/>
      <c r="CC155" s="292"/>
      <c r="CD155" s="292"/>
      <c r="CE155" s="292"/>
      <c r="CF155" s="292"/>
      <c r="CG155" s="292"/>
      <c r="CH155" s="292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2"/>
      <c r="CX155" s="292"/>
      <c r="CY155" s="292"/>
      <c r="CZ155" s="292"/>
      <c r="DA155" s="292"/>
      <c r="DB155" s="292"/>
      <c r="DC155" s="292"/>
      <c r="DD155" s="292"/>
      <c r="DE155" s="292"/>
      <c r="DF155" s="292"/>
      <c r="DG155" s="292"/>
      <c r="DH155" s="292"/>
      <c r="DI155" s="292"/>
      <c r="DJ155" s="292"/>
      <c r="DK155" s="292"/>
      <c r="DL155" s="292"/>
      <c r="DM155" s="292"/>
      <c r="DN155" s="292"/>
      <c r="DO155" s="292"/>
      <c r="DP155" s="292"/>
      <c r="DQ155" s="292"/>
      <c r="DR155" s="292"/>
      <c r="DS155" s="292"/>
      <c r="DT155" s="292"/>
      <c r="DU155" s="292"/>
      <c r="DV155" s="292"/>
      <c r="DW155" s="292"/>
      <c r="DX155" s="292"/>
      <c r="DY155" s="292"/>
      <c r="DZ155" s="292"/>
      <c r="EA155" s="292"/>
      <c r="EB155" s="292"/>
      <c r="EC155" s="292"/>
      <c r="ED155" s="292"/>
      <c r="EE155" s="292"/>
      <c r="EF155" s="292"/>
      <c r="EG155" s="292"/>
      <c r="EH155" s="292"/>
      <c r="EI155" s="292"/>
      <c r="EJ155" s="292"/>
      <c r="EK155" s="292"/>
      <c r="EL155" s="292"/>
      <c r="EM155" s="292"/>
      <c r="EN155" s="292"/>
    </row>
    <row r="156" spans="1:144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  <c r="AM156" s="292"/>
      <c r="AN156" s="292"/>
      <c r="AO156" s="292"/>
      <c r="AP156" s="292"/>
      <c r="AQ156" s="292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2"/>
      <c r="CC156" s="292"/>
      <c r="CD156" s="292"/>
      <c r="CE156" s="292"/>
      <c r="CF156" s="292"/>
      <c r="CG156" s="292"/>
      <c r="CH156" s="292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2"/>
      <c r="CX156" s="292"/>
      <c r="CY156" s="292"/>
      <c r="CZ156" s="292"/>
      <c r="DA156" s="292"/>
      <c r="DB156" s="292"/>
      <c r="DC156" s="292"/>
      <c r="DD156" s="292"/>
      <c r="DE156" s="292"/>
      <c r="DF156" s="292"/>
      <c r="DG156" s="292"/>
      <c r="DH156" s="292"/>
      <c r="DI156" s="292"/>
      <c r="DJ156" s="292"/>
      <c r="DK156" s="292"/>
      <c r="DL156" s="292"/>
      <c r="DM156" s="292"/>
      <c r="DN156" s="292"/>
      <c r="DO156" s="292"/>
      <c r="DP156" s="292"/>
      <c r="DQ156" s="292"/>
      <c r="DR156" s="292"/>
      <c r="DS156" s="292"/>
      <c r="DT156" s="292"/>
      <c r="DU156" s="292"/>
      <c r="DV156" s="292"/>
      <c r="DW156" s="292"/>
      <c r="DX156" s="292"/>
      <c r="DY156" s="292"/>
      <c r="DZ156" s="292"/>
      <c r="EA156" s="292"/>
      <c r="EB156" s="292"/>
      <c r="EC156" s="292"/>
      <c r="ED156" s="292"/>
      <c r="EE156" s="292"/>
      <c r="EF156" s="292"/>
      <c r="EG156" s="292"/>
      <c r="EH156" s="292"/>
      <c r="EI156" s="292"/>
      <c r="EJ156" s="292"/>
      <c r="EK156" s="292"/>
      <c r="EL156" s="292"/>
      <c r="EM156" s="292"/>
      <c r="EN156" s="292"/>
    </row>
    <row r="157" spans="1:144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2"/>
      <c r="CC157" s="292"/>
      <c r="CD157" s="292"/>
      <c r="CE157" s="292"/>
      <c r="CF157" s="292"/>
      <c r="CG157" s="292"/>
      <c r="CH157" s="292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2"/>
      <c r="CX157" s="292"/>
      <c r="CY157" s="292"/>
      <c r="CZ157" s="292"/>
      <c r="DA157" s="292"/>
      <c r="DB157" s="292"/>
      <c r="DC157" s="292"/>
      <c r="DD157" s="292"/>
      <c r="DE157" s="292"/>
      <c r="DF157" s="292"/>
      <c r="DG157" s="292"/>
      <c r="DH157" s="292"/>
      <c r="DI157" s="292"/>
      <c r="DJ157" s="292"/>
      <c r="DK157" s="292"/>
      <c r="DL157" s="292"/>
      <c r="DM157" s="292"/>
      <c r="DN157" s="292"/>
      <c r="DO157" s="292"/>
      <c r="DP157" s="292"/>
      <c r="DQ157" s="292"/>
      <c r="DR157" s="292"/>
      <c r="DS157" s="292"/>
      <c r="DT157" s="292"/>
      <c r="DU157" s="292"/>
      <c r="DV157" s="292"/>
      <c r="DW157" s="292"/>
      <c r="DX157" s="292"/>
      <c r="DY157" s="292"/>
      <c r="DZ157" s="292"/>
      <c r="EA157" s="292"/>
      <c r="EB157" s="292"/>
      <c r="EC157" s="292"/>
      <c r="ED157" s="292"/>
      <c r="EE157" s="292"/>
      <c r="EF157" s="292"/>
      <c r="EG157" s="292"/>
      <c r="EH157" s="292"/>
      <c r="EI157" s="292"/>
      <c r="EJ157" s="292"/>
      <c r="EK157" s="292"/>
      <c r="EL157" s="292"/>
      <c r="EM157" s="292"/>
      <c r="EN157" s="292"/>
    </row>
    <row r="158" spans="1:144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92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2"/>
      <c r="CC158" s="292"/>
      <c r="CD158" s="292"/>
      <c r="CE158" s="292"/>
      <c r="CF158" s="292"/>
      <c r="CG158" s="292"/>
      <c r="CH158" s="292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2"/>
      <c r="CX158" s="292"/>
      <c r="CY158" s="292"/>
      <c r="CZ158" s="292"/>
      <c r="DA158" s="292"/>
      <c r="DB158" s="292"/>
      <c r="DC158" s="292"/>
      <c r="DD158" s="292"/>
      <c r="DE158" s="292"/>
      <c r="DF158" s="292"/>
      <c r="DG158" s="292"/>
      <c r="DH158" s="292"/>
      <c r="DI158" s="292"/>
      <c r="DJ158" s="292"/>
      <c r="DK158" s="292"/>
      <c r="DL158" s="292"/>
      <c r="DM158" s="292"/>
      <c r="DN158" s="292"/>
      <c r="DO158" s="292"/>
      <c r="DP158" s="292"/>
      <c r="DQ158" s="292"/>
      <c r="DR158" s="292"/>
      <c r="DS158" s="292"/>
      <c r="DT158" s="292"/>
      <c r="DU158" s="292"/>
      <c r="DV158" s="292"/>
      <c r="DW158" s="292"/>
      <c r="DX158" s="292"/>
      <c r="DY158" s="292"/>
      <c r="DZ158" s="292"/>
      <c r="EA158" s="292"/>
      <c r="EB158" s="292"/>
      <c r="EC158" s="292"/>
      <c r="ED158" s="292"/>
      <c r="EE158" s="292"/>
      <c r="EF158" s="292"/>
      <c r="EG158" s="292"/>
      <c r="EH158" s="292"/>
      <c r="EI158" s="292"/>
      <c r="EJ158" s="292"/>
      <c r="EK158" s="292"/>
      <c r="EL158" s="292"/>
      <c r="EM158" s="292"/>
      <c r="EN158" s="292"/>
    </row>
    <row r="159" spans="1:144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  <c r="AM159" s="292"/>
      <c r="AN159" s="292"/>
      <c r="AO159" s="292"/>
      <c r="AP159" s="292"/>
      <c r="AQ159" s="292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2"/>
      <c r="CC159" s="292"/>
      <c r="CD159" s="292"/>
      <c r="CE159" s="292"/>
      <c r="CF159" s="292"/>
      <c r="CG159" s="292"/>
      <c r="CH159" s="292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2"/>
      <c r="CX159" s="292"/>
      <c r="CY159" s="292"/>
      <c r="CZ159" s="292"/>
      <c r="DA159" s="292"/>
      <c r="DB159" s="292"/>
      <c r="DC159" s="292"/>
      <c r="DD159" s="292"/>
      <c r="DE159" s="292"/>
      <c r="DF159" s="292"/>
      <c r="DG159" s="292"/>
      <c r="DH159" s="292"/>
      <c r="DI159" s="292"/>
      <c r="DJ159" s="292"/>
      <c r="DK159" s="292"/>
      <c r="DL159" s="292"/>
      <c r="DM159" s="292"/>
      <c r="DN159" s="292"/>
      <c r="DO159" s="292"/>
      <c r="DP159" s="292"/>
      <c r="DQ159" s="292"/>
      <c r="DR159" s="292"/>
      <c r="DS159" s="292"/>
      <c r="DT159" s="292"/>
      <c r="DU159" s="292"/>
      <c r="DV159" s="292"/>
      <c r="DW159" s="292"/>
      <c r="DX159" s="292"/>
      <c r="DY159" s="292"/>
      <c r="DZ159" s="292"/>
      <c r="EA159" s="292"/>
      <c r="EB159" s="292"/>
      <c r="EC159" s="292"/>
      <c r="ED159" s="292"/>
      <c r="EE159" s="292"/>
      <c r="EF159" s="292"/>
      <c r="EG159" s="292"/>
      <c r="EH159" s="292"/>
      <c r="EI159" s="292"/>
      <c r="EJ159" s="292"/>
      <c r="EK159" s="292"/>
      <c r="EL159" s="292"/>
      <c r="EM159" s="292"/>
      <c r="EN159" s="292"/>
    </row>
    <row r="160" spans="1:144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  <c r="AM160" s="292"/>
      <c r="AN160" s="292"/>
      <c r="AO160" s="292"/>
      <c r="AP160" s="292"/>
      <c r="AQ160" s="292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2"/>
      <c r="CC160" s="292"/>
      <c r="CD160" s="292"/>
      <c r="CE160" s="292"/>
      <c r="CF160" s="292"/>
      <c r="CG160" s="292"/>
      <c r="CH160" s="292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2"/>
      <c r="CX160" s="292"/>
      <c r="CY160" s="292"/>
      <c r="CZ160" s="292"/>
      <c r="DA160" s="292"/>
      <c r="DB160" s="292"/>
      <c r="DC160" s="292"/>
      <c r="DD160" s="292"/>
      <c r="DE160" s="292"/>
      <c r="DF160" s="292"/>
      <c r="DG160" s="292"/>
      <c r="DH160" s="292"/>
      <c r="DI160" s="292"/>
      <c r="DJ160" s="292"/>
      <c r="DK160" s="292"/>
      <c r="DL160" s="292"/>
      <c r="DM160" s="292"/>
      <c r="DN160" s="292"/>
      <c r="DO160" s="292"/>
      <c r="DP160" s="292"/>
      <c r="DQ160" s="292"/>
      <c r="DR160" s="292"/>
      <c r="DS160" s="292"/>
      <c r="DT160" s="292"/>
      <c r="DU160" s="292"/>
      <c r="DV160" s="292"/>
      <c r="DW160" s="292"/>
      <c r="DX160" s="292"/>
      <c r="DY160" s="292"/>
      <c r="DZ160" s="292"/>
      <c r="EA160" s="292"/>
      <c r="EB160" s="292"/>
      <c r="EC160" s="292"/>
      <c r="ED160" s="292"/>
      <c r="EE160" s="292"/>
      <c r="EF160" s="292"/>
      <c r="EG160" s="292"/>
      <c r="EH160" s="292"/>
      <c r="EI160" s="292"/>
      <c r="EJ160" s="292"/>
      <c r="EK160" s="292"/>
      <c r="EL160" s="292"/>
      <c r="EM160" s="292"/>
      <c r="EN160" s="292"/>
    </row>
    <row r="161" spans="1:144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  <c r="AM161" s="292"/>
      <c r="AN161" s="292"/>
      <c r="AO161" s="292"/>
      <c r="AP161" s="292"/>
      <c r="AQ161" s="292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2"/>
      <c r="CC161" s="292"/>
      <c r="CD161" s="292"/>
      <c r="CE161" s="292"/>
      <c r="CF161" s="292"/>
      <c r="CG161" s="292"/>
      <c r="CH161" s="292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2"/>
      <c r="CX161" s="292"/>
      <c r="CY161" s="292"/>
      <c r="CZ161" s="292"/>
      <c r="DA161" s="292"/>
      <c r="DB161" s="292"/>
      <c r="DC161" s="292"/>
      <c r="DD161" s="292"/>
      <c r="DE161" s="292"/>
      <c r="DF161" s="292"/>
      <c r="DG161" s="292"/>
      <c r="DH161" s="292"/>
      <c r="DI161" s="292"/>
      <c r="DJ161" s="292"/>
      <c r="DK161" s="292"/>
      <c r="DL161" s="292"/>
      <c r="DM161" s="292"/>
      <c r="DN161" s="292"/>
      <c r="DO161" s="292"/>
      <c r="DP161" s="292"/>
      <c r="DQ161" s="292"/>
      <c r="DR161" s="292"/>
      <c r="DS161" s="292"/>
      <c r="DT161" s="292"/>
      <c r="DU161" s="292"/>
      <c r="DV161" s="292"/>
      <c r="DW161" s="292"/>
      <c r="DX161" s="292"/>
      <c r="DY161" s="292"/>
      <c r="DZ161" s="292"/>
      <c r="EA161" s="292"/>
      <c r="EB161" s="292"/>
      <c r="EC161" s="292"/>
      <c r="ED161" s="292"/>
      <c r="EE161" s="292"/>
      <c r="EF161" s="292"/>
      <c r="EG161" s="292"/>
      <c r="EH161" s="292"/>
      <c r="EI161" s="292"/>
      <c r="EJ161" s="292"/>
      <c r="EK161" s="292"/>
      <c r="EL161" s="292"/>
      <c r="EM161" s="292"/>
      <c r="EN161" s="292"/>
    </row>
    <row r="162" spans="1:144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  <c r="AM162" s="292"/>
      <c r="AN162" s="292"/>
      <c r="AO162" s="292"/>
      <c r="AP162" s="292"/>
      <c r="AQ162" s="292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2"/>
      <c r="CC162" s="292"/>
      <c r="CD162" s="292"/>
      <c r="CE162" s="292"/>
      <c r="CF162" s="292"/>
      <c r="CG162" s="292"/>
      <c r="CH162" s="292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2"/>
      <c r="CX162" s="292"/>
      <c r="CY162" s="292"/>
      <c r="CZ162" s="292"/>
      <c r="DA162" s="292"/>
      <c r="DB162" s="292"/>
      <c r="DC162" s="292"/>
      <c r="DD162" s="292"/>
      <c r="DE162" s="292"/>
      <c r="DF162" s="292"/>
      <c r="DG162" s="292"/>
      <c r="DH162" s="292"/>
      <c r="DI162" s="292"/>
      <c r="DJ162" s="292"/>
      <c r="DK162" s="292"/>
      <c r="DL162" s="292"/>
      <c r="DM162" s="292"/>
      <c r="DN162" s="292"/>
      <c r="DO162" s="292"/>
      <c r="DP162" s="292"/>
      <c r="DQ162" s="292"/>
      <c r="DR162" s="292"/>
      <c r="DS162" s="292"/>
      <c r="DT162" s="292"/>
      <c r="DU162" s="292"/>
      <c r="DV162" s="292"/>
      <c r="DW162" s="292"/>
      <c r="DX162" s="292"/>
      <c r="DY162" s="292"/>
      <c r="DZ162" s="292"/>
      <c r="EA162" s="292"/>
      <c r="EB162" s="292"/>
      <c r="EC162" s="292"/>
      <c r="ED162" s="292"/>
      <c r="EE162" s="292"/>
      <c r="EF162" s="292"/>
      <c r="EG162" s="292"/>
      <c r="EH162" s="292"/>
      <c r="EI162" s="292"/>
      <c r="EJ162" s="292"/>
      <c r="EK162" s="292"/>
      <c r="EL162" s="292"/>
      <c r="EM162" s="292"/>
      <c r="EN162" s="292"/>
    </row>
    <row r="163" spans="1:144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  <c r="AM163" s="292"/>
      <c r="AN163" s="292"/>
      <c r="AO163" s="292"/>
      <c r="AP163" s="292"/>
      <c r="AQ163" s="292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2"/>
      <c r="CC163" s="292"/>
      <c r="CD163" s="292"/>
      <c r="CE163" s="292"/>
      <c r="CF163" s="292"/>
      <c r="CG163" s="292"/>
      <c r="CH163" s="292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2"/>
      <c r="CX163" s="292"/>
      <c r="CY163" s="292"/>
      <c r="CZ163" s="292"/>
      <c r="DA163" s="292"/>
      <c r="DB163" s="292"/>
      <c r="DC163" s="292"/>
      <c r="DD163" s="292"/>
      <c r="DE163" s="292"/>
      <c r="DF163" s="292"/>
      <c r="DG163" s="292"/>
      <c r="DH163" s="292"/>
      <c r="DI163" s="292"/>
      <c r="DJ163" s="292"/>
      <c r="DK163" s="292"/>
      <c r="DL163" s="292"/>
      <c r="DM163" s="292"/>
      <c r="DN163" s="292"/>
      <c r="DO163" s="292"/>
      <c r="DP163" s="292"/>
      <c r="DQ163" s="292"/>
      <c r="DR163" s="292"/>
      <c r="DS163" s="292"/>
      <c r="DT163" s="292"/>
      <c r="DU163" s="292"/>
      <c r="DV163" s="292"/>
      <c r="DW163" s="292"/>
      <c r="DX163" s="292"/>
      <c r="DY163" s="292"/>
      <c r="DZ163" s="292"/>
      <c r="EA163" s="292"/>
      <c r="EB163" s="292"/>
      <c r="EC163" s="292"/>
      <c r="ED163" s="292"/>
      <c r="EE163" s="292"/>
      <c r="EF163" s="292"/>
      <c r="EG163" s="292"/>
      <c r="EH163" s="292"/>
      <c r="EI163" s="292"/>
      <c r="EJ163" s="292"/>
      <c r="EK163" s="292"/>
      <c r="EL163" s="292"/>
      <c r="EM163" s="292"/>
      <c r="EN163" s="292"/>
    </row>
    <row r="164" spans="1:144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AN164" s="292"/>
      <c r="AO164" s="292"/>
      <c r="AP164" s="292"/>
      <c r="AQ164" s="292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2"/>
      <c r="CC164" s="292"/>
      <c r="CD164" s="292"/>
      <c r="CE164" s="292"/>
      <c r="CF164" s="292"/>
      <c r="CG164" s="292"/>
      <c r="CH164" s="292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2"/>
      <c r="CX164" s="292"/>
      <c r="CY164" s="292"/>
      <c r="CZ164" s="292"/>
      <c r="DA164" s="292"/>
      <c r="DB164" s="292"/>
      <c r="DC164" s="292"/>
      <c r="DD164" s="292"/>
      <c r="DE164" s="292"/>
      <c r="DF164" s="292"/>
      <c r="DG164" s="292"/>
      <c r="DH164" s="292"/>
      <c r="DI164" s="292"/>
      <c r="DJ164" s="292"/>
      <c r="DK164" s="292"/>
      <c r="DL164" s="292"/>
      <c r="DM164" s="292"/>
      <c r="DN164" s="292"/>
      <c r="DO164" s="292"/>
      <c r="DP164" s="292"/>
      <c r="DQ164" s="292"/>
      <c r="DR164" s="292"/>
      <c r="DS164" s="292"/>
      <c r="DT164" s="292"/>
      <c r="DU164" s="292"/>
      <c r="DV164" s="292"/>
      <c r="DW164" s="292"/>
      <c r="DX164" s="292"/>
      <c r="DY164" s="292"/>
      <c r="DZ164" s="292"/>
      <c r="EA164" s="292"/>
      <c r="EB164" s="292"/>
      <c r="EC164" s="292"/>
      <c r="ED164" s="292"/>
      <c r="EE164" s="292"/>
      <c r="EF164" s="292"/>
      <c r="EG164" s="292"/>
      <c r="EH164" s="292"/>
      <c r="EI164" s="292"/>
      <c r="EJ164" s="292"/>
      <c r="EK164" s="292"/>
      <c r="EL164" s="292"/>
      <c r="EM164" s="292"/>
      <c r="EN164" s="292"/>
    </row>
    <row r="165" spans="1:144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  <c r="AM165" s="292"/>
      <c r="AN165" s="292"/>
      <c r="AO165" s="292"/>
      <c r="AP165" s="292"/>
      <c r="AQ165" s="292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2"/>
      <c r="CC165" s="292"/>
      <c r="CD165" s="292"/>
      <c r="CE165" s="292"/>
      <c r="CF165" s="292"/>
      <c r="CG165" s="292"/>
      <c r="CH165" s="292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2"/>
      <c r="CX165" s="292"/>
      <c r="CY165" s="292"/>
      <c r="CZ165" s="292"/>
      <c r="DA165" s="292"/>
      <c r="DB165" s="292"/>
      <c r="DC165" s="292"/>
      <c r="DD165" s="292"/>
      <c r="DE165" s="292"/>
      <c r="DF165" s="292"/>
      <c r="DG165" s="292"/>
      <c r="DH165" s="292"/>
      <c r="DI165" s="292"/>
      <c r="DJ165" s="292"/>
      <c r="DK165" s="292"/>
      <c r="DL165" s="292"/>
      <c r="DM165" s="292"/>
      <c r="DN165" s="292"/>
      <c r="DO165" s="292"/>
      <c r="DP165" s="292"/>
      <c r="DQ165" s="292"/>
      <c r="DR165" s="292"/>
      <c r="DS165" s="292"/>
      <c r="DT165" s="292"/>
      <c r="DU165" s="292"/>
      <c r="DV165" s="292"/>
      <c r="DW165" s="292"/>
      <c r="DX165" s="292"/>
      <c r="DY165" s="292"/>
      <c r="DZ165" s="292"/>
      <c r="EA165" s="292"/>
      <c r="EB165" s="292"/>
      <c r="EC165" s="292"/>
      <c r="ED165" s="292"/>
      <c r="EE165" s="292"/>
      <c r="EF165" s="292"/>
      <c r="EG165" s="292"/>
      <c r="EH165" s="292"/>
      <c r="EI165" s="292"/>
      <c r="EJ165" s="292"/>
      <c r="EK165" s="292"/>
      <c r="EL165" s="292"/>
      <c r="EM165" s="292"/>
      <c r="EN165" s="292"/>
    </row>
    <row r="166" spans="1:144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2"/>
      <c r="CC166" s="292"/>
      <c r="CD166" s="292"/>
      <c r="CE166" s="292"/>
      <c r="CF166" s="292"/>
      <c r="CG166" s="292"/>
      <c r="CH166" s="292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2"/>
      <c r="CX166" s="292"/>
      <c r="CY166" s="292"/>
      <c r="CZ166" s="292"/>
      <c r="DA166" s="292"/>
      <c r="DB166" s="292"/>
      <c r="DC166" s="292"/>
      <c r="DD166" s="292"/>
      <c r="DE166" s="292"/>
      <c r="DF166" s="292"/>
      <c r="DG166" s="292"/>
      <c r="DH166" s="292"/>
      <c r="DI166" s="292"/>
      <c r="DJ166" s="292"/>
      <c r="DK166" s="292"/>
      <c r="DL166" s="292"/>
      <c r="DM166" s="292"/>
      <c r="DN166" s="292"/>
      <c r="DO166" s="292"/>
      <c r="DP166" s="292"/>
      <c r="DQ166" s="292"/>
      <c r="DR166" s="292"/>
      <c r="DS166" s="292"/>
      <c r="DT166" s="292"/>
      <c r="DU166" s="292"/>
      <c r="DV166" s="292"/>
      <c r="DW166" s="292"/>
      <c r="DX166" s="292"/>
      <c r="DY166" s="292"/>
      <c r="DZ166" s="292"/>
      <c r="EA166" s="292"/>
      <c r="EB166" s="292"/>
      <c r="EC166" s="292"/>
      <c r="ED166" s="292"/>
      <c r="EE166" s="292"/>
      <c r="EF166" s="292"/>
      <c r="EG166" s="292"/>
      <c r="EH166" s="292"/>
      <c r="EI166" s="292"/>
      <c r="EJ166" s="292"/>
      <c r="EK166" s="292"/>
      <c r="EL166" s="292"/>
      <c r="EM166" s="292"/>
      <c r="EN166" s="292"/>
    </row>
    <row r="167" spans="1:144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  <c r="AM167" s="292"/>
      <c r="AN167" s="292"/>
      <c r="AO167" s="292"/>
      <c r="AP167" s="292"/>
      <c r="AQ167" s="292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2"/>
      <c r="CC167" s="292"/>
      <c r="CD167" s="292"/>
      <c r="CE167" s="292"/>
      <c r="CF167" s="292"/>
      <c r="CG167" s="292"/>
      <c r="CH167" s="292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2"/>
      <c r="CX167" s="292"/>
      <c r="CY167" s="292"/>
      <c r="CZ167" s="292"/>
      <c r="DA167" s="292"/>
      <c r="DB167" s="292"/>
      <c r="DC167" s="292"/>
      <c r="DD167" s="292"/>
      <c r="DE167" s="292"/>
      <c r="DF167" s="292"/>
      <c r="DG167" s="292"/>
      <c r="DH167" s="292"/>
      <c r="DI167" s="292"/>
      <c r="DJ167" s="292"/>
      <c r="DK167" s="292"/>
      <c r="DL167" s="292"/>
      <c r="DM167" s="292"/>
      <c r="DN167" s="292"/>
      <c r="DO167" s="292"/>
      <c r="DP167" s="292"/>
      <c r="DQ167" s="292"/>
      <c r="DR167" s="292"/>
      <c r="DS167" s="292"/>
      <c r="DT167" s="292"/>
      <c r="DU167" s="292"/>
      <c r="DV167" s="292"/>
      <c r="DW167" s="292"/>
      <c r="DX167" s="292"/>
      <c r="DY167" s="292"/>
      <c r="DZ167" s="292"/>
      <c r="EA167" s="292"/>
      <c r="EB167" s="292"/>
      <c r="EC167" s="292"/>
      <c r="ED167" s="292"/>
      <c r="EE167" s="292"/>
      <c r="EF167" s="292"/>
      <c r="EG167" s="292"/>
      <c r="EH167" s="292"/>
      <c r="EI167" s="292"/>
      <c r="EJ167" s="292"/>
      <c r="EK167" s="292"/>
      <c r="EL167" s="292"/>
      <c r="EM167" s="292"/>
      <c r="EN167" s="292"/>
    </row>
    <row r="168" spans="1:144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  <c r="AM168" s="292"/>
      <c r="AN168" s="292"/>
      <c r="AO168" s="292"/>
      <c r="AP168" s="292"/>
      <c r="AQ168" s="292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2"/>
      <c r="CC168" s="292"/>
      <c r="CD168" s="292"/>
      <c r="CE168" s="292"/>
      <c r="CF168" s="292"/>
      <c r="CG168" s="292"/>
      <c r="CH168" s="292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2"/>
      <c r="CX168" s="292"/>
      <c r="CY168" s="292"/>
      <c r="CZ168" s="292"/>
      <c r="DA168" s="292"/>
      <c r="DB168" s="292"/>
      <c r="DC168" s="292"/>
      <c r="DD168" s="292"/>
      <c r="DE168" s="292"/>
      <c r="DF168" s="292"/>
      <c r="DG168" s="292"/>
      <c r="DH168" s="292"/>
      <c r="DI168" s="292"/>
      <c r="DJ168" s="292"/>
      <c r="DK168" s="292"/>
      <c r="DL168" s="292"/>
      <c r="DM168" s="292"/>
      <c r="DN168" s="292"/>
      <c r="DO168" s="292"/>
      <c r="DP168" s="292"/>
      <c r="DQ168" s="292"/>
      <c r="DR168" s="292"/>
      <c r="DS168" s="292"/>
      <c r="DT168" s="292"/>
      <c r="DU168" s="292"/>
      <c r="DV168" s="292"/>
      <c r="DW168" s="292"/>
      <c r="DX168" s="292"/>
      <c r="DY168" s="292"/>
      <c r="DZ168" s="292"/>
      <c r="EA168" s="292"/>
      <c r="EB168" s="292"/>
      <c r="EC168" s="292"/>
      <c r="ED168" s="292"/>
      <c r="EE168" s="292"/>
      <c r="EF168" s="292"/>
      <c r="EG168" s="292"/>
      <c r="EH168" s="292"/>
      <c r="EI168" s="292"/>
      <c r="EJ168" s="292"/>
      <c r="EK168" s="292"/>
      <c r="EL168" s="292"/>
      <c r="EM168" s="292"/>
      <c r="EN168" s="292"/>
    </row>
    <row r="169" spans="1:144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  <c r="AM169" s="292"/>
      <c r="AN169" s="292"/>
      <c r="AO169" s="292"/>
      <c r="AP169" s="292"/>
      <c r="AQ169" s="292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2"/>
      <c r="CC169" s="292"/>
      <c r="CD169" s="292"/>
      <c r="CE169" s="292"/>
      <c r="CF169" s="292"/>
      <c r="CG169" s="292"/>
      <c r="CH169" s="292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2"/>
      <c r="CX169" s="292"/>
      <c r="CY169" s="292"/>
      <c r="CZ169" s="292"/>
      <c r="DA169" s="292"/>
      <c r="DB169" s="292"/>
      <c r="DC169" s="292"/>
      <c r="DD169" s="292"/>
      <c r="DE169" s="292"/>
      <c r="DF169" s="292"/>
      <c r="DG169" s="292"/>
      <c r="DH169" s="292"/>
      <c r="DI169" s="292"/>
      <c r="DJ169" s="292"/>
      <c r="DK169" s="292"/>
      <c r="DL169" s="292"/>
      <c r="DM169" s="292"/>
      <c r="DN169" s="292"/>
      <c r="DO169" s="292"/>
      <c r="DP169" s="292"/>
      <c r="DQ169" s="292"/>
      <c r="DR169" s="292"/>
      <c r="DS169" s="292"/>
      <c r="DT169" s="292"/>
      <c r="DU169" s="292"/>
      <c r="DV169" s="292"/>
      <c r="DW169" s="292"/>
      <c r="DX169" s="292"/>
      <c r="DY169" s="292"/>
      <c r="DZ169" s="292"/>
      <c r="EA169" s="292"/>
      <c r="EB169" s="292"/>
      <c r="EC169" s="292"/>
      <c r="ED169" s="292"/>
      <c r="EE169" s="292"/>
      <c r="EF169" s="292"/>
      <c r="EG169" s="292"/>
      <c r="EH169" s="292"/>
      <c r="EI169" s="292"/>
      <c r="EJ169" s="292"/>
      <c r="EK169" s="292"/>
      <c r="EL169" s="292"/>
      <c r="EM169" s="292"/>
      <c r="EN169" s="292"/>
    </row>
    <row r="170" spans="1:144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  <c r="AM170" s="292"/>
      <c r="AN170" s="292"/>
      <c r="AO170" s="292"/>
      <c r="AP170" s="292"/>
      <c r="AQ170" s="292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2"/>
      <c r="CC170" s="292"/>
      <c r="CD170" s="292"/>
      <c r="CE170" s="292"/>
      <c r="CF170" s="292"/>
      <c r="CG170" s="292"/>
      <c r="CH170" s="292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2"/>
      <c r="CX170" s="292"/>
      <c r="CY170" s="292"/>
      <c r="CZ170" s="292"/>
      <c r="DA170" s="292"/>
      <c r="DB170" s="292"/>
      <c r="DC170" s="292"/>
      <c r="DD170" s="292"/>
      <c r="DE170" s="292"/>
      <c r="DF170" s="292"/>
      <c r="DG170" s="292"/>
      <c r="DH170" s="292"/>
      <c r="DI170" s="292"/>
      <c r="DJ170" s="292"/>
      <c r="DK170" s="292"/>
      <c r="DL170" s="292"/>
      <c r="DM170" s="292"/>
      <c r="DN170" s="292"/>
      <c r="DO170" s="292"/>
      <c r="DP170" s="292"/>
      <c r="DQ170" s="292"/>
      <c r="DR170" s="292"/>
      <c r="DS170" s="292"/>
      <c r="DT170" s="292"/>
      <c r="DU170" s="292"/>
      <c r="DV170" s="292"/>
      <c r="DW170" s="292"/>
      <c r="DX170" s="292"/>
      <c r="DY170" s="292"/>
      <c r="DZ170" s="292"/>
      <c r="EA170" s="292"/>
      <c r="EB170" s="292"/>
      <c r="EC170" s="292"/>
      <c r="ED170" s="292"/>
      <c r="EE170" s="292"/>
      <c r="EF170" s="292"/>
      <c r="EG170" s="292"/>
      <c r="EH170" s="292"/>
      <c r="EI170" s="292"/>
      <c r="EJ170" s="292"/>
      <c r="EK170" s="292"/>
      <c r="EL170" s="292"/>
      <c r="EM170" s="292"/>
      <c r="EN170" s="292"/>
    </row>
    <row r="171" spans="1:144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  <c r="AM171" s="292"/>
      <c r="AN171" s="292"/>
      <c r="AO171" s="292"/>
      <c r="AP171" s="292"/>
      <c r="AQ171" s="292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2"/>
      <c r="CC171" s="292"/>
      <c r="CD171" s="292"/>
      <c r="CE171" s="292"/>
      <c r="CF171" s="292"/>
      <c r="CG171" s="292"/>
      <c r="CH171" s="292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2"/>
      <c r="CX171" s="292"/>
      <c r="CY171" s="292"/>
      <c r="CZ171" s="292"/>
      <c r="DA171" s="292"/>
      <c r="DB171" s="292"/>
      <c r="DC171" s="292"/>
      <c r="DD171" s="292"/>
      <c r="DE171" s="292"/>
      <c r="DF171" s="292"/>
      <c r="DG171" s="292"/>
      <c r="DH171" s="292"/>
      <c r="DI171" s="292"/>
      <c r="DJ171" s="292"/>
      <c r="DK171" s="292"/>
      <c r="DL171" s="292"/>
      <c r="DM171" s="292"/>
      <c r="DN171" s="292"/>
      <c r="DO171" s="292"/>
      <c r="DP171" s="292"/>
      <c r="DQ171" s="292"/>
      <c r="DR171" s="292"/>
      <c r="DS171" s="292"/>
      <c r="DT171" s="292"/>
      <c r="DU171" s="292"/>
      <c r="DV171" s="292"/>
      <c r="DW171" s="292"/>
      <c r="DX171" s="292"/>
      <c r="DY171" s="292"/>
      <c r="DZ171" s="292"/>
      <c r="EA171" s="292"/>
      <c r="EB171" s="292"/>
      <c r="EC171" s="292"/>
      <c r="ED171" s="292"/>
      <c r="EE171" s="292"/>
      <c r="EF171" s="292"/>
      <c r="EG171" s="292"/>
      <c r="EH171" s="292"/>
      <c r="EI171" s="292"/>
      <c r="EJ171" s="292"/>
      <c r="EK171" s="292"/>
      <c r="EL171" s="292"/>
      <c r="EM171" s="292"/>
      <c r="EN171" s="292"/>
    </row>
    <row r="172" spans="1:144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2"/>
      <c r="AQ172" s="292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2"/>
      <c r="CC172" s="292"/>
      <c r="CD172" s="292"/>
      <c r="CE172" s="292"/>
      <c r="CF172" s="292"/>
      <c r="CG172" s="292"/>
      <c r="CH172" s="292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2"/>
      <c r="CX172" s="292"/>
      <c r="CY172" s="292"/>
      <c r="CZ172" s="292"/>
      <c r="DA172" s="292"/>
      <c r="DB172" s="292"/>
      <c r="DC172" s="292"/>
      <c r="DD172" s="292"/>
      <c r="DE172" s="292"/>
      <c r="DF172" s="292"/>
      <c r="DG172" s="292"/>
      <c r="DH172" s="292"/>
      <c r="DI172" s="292"/>
      <c r="DJ172" s="292"/>
      <c r="DK172" s="292"/>
      <c r="DL172" s="292"/>
      <c r="DM172" s="292"/>
      <c r="DN172" s="292"/>
      <c r="DO172" s="292"/>
      <c r="DP172" s="292"/>
      <c r="DQ172" s="292"/>
      <c r="DR172" s="292"/>
      <c r="DS172" s="292"/>
      <c r="DT172" s="292"/>
      <c r="DU172" s="292"/>
      <c r="DV172" s="292"/>
      <c r="DW172" s="292"/>
      <c r="DX172" s="292"/>
      <c r="DY172" s="292"/>
      <c r="DZ172" s="292"/>
      <c r="EA172" s="292"/>
      <c r="EB172" s="292"/>
      <c r="EC172" s="292"/>
      <c r="ED172" s="292"/>
      <c r="EE172" s="292"/>
      <c r="EF172" s="292"/>
      <c r="EG172" s="292"/>
      <c r="EH172" s="292"/>
      <c r="EI172" s="292"/>
      <c r="EJ172" s="292"/>
      <c r="EK172" s="292"/>
      <c r="EL172" s="292"/>
      <c r="EM172" s="292"/>
      <c r="EN172" s="292"/>
    </row>
    <row r="173" spans="1:144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  <c r="AM173" s="292"/>
      <c r="AN173" s="292"/>
      <c r="AO173" s="292"/>
      <c r="AP173" s="292"/>
      <c r="AQ173" s="292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2"/>
      <c r="CC173" s="292"/>
      <c r="CD173" s="292"/>
      <c r="CE173" s="292"/>
      <c r="CF173" s="292"/>
      <c r="CG173" s="292"/>
      <c r="CH173" s="292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2"/>
      <c r="CX173" s="292"/>
      <c r="CY173" s="292"/>
      <c r="CZ173" s="292"/>
      <c r="DA173" s="292"/>
      <c r="DB173" s="292"/>
      <c r="DC173" s="292"/>
      <c r="DD173" s="292"/>
      <c r="DE173" s="292"/>
      <c r="DF173" s="292"/>
      <c r="DG173" s="292"/>
      <c r="DH173" s="292"/>
      <c r="DI173" s="292"/>
      <c r="DJ173" s="292"/>
      <c r="DK173" s="292"/>
      <c r="DL173" s="292"/>
      <c r="DM173" s="292"/>
      <c r="DN173" s="292"/>
      <c r="DO173" s="292"/>
      <c r="DP173" s="292"/>
      <c r="DQ173" s="292"/>
      <c r="DR173" s="292"/>
      <c r="DS173" s="292"/>
      <c r="DT173" s="292"/>
      <c r="DU173" s="292"/>
      <c r="DV173" s="292"/>
      <c r="DW173" s="292"/>
      <c r="DX173" s="292"/>
      <c r="DY173" s="292"/>
      <c r="DZ173" s="292"/>
      <c r="EA173" s="292"/>
      <c r="EB173" s="292"/>
      <c r="EC173" s="292"/>
      <c r="ED173" s="292"/>
      <c r="EE173" s="292"/>
      <c r="EF173" s="292"/>
      <c r="EG173" s="292"/>
      <c r="EH173" s="292"/>
      <c r="EI173" s="292"/>
      <c r="EJ173" s="292"/>
      <c r="EK173" s="292"/>
      <c r="EL173" s="292"/>
      <c r="EM173" s="292"/>
      <c r="EN173" s="292"/>
    </row>
    <row r="174" spans="1:144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  <c r="AM174" s="292"/>
      <c r="AN174" s="292"/>
      <c r="AO174" s="292"/>
      <c r="AP174" s="292"/>
      <c r="AQ174" s="292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2"/>
      <c r="CC174" s="292"/>
      <c r="CD174" s="292"/>
      <c r="CE174" s="292"/>
      <c r="CF174" s="292"/>
      <c r="CG174" s="292"/>
      <c r="CH174" s="292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2"/>
      <c r="CX174" s="292"/>
      <c r="CY174" s="292"/>
      <c r="CZ174" s="292"/>
      <c r="DA174" s="292"/>
      <c r="DB174" s="292"/>
      <c r="DC174" s="292"/>
      <c r="DD174" s="292"/>
      <c r="DE174" s="292"/>
      <c r="DF174" s="292"/>
      <c r="DG174" s="292"/>
      <c r="DH174" s="292"/>
      <c r="DI174" s="292"/>
      <c r="DJ174" s="292"/>
      <c r="DK174" s="292"/>
      <c r="DL174" s="292"/>
      <c r="DM174" s="292"/>
      <c r="DN174" s="292"/>
      <c r="DO174" s="292"/>
      <c r="DP174" s="292"/>
      <c r="DQ174" s="292"/>
      <c r="DR174" s="292"/>
      <c r="DS174" s="292"/>
      <c r="DT174" s="292"/>
      <c r="DU174" s="292"/>
      <c r="DV174" s="292"/>
      <c r="DW174" s="292"/>
      <c r="DX174" s="292"/>
      <c r="DY174" s="292"/>
      <c r="DZ174" s="292"/>
      <c r="EA174" s="292"/>
      <c r="EB174" s="292"/>
      <c r="EC174" s="292"/>
      <c r="ED174" s="292"/>
      <c r="EE174" s="292"/>
      <c r="EF174" s="292"/>
      <c r="EG174" s="292"/>
      <c r="EH174" s="292"/>
      <c r="EI174" s="292"/>
      <c r="EJ174" s="292"/>
      <c r="EK174" s="292"/>
      <c r="EL174" s="292"/>
      <c r="EM174" s="292"/>
      <c r="EN174" s="292"/>
    </row>
    <row r="175" spans="1:144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  <c r="AM175" s="292"/>
      <c r="AN175" s="292"/>
      <c r="AO175" s="292"/>
      <c r="AP175" s="292"/>
      <c r="AQ175" s="292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2"/>
      <c r="CC175" s="292"/>
      <c r="CD175" s="292"/>
      <c r="CE175" s="292"/>
      <c r="CF175" s="292"/>
      <c r="CG175" s="292"/>
      <c r="CH175" s="292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2"/>
      <c r="CX175" s="292"/>
      <c r="CY175" s="292"/>
      <c r="CZ175" s="292"/>
      <c r="DA175" s="292"/>
      <c r="DB175" s="292"/>
      <c r="DC175" s="292"/>
      <c r="DD175" s="292"/>
      <c r="DE175" s="292"/>
      <c r="DF175" s="292"/>
      <c r="DG175" s="292"/>
      <c r="DH175" s="292"/>
      <c r="DI175" s="292"/>
      <c r="DJ175" s="292"/>
      <c r="DK175" s="292"/>
      <c r="DL175" s="292"/>
      <c r="DM175" s="292"/>
      <c r="DN175" s="292"/>
      <c r="DO175" s="292"/>
      <c r="DP175" s="292"/>
      <c r="DQ175" s="292"/>
      <c r="DR175" s="292"/>
      <c r="DS175" s="292"/>
      <c r="DT175" s="292"/>
      <c r="DU175" s="292"/>
      <c r="DV175" s="292"/>
      <c r="DW175" s="292"/>
      <c r="DX175" s="292"/>
      <c r="DY175" s="292"/>
      <c r="DZ175" s="292"/>
      <c r="EA175" s="292"/>
      <c r="EB175" s="292"/>
      <c r="EC175" s="292"/>
      <c r="ED175" s="292"/>
      <c r="EE175" s="292"/>
      <c r="EF175" s="292"/>
      <c r="EG175" s="292"/>
      <c r="EH175" s="292"/>
      <c r="EI175" s="292"/>
      <c r="EJ175" s="292"/>
      <c r="EK175" s="292"/>
      <c r="EL175" s="292"/>
      <c r="EM175" s="292"/>
      <c r="EN175" s="292"/>
    </row>
    <row r="176" spans="1:144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  <c r="AM176" s="292"/>
      <c r="AN176" s="292"/>
      <c r="AO176" s="292"/>
      <c r="AP176" s="292"/>
      <c r="AQ176" s="292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2"/>
      <c r="CC176" s="292"/>
      <c r="CD176" s="292"/>
      <c r="CE176" s="292"/>
      <c r="CF176" s="292"/>
      <c r="CG176" s="292"/>
      <c r="CH176" s="292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2"/>
      <c r="CX176" s="292"/>
      <c r="CY176" s="292"/>
      <c r="CZ176" s="292"/>
      <c r="DA176" s="292"/>
      <c r="DB176" s="292"/>
      <c r="DC176" s="292"/>
      <c r="DD176" s="292"/>
      <c r="DE176" s="292"/>
      <c r="DF176" s="292"/>
      <c r="DG176" s="292"/>
      <c r="DH176" s="292"/>
      <c r="DI176" s="292"/>
      <c r="DJ176" s="292"/>
      <c r="DK176" s="292"/>
      <c r="DL176" s="292"/>
      <c r="DM176" s="292"/>
      <c r="DN176" s="292"/>
      <c r="DO176" s="292"/>
      <c r="DP176" s="292"/>
      <c r="DQ176" s="292"/>
      <c r="DR176" s="292"/>
      <c r="DS176" s="292"/>
      <c r="DT176" s="292"/>
      <c r="DU176" s="292"/>
      <c r="DV176" s="292"/>
      <c r="DW176" s="292"/>
      <c r="DX176" s="292"/>
      <c r="DY176" s="292"/>
      <c r="DZ176" s="292"/>
      <c r="EA176" s="292"/>
      <c r="EB176" s="292"/>
      <c r="EC176" s="292"/>
      <c r="ED176" s="292"/>
      <c r="EE176" s="292"/>
      <c r="EF176" s="292"/>
      <c r="EG176" s="292"/>
      <c r="EH176" s="292"/>
      <c r="EI176" s="292"/>
      <c r="EJ176" s="292"/>
      <c r="EK176" s="292"/>
      <c r="EL176" s="292"/>
      <c r="EM176" s="292"/>
      <c r="EN176" s="292"/>
    </row>
    <row r="177" spans="1:144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  <c r="AM177" s="292"/>
      <c r="AN177" s="292"/>
      <c r="AO177" s="292"/>
      <c r="AP177" s="292"/>
      <c r="AQ177" s="292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2"/>
      <c r="CC177" s="292"/>
      <c r="CD177" s="292"/>
      <c r="CE177" s="292"/>
      <c r="CF177" s="292"/>
      <c r="CG177" s="292"/>
      <c r="CH177" s="292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2"/>
      <c r="CX177" s="292"/>
      <c r="CY177" s="292"/>
      <c r="CZ177" s="292"/>
      <c r="DA177" s="292"/>
      <c r="DB177" s="292"/>
      <c r="DC177" s="292"/>
      <c r="DD177" s="292"/>
      <c r="DE177" s="292"/>
      <c r="DF177" s="292"/>
      <c r="DG177" s="292"/>
      <c r="DH177" s="292"/>
      <c r="DI177" s="292"/>
      <c r="DJ177" s="292"/>
      <c r="DK177" s="292"/>
      <c r="DL177" s="292"/>
      <c r="DM177" s="292"/>
      <c r="DN177" s="292"/>
      <c r="DO177" s="292"/>
      <c r="DP177" s="292"/>
      <c r="DQ177" s="292"/>
      <c r="DR177" s="292"/>
      <c r="DS177" s="292"/>
      <c r="DT177" s="292"/>
      <c r="DU177" s="292"/>
      <c r="DV177" s="292"/>
      <c r="DW177" s="292"/>
      <c r="DX177" s="292"/>
      <c r="DY177" s="292"/>
      <c r="DZ177" s="292"/>
      <c r="EA177" s="292"/>
      <c r="EB177" s="292"/>
      <c r="EC177" s="292"/>
      <c r="ED177" s="292"/>
      <c r="EE177" s="292"/>
      <c r="EF177" s="292"/>
      <c r="EG177" s="292"/>
      <c r="EH177" s="292"/>
      <c r="EI177" s="292"/>
      <c r="EJ177" s="292"/>
      <c r="EK177" s="292"/>
      <c r="EL177" s="292"/>
      <c r="EM177" s="292"/>
      <c r="EN177" s="292"/>
    </row>
    <row r="178" spans="1:144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  <c r="AM178" s="292"/>
      <c r="AN178" s="292"/>
      <c r="AO178" s="292"/>
      <c r="AP178" s="292"/>
      <c r="AQ178" s="292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2"/>
      <c r="CC178" s="292"/>
      <c r="CD178" s="292"/>
      <c r="CE178" s="292"/>
      <c r="CF178" s="292"/>
      <c r="CG178" s="292"/>
      <c r="CH178" s="292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2"/>
      <c r="CX178" s="292"/>
      <c r="CY178" s="292"/>
      <c r="CZ178" s="292"/>
      <c r="DA178" s="292"/>
      <c r="DB178" s="292"/>
      <c r="DC178" s="292"/>
      <c r="DD178" s="292"/>
      <c r="DE178" s="292"/>
      <c r="DF178" s="292"/>
      <c r="DG178" s="292"/>
      <c r="DH178" s="292"/>
      <c r="DI178" s="292"/>
      <c r="DJ178" s="292"/>
      <c r="DK178" s="292"/>
      <c r="DL178" s="292"/>
      <c r="DM178" s="292"/>
      <c r="DN178" s="292"/>
      <c r="DO178" s="292"/>
      <c r="DP178" s="292"/>
      <c r="DQ178" s="292"/>
      <c r="DR178" s="292"/>
      <c r="DS178" s="292"/>
      <c r="DT178" s="292"/>
      <c r="DU178" s="292"/>
      <c r="DV178" s="292"/>
      <c r="DW178" s="292"/>
      <c r="DX178" s="292"/>
      <c r="DY178" s="292"/>
      <c r="DZ178" s="292"/>
      <c r="EA178" s="292"/>
      <c r="EB178" s="292"/>
      <c r="EC178" s="292"/>
      <c r="ED178" s="292"/>
      <c r="EE178" s="292"/>
      <c r="EF178" s="292"/>
      <c r="EG178" s="292"/>
      <c r="EH178" s="292"/>
      <c r="EI178" s="292"/>
      <c r="EJ178" s="292"/>
      <c r="EK178" s="292"/>
      <c r="EL178" s="292"/>
      <c r="EM178" s="292"/>
      <c r="EN178" s="292"/>
    </row>
    <row r="179" spans="1:144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  <c r="AM179" s="292"/>
      <c r="AN179" s="292"/>
      <c r="AO179" s="292"/>
      <c r="AP179" s="292"/>
      <c r="AQ179" s="292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2"/>
      <c r="CC179" s="292"/>
      <c r="CD179" s="292"/>
      <c r="CE179" s="292"/>
      <c r="CF179" s="292"/>
      <c r="CG179" s="292"/>
      <c r="CH179" s="292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2"/>
      <c r="CX179" s="292"/>
      <c r="CY179" s="292"/>
      <c r="CZ179" s="292"/>
      <c r="DA179" s="292"/>
      <c r="DB179" s="292"/>
      <c r="DC179" s="292"/>
      <c r="DD179" s="292"/>
      <c r="DE179" s="292"/>
      <c r="DF179" s="292"/>
      <c r="DG179" s="292"/>
      <c r="DH179" s="292"/>
      <c r="DI179" s="292"/>
      <c r="DJ179" s="292"/>
      <c r="DK179" s="292"/>
      <c r="DL179" s="292"/>
      <c r="DM179" s="292"/>
      <c r="DN179" s="292"/>
      <c r="DO179" s="292"/>
      <c r="DP179" s="292"/>
      <c r="DQ179" s="292"/>
      <c r="DR179" s="292"/>
      <c r="DS179" s="292"/>
      <c r="DT179" s="292"/>
      <c r="DU179" s="292"/>
      <c r="DV179" s="292"/>
      <c r="DW179" s="292"/>
      <c r="DX179" s="292"/>
      <c r="DY179" s="292"/>
      <c r="DZ179" s="292"/>
      <c r="EA179" s="292"/>
      <c r="EB179" s="292"/>
      <c r="EC179" s="292"/>
      <c r="ED179" s="292"/>
      <c r="EE179" s="292"/>
      <c r="EF179" s="292"/>
      <c r="EG179" s="292"/>
      <c r="EH179" s="292"/>
      <c r="EI179" s="292"/>
      <c r="EJ179" s="292"/>
      <c r="EK179" s="292"/>
      <c r="EL179" s="292"/>
      <c r="EM179" s="292"/>
      <c r="EN179" s="292"/>
    </row>
    <row r="180" spans="1:144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  <c r="AM180" s="292"/>
      <c r="AN180" s="292"/>
      <c r="AO180" s="292"/>
      <c r="AP180" s="292"/>
      <c r="AQ180" s="292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2"/>
      <c r="CC180" s="292"/>
      <c r="CD180" s="292"/>
      <c r="CE180" s="292"/>
      <c r="CF180" s="292"/>
      <c r="CG180" s="292"/>
      <c r="CH180" s="292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2"/>
      <c r="CX180" s="292"/>
      <c r="CY180" s="292"/>
      <c r="CZ180" s="292"/>
      <c r="DA180" s="292"/>
      <c r="DB180" s="292"/>
      <c r="DC180" s="292"/>
      <c r="DD180" s="292"/>
      <c r="DE180" s="292"/>
      <c r="DF180" s="292"/>
      <c r="DG180" s="292"/>
      <c r="DH180" s="292"/>
      <c r="DI180" s="292"/>
      <c r="DJ180" s="292"/>
      <c r="DK180" s="292"/>
      <c r="DL180" s="292"/>
      <c r="DM180" s="292"/>
      <c r="DN180" s="292"/>
      <c r="DO180" s="292"/>
      <c r="DP180" s="292"/>
      <c r="DQ180" s="292"/>
      <c r="DR180" s="292"/>
      <c r="DS180" s="292"/>
      <c r="DT180" s="292"/>
      <c r="DU180" s="292"/>
      <c r="DV180" s="292"/>
      <c r="DW180" s="292"/>
      <c r="DX180" s="292"/>
      <c r="DY180" s="292"/>
      <c r="DZ180" s="292"/>
      <c r="EA180" s="292"/>
      <c r="EB180" s="292"/>
      <c r="EC180" s="292"/>
      <c r="ED180" s="292"/>
      <c r="EE180" s="292"/>
      <c r="EF180" s="292"/>
      <c r="EG180" s="292"/>
      <c r="EH180" s="292"/>
      <c r="EI180" s="292"/>
      <c r="EJ180" s="292"/>
      <c r="EK180" s="292"/>
      <c r="EL180" s="292"/>
      <c r="EM180" s="292"/>
      <c r="EN180" s="292"/>
    </row>
    <row r="181" spans="1:144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  <c r="AM181" s="292"/>
      <c r="AN181" s="292"/>
      <c r="AO181" s="292"/>
      <c r="AP181" s="292"/>
      <c r="AQ181" s="292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2"/>
      <c r="CC181" s="292"/>
      <c r="CD181" s="292"/>
      <c r="CE181" s="292"/>
      <c r="CF181" s="292"/>
      <c r="CG181" s="292"/>
      <c r="CH181" s="292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2"/>
      <c r="CX181" s="292"/>
      <c r="CY181" s="292"/>
      <c r="CZ181" s="292"/>
      <c r="DA181" s="292"/>
      <c r="DB181" s="292"/>
      <c r="DC181" s="292"/>
      <c r="DD181" s="292"/>
      <c r="DE181" s="292"/>
      <c r="DF181" s="292"/>
      <c r="DG181" s="292"/>
      <c r="DH181" s="292"/>
      <c r="DI181" s="292"/>
      <c r="DJ181" s="292"/>
      <c r="DK181" s="292"/>
      <c r="DL181" s="292"/>
      <c r="DM181" s="292"/>
      <c r="DN181" s="292"/>
      <c r="DO181" s="292"/>
      <c r="DP181" s="292"/>
      <c r="DQ181" s="292"/>
      <c r="DR181" s="292"/>
      <c r="DS181" s="292"/>
      <c r="DT181" s="292"/>
      <c r="DU181" s="292"/>
      <c r="DV181" s="292"/>
      <c r="DW181" s="292"/>
      <c r="DX181" s="292"/>
      <c r="DY181" s="292"/>
      <c r="DZ181" s="292"/>
      <c r="EA181" s="292"/>
      <c r="EB181" s="292"/>
      <c r="EC181" s="292"/>
      <c r="ED181" s="292"/>
      <c r="EE181" s="292"/>
      <c r="EF181" s="292"/>
      <c r="EG181" s="292"/>
      <c r="EH181" s="292"/>
      <c r="EI181" s="292"/>
      <c r="EJ181" s="292"/>
      <c r="EK181" s="292"/>
      <c r="EL181" s="292"/>
      <c r="EM181" s="292"/>
      <c r="EN181" s="292"/>
    </row>
    <row r="182" spans="1:144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  <c r="AM182" s="292"/>
      <c r="AN182" s="292"/>
      <c r="AO182" s="292"/>
      <c r="AP182" s="292"/>
      <c r="AQ182" s="292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2"/>
      <c r="CC182" s="292"/>
      <c r="CD182" s="292"/>
      <c r="CE182" s="292"/>
      <c r="CF182" s="292"/>
      <c r="CG182" s="292"/>
      <c r="CH182" s="292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2"/>
      <c r="CX182" s="292"/>
      <c r="CY182" s="292"/>
      <c r="CZ182" s="292"/>
      <c r="DA182" s="292"/>
      <c r="DB182" s="292"/>
      <c r="DC182" s="292"/>
      <c r="DD182" s="292"/>
      <c r="DE182" s="292"/>
      <c r="DF182" s="292"/>
      <c r="DG182" s="292"/>
      <c r="DH182" s="292"/>
      <c r="DI182" s="292"/>
      <c r="DJ182" s="292"/>
      <c r="DK182" s="292"/>
      <c r="DL182" s="292"/>
      <c r="DM182" s="292"/>
      <c r="DN182" s="292"/>
      <c r="DO182" s="292"/>
      <c r="DP182" s="292"/>
      <c r="DQ182" s="292"/>
      <c r="DR182" s="292"/>
      <c r="DS182" s="292"/>
      <c r="DT182" s="292"/>
      <c r="DU182" s="292"/>
      <c r="DV182" s="292"/>
      <c r="DW182" s="292"/>
      <c r="DX182" s="292"/>
      <c r="DY182" s="292"/>
      <c r="DZ182" s="292"/>
      <c r="EA182" s="292"/>
      <c r="EB182" s="292"/>
      <c r="EC182" s="292"/>
      <c r="ED182" s="292"/>
      <c r="EE182" s="292"/>
      <c r="EF182" s="292"/>
      <c r="EG182" s="292"/>
      <c r="EH182" s="292"/>
      <c r="EI182" s="292"/>
      <c r="EJ182" s="292"/>
      <c r="EK182" s="292"/>
      <c r="EL182" s="292"/>
      <c r="EM182" s="292"/>
      <c r="EN182" s="292"/>
    </row>
    <row r="183" spans="1:144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  <c r="AM183" s="292"/>
      <c r="AN183" s="292"/>
      <c r="AO183" s="292"/>
      <c r="AP183" s="292"/>
      <c r="AQ183" s="292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2"/>
      <c r="CC183" s="292"/>
      <c r="CD183" s="292"/>
      <c r="CE183" s="292"/>
      <c r="CF183" s="292"/>
      <c r="CG183" s="292"/>
      <c r="CH183" s="292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2"/>
      <c r="CX183" s="292"/>
      <c r="CY183" s="292"/>
      <c r="CZ183" s="292"/>
      <c r="DA183" s="292"/>
      <c r="DB183" s="292"/>
      <c r="DC183" s="292"/>
      <c r="DD183" s="292"/>
      <c r="DE183" s="292"/>
      <c r="DF183" s="292"/>
      <c r="DG183" s="292"/>
      <c r="DH183" s="292"/>
      <c r="DI183" s="292"/>
      <c r="DJ183" s="292"/>
      <c r="DK183" s="292"/>
      <c r="DL183" s="292"/>
      <c r="DM183" s="292"/>
      <c r="DN183" s="292"/>
      <c r="DO183" s="292"/>
      <c r="DP183" s="292"/>
      <c r="DQ183" s="292"/>
      <c r="DR183" s="292"/>
      <c r="DS183" s="292"/>
      <c r="DT183" s="292"/>
      <c r="DU183" s="292"/>
      <c r="DV183" s="292"/>
      <c r="DW183" s="292"/>
      <c r="DX183" s="292"/>
      <c r="DY183" s="292"/>
      <c r="DZ183" s="292"/>
      <c r="EA183" s="292"/>
      <c r="EB183" s="292"/>
      <c r="EC183" s="292"/>
      <c r="ED183" s="292"/>
      <c r="EE183" s="292"/>
      <c r="EF183" s="292"/>
      <c r="EG183" s="292"/>
      <c r="EH183" s="292"/>
      <c r="EI183" s="292"/>
      <c r="EJ183" s="292"/>
      <c r="EK183" s="292"/>
      <c r="EL183" s="292"/>
      <c r="EM183" s="292"/>
      <c r="EN183" s="292"/>
    </row>
    <row r="184" spans="1:144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  <c r="AM184" s="292"/>
      <c r="AN184" s="292"/>
      <c r="AO184" s="292"/>
      <c r="AP184" s="292"/>
      <c r="AQ184" s="292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2"/>
      <c r="CC184" s="292"/>
      <c r="CD184" s="292"/>
      <c r="CE184" s="292"/>
      <c r="CF184" s="292"/>
      <c r="CG184" s="292"/>
      <c r="CH184" s="292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2"/>
      <c r="CX184" s="292"/>
      <c r="CY184" s="292"/>
      <c r="CZ184" s="292"/>
      <c r="DA184" s="292"/>
      <c r="DB184" s="292"/>
      <c r="DC184" s="292"/>
      <c r="DD184" s="292"/>
      <c r="DE184" s="292"/>
      <c r="DF184" s="292"/>
      <c r="DG184" s="292"/>
      <c r="DH184" s="292"/>
      <c r="DI184" s="292"/>
      <c r="DJ184" s="292"/>
      <c r="DK184" s="292"/>
      <c r="DL184" s="292"/>
      <c r="DM184" s="292"/>
      <c r="DN184" s="292"/>
      <c r="DO184" s="292"/>
      <c r="DP184" s="292"/>
      <c r="DQ184" s="292"/>
      <c r="DR184" s="292"/>
      <c r="DS184" s="292"/>
      <c r="DT184" s="292"/>
      <c r="DU184" s="292"/>
      <c r="DV184" s="292"/>
      <c r="DW184" s="292"/>
      <c r="DX184" s="292"/>
      <c r="DY184" s="292"/>
      <c r="DZ184" s="292"/>
      <c r="EA184" s="292"/>
      <c r="EB184" s="292"/>
      <c r="EC184" s="292"/>
      <c r="ED184" s="292"/>
      <c r="EE184" s="292"/>
      <c r="EF184" s="292"/>
      <c r="EG184" s="292"/>
      <c r="EH184" s="292"/>
      <c r="EI184" s="292"/>
      <c r="EJ184" s="292"/>
      <c r="EK184" s="292"/>
      <c r="EL184" s="292"/>
      <c r="EM184" s="292"/>
      <c r="EN184" s="292"/>
    </row>
    <row r="185" spans="1:144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  <c r="AM185" s="292"/>
      <c r="AN185" s="292"/>
      <c r="AO185" s="292"/>
      <c r="AP185" s="292"/>
      <c r="AQ185" s="292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2"/>
      <c r="CC185" s="292"/>
      <c r="CD185" s="292"/>
      <c r="CE185" s="292"/>
      <c r="CF185" s="292"/>
      <c r="CG185" s="292"/>
      <c r="CH185" s="292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2"/>
      <c r="CX185" s="292"/>
      <c r="CY185" s="292"/>
      <c r="CZ185" s="292"/>
      <c r="DA185" s="292"/>
      <c r="DB185" s="292"/>
      <c r="DC185" s="292"/>
      <c r="DD185" s="292"/>
      <c r="DE185" s="292"/>
      <c r="DF185" s="292"/>
      <c r="DG185" s="292"/>
      <c r="DH185" s="292"/>
      <c r="DI185" s="292"/>
      <c r="DJ185" s="292"/>
      <c r="DK185" s="292"/>
      <c r="DL185" s="292"/>
      <c r="DM185" s="292"/>
      <c r="DN185" s="292"/>
      <c r="DO185" s="292"/>
      <c r="DP185" s="292"/>
      <c r="DQ185" s="292"/>
      <c r="DR185" s="292"/>
      <c r="DS185" s="292"/>
      <c r="DT185" s="292"/>
      <c r="DU185" s="292"/>
      <c r="DV185" s="292"/>
      <c r="DW185" s="292"/>
      <c r="DX185" s="292"/>
      <c r="DY185" s="292"/>
      <c r="DZ185" s="292"/>
      <c r="EA185" s="292"/>
      <c r="EB185" s="292"/>
      <c r="EC185" s="292"/>
      <c r="ED185" s="292"/>
      <c r="EE185" s="292"/>
      <c r="EF185" s="292"/>
      <c r="EG185" s="292"/>
      <c r="EH185" s="292"/>
      <c r="EI185" s="292"/>
      <c r="EJ185" s="292"/>
      <c r="EK185" s="292"/>
      <c r="EL185" s="292"/>
      <c r="EM185" s="292"/>
      <c r="EN185" s="292"/>
    </row>
    <row r="186" spans="1:144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  <c r="AM186" s="292"/>
      <c r="AN186" s="292"/>
      <c r="AO186" s="292"/>
      <c r="AP186" s="292"/>
      <c r="AQ186" s="292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2"/>
      <c r="CC186" s="292"/>
      <c r="CD186" s="292"/>
      <c r="CE186" s="292"/>
      <c r="CF186" s="292"/>
      <c r="CG186" s="292"/>
      <c r="CH186" s="292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2"/>
      <c r="CX186" s="292"/>
      <c r="CY186" s="292"/>
      <c r="CZ186" s="292"/>
      <c r="DA186" s="292"/>
      <c r="DB186" s="292"/>
      <c r="DC186" s="292"/>
      <c r="DD186" s="292"/>
      <c r="DE186" s="292"/>
      <c r="DF186" s="292"/>
      <c r="DG186" s="292"/>
      <c r="DH186" s="292"/>
      <c r="DI186" s="292"/>
      <c r="DJ186" s="292"/>
      <c r="DK186" s="292"/>
      <c r="DL186" s="292"/>
      <c r="DM186" s="292"/>
      <c r="DN186" s="292"/>
      <c r="DO186" s="292"/>
      <c r="DP186" s="292"/>
      <c r="DQ186" s="292"/>
      <c r="DR186" s="292"/>
      <c r="DS186" s="292"/>
      <c r="DT186" s="292"/>
      <c r="DU186" s="292"/>
      <c r="DV186" s="292"/>
      <c r="DW186" s="292"/>
      <c r="DX186" s="292"/>
      <c r="DY186" s="292"/>
      <c r="DZ186" s="292"/>
      <c r="EA186" s="292"/>
      <c r="EB186" s="292"/>
      <c r="EC186" s="292"/>
      <c r="ED186" s="292"/>
      <c r="EE186" s="292"/>
      <c r="EF186" s="292"/>
      <c r="EG186" s="292"/>
      <c r="EH186" s="292"/>
      <c r="EI186" s="292"/>
      <c r="EJ186" s="292"/>
      <c r="EK186" s="292"/>
      <c r="EL186" s="292"/>
      <c r="EM186" s="292"/>
      <c r="EN186" s="292"/>
    </row>
    <row r="187" spans="1:144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  <c r="AM187" s="292"/>
      <c r="AN187" s="292"/>
      <c r="AO187" s="292"/>
      <c r="AP187" s="292"/>
      <c r="AQ187" s="292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2"/>
      <c r="CC187" s="292"/>
      <c r="CD187" s="292"/>
      <c r="CE187" s="292"/>
      <c r="CF187" s="292"/>
      <c r="CG187" s="292"/>
      <c r="CH187" s="292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2"/>
      <c r="CX187" s="292"/>
      <c r="CY187" s="292"/>
      <c r="CZ187" s="292"/>
      <c r="DA187" s="292"/>
      <c r="DB187" s="292"/>
      <c r="DC187" s="292"/>
      <c r="DD187" s="292"/>
      <c r="DE187" s="292"/>
      <c r="DF187" s="292"/>
      <c r="DG187" s="292"/>
      <c r="DH187" s="292"/>
      <c r="DI187" s="292"/>
      <c r="DJ187" s="292"/>
      <c r="DK187" s="292"/>
      <c r="DL187" s="292"/>
      <c r="DM187" s="292"/>
      <c r="DN187" s="292"/>
      <c r="DO187" s="292"/>
      <c r="DP187" s="292"/>
      <c r="DQ187" s="292"/>
      <c r="DR187" s="292"/>
      <c r="DS187" s="292"/>
      <c r="DT187" s="292"/>
      <c r="DU187" s="292"/>
      <c r="DV187" s="292"/>
      <c r="DW187" s="292"/>
      <c r="DX187" s="292"/>
      <c r="DY187" s="292"/>
      <c r="DZ187" s="292"/>
      <c r="EA187" s="292"/>
      <c r="EB187" s="292"/>
      <c r="EC187" s="292"/>
      <c r="ED187" s="292"/>
      <c r="EE187" s="292"/>
      <c r="EF187" s="292"/>
      <c r="EG187" s="292"/>
      <c r="EH187" s="292"/>
      <c r="EI187" s="292"/>
      <c r="EJ187" s="292"/>
      <c r="EK187" s="292"/>
      <c r="EL187" s="292"/>
      <c r="EM187" s="292"/>
      <c r="EN187" s="292"/>
    </row>
    <row r="188" spans="1:144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2"/>
      <c r="CC188" s="292"/>
      <c r="CD188" s="292"/>
      <c r="CE188" s="292"/>
      <c r="CF188" s="292"/>
      <c r="CG188" s="292"/>
      <c r="CH188" s="292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2"/>
      <c r="CX188" s="292"/>
      <c r="CY188" s="292"/>
      <c r="CZ188" s="292"/>
      <c r="DA188" s="292"/>
      <c r="DB188" s="292"/>
      <c r="DC188" s="292"/>
      <c r="DD188" s="292"/>
      <c r="DE188" s="292"/>
      <c r="DF188" s="292"/>
      <c r="DG188" s="292"/>
      <c r="DH188" s="292"/>
      <c r="DI188" s="292"/>
      <c r="DJ188" s="292"/>
      <c r="DK188" s="292"/>
      <c r="DL188" s="292"/>
      <c r="DM188" s="292"/>
      <c r="DN188" s="292"/>
      <c r="DO188" s="292"/>
      <c r="DP188" s="292"/>
      <c r="DQ188" s="292"/>
      <c r="DR188" s="292"/>
      <c r="DS188" s="292"/>
      <c r="DT188" s="292"/>
      <c r="DU188" s="292"/>
      <c r="DV188" s="292"/>
      <c r="DW188" s="292"/>
      <c r="DX188" s="292"/>
      <c r="DY188" s="292"/>
      <c r="DZ188" s="292"/>
      <c r="EA188" s="292"/>
      <c r="EB188" s="292"/>
      <c r="EC188" s="292"/>
      <c r="ED188" s="292"/>
      <c r="EE188" s="292"/>
      <c r="EF188" s="292"/>
      <c r="EG188" s="292"/>
      <c r="EH188" s="292"/>
      <c r="EI188" s="292"/>
      <c r="EJ188" s="292"/>
      <c r="EK188" s="292"/>
      <c r="EL188" s="292"/>
      <c r="EM188" s="292"/>
      <c r="EN188" s="292"/>
    </row>
    <row r="189" spans="1:144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292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2"/>
      <c r="CC189" s="292"/>
      <c r="CD189" s="292"/>
      <c r="CE189" s="292"/>
      <c r="CF189" s="292"/>
      <c r="CG189" s="292"/>
      <c r="CH189" s="292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2"/>
      <c r="CX189" s="292"/>
      <c r="CY189" s="292"/>
      <c r="CZ189" s="292"/>
      <c r="DA189" s="292"/>
      <c r="DB189" s="292"/>
      <c r="DC189" s="292"/>
      <c r="DD189" s="292"/>
      <c r="DE189" s="292"/>
      <c r="DF189" s="292"/>
      <c r="DG189" s="292"/>
      <c r="DH189" s="292"/>
      <c r="DI189" s="292"/>
      <c r="DJ189" s="292"/>
      <c r="DK189" s="292"/>
      <c r="DL189" s="292"/>
      <c r="DM189" s="292"/>
      <c r="DN189" s="292"/>
      <c r="DO189" s="292"/>
      <c r="DP189" s="292"/>
      <c r="DQ189" s="292"/>
      <c r="DR189" s="292"/>
      <c r="DS189" s="292"/>
      <c r="DT189" s="292"/>
      <c r="DU189" s="292"/>
      <c r="DV189" s="292"/>
      <c r="DW189" s="292"/>
      <c r="DX189" s="292"/>
      <c r="DY189" s="292"/>
      <c r="DZ189" s="292"/>
      <c r="EA189" s="292"/>
      <c r="EB189" s="292"/>
      <c r="EC189" s="292"/>
      <c r="ED189" s="292"/>
      <c r="EE189" s="292"/>
      <c r="EF189" s="292"/>
      <c r="EG189" s="292"/>
      <c r="EH189" s="292"/>
      <c r="EI189" s="292"/>
      <c r="EJ189" s="292"/>
      <c r="EK189" s="292"/>
      <c r="EL189" s="292"/>
      <c r="EM189" s="292"/>
      <c r="EN189" s="292"/>
    </row>
    <row r="190" spans="1:144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  <c r="AM190" s="292"/>
      <c r="AN190" s="292"/>
      <c r="AO190" s="292"/>
      <c r="AP190" s="292"/>
      <c r="AQ190" s="292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2"/>
      <c r="CC190" s="292"/>
      <c r="CD190" s="292"/>
      <c r="CE190" s="292"/>
      <c r="CF190" s="292"/>
      <c r="CG190" s="292"/>
      <c r="CH190" s="292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2"/>
      <c r="CX190" s="292"/>
      <c r="CY190" s="292"/>
      <c r="CZ190" s="292"/>
      <c r="DA190" s="292"/>
      <c r="DB190" s="292"/>
      <c r="DC190" s="292"/>
      <c r="DD190" s="292"/>
      <c r="DE190" s="292"/>
      <c r="DF190" s="292"/>
      <c r="DG190" s="292"/>
      <c r="DH190" s="292"/>
      <c r="DI190" s="292"/>
      <c r="DJ190" s="292"/>
      <c r="DK190" s="292"/>
      <c r="DL190" s="292"/>
      <c r="DM190" s="292"/>
      <c r="DN190" s="292"/>
      <c r="DO190" s="292"/>
      <c r="DP190" s="292"/>
      <c r="DQ190" s="292"/>
      <c r="DR190" s="292"/>
      <c r="DS190" s="292"/>
      <c r="DT190" s="292"/>
      <c r="DU190" s="292"/>
      <c r="DV190" s="292"/>
      <c r="DW190" s="292"/>
      <c r="DX190" s="292"/>
      <c r="DY190" s="292"/>
      <c r="DZ190" s="292"/>
      <c r="EA190" s="292"/>
      <c r="EB190" s="292"/>
      <c r="EC190" s="292"/>
      <c r="ED190" s="292"/>
      <c r="EE190" s="292"/>
      <c r="EF190" s="292"/>
      <c r="EG190" s="292"/>
      <c r="EH190" s="292"/>
      <c r="EI190" s="292"/>
      <c r="EJ190" s="292"/>
      <c r="EK190" s="292"/>
      <c r="EL190" s="292"/>
      <c r="EM190" s="292"/>
      <c r="EN190" s="292"/>
    </row>
    <row r="191" spans="1:144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  <c r="AM191" s="292"/>
      <c r="AN191" s="292"/>
      <c r="AO191" s="292"/>
      <c r="AP191" s="292"/>
      <c r="AQ191" s="292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2"/>
      <c r="CC191" s="292"/>
      <c r="CD191" s="292"/>
      <c r="CE191" s="292"/>
      <c r="CF191" s="292"/>
      <c r="CG191" s="292"/>
      <c r="CH191" s="292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2"/>
      <c r="CX191" s="292"/>
      <c r="CY191" s="292"/>
      <c r="CZ191" s="292"/>
      <c r="DA191" s="292"/>
      <c r="DB191" s="292"/>
      <c r="DC191" s="292"/>
      <c r="DD191" s="292"/>
      <c r="DE191" s="292"/>
      <c r="DF191" s="292"/>
      <c r="DG191" s="292"/>
      <c r="DH191" s="292"/>
      <c r="DI191" s="292"/>
      <c r="DJ191" s="292"/>
      <c r="DK191" s="292"/>
      <c r="DL191" s="292"/>
      <c r="DM191" s="292"/>
      <c r="DN191" s="292"/>
      <c r="DO191" s="292"/>
      <c r="DP191" s="292"/>
      <c r="DQ191" s="292"/>
      <c r="DR191" s="292"/>
      <c r="DS191" s="292"/>
      <c r="DT191" s="292"/>
      <c r="DU191" s="292"/>
      <c r="DV191" s="292"/>
      <c r="DW191" s="292"/>
      <c r="DX191" s="292"/>
      <c r="DY191" s="292"/>
      <c r="DZ191" s="292"/>
      <c r="EA191" s="292"/>
      <c r="EB191" s="292"/>
      <c r="EC191" s="292"/>
      <c r="ED191" s="292"/>
      <c r="EE191" s="292"/>
      <c r="EF191" s="292"/>
      <c r="EG191" s="292"/>
      <c r="EH191" s="292"/>
      <c r="EI191" s="292"/>
      <c r="EJ191" s="292"/>
      <c r="EK191" s="292"/>
      <c r="EL191" s="292"/>
      <c r="EM191" s="292"/>
      <c r="EN191" s="292"/>
    </row>
    <row r="192" spans="1:144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  <c r="AM192" s="292"/>
      <c r="AN192" s="292"/>
      <c r="AO192" s="292"/>
      <c r="AP192" s="292"/>
      <c r="AQ192" s="292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2"/>
      <c r="CC192" s="292"/>
      <c r="CD192" s="292"/>
      <c r="CE192" s="292"/>
      <c r="CF192" s="292"/>
      <c r="CG192" s="292"/>
      <c r="CH192" s="292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2"/>
      <c r="CX192" s="292"/>
      <c r="CY192" s="292"/>
      <c r="CZ192" s="292"/>
      <c r="DA192" s="292"/>
      <c r="DB192" s="292"/>
      <c r="DC192" s="292"/>
      <c r="DD192" s="292"/>
      <c r="DE192" s="292"/>
      <c r="DF192" s="292"/>
      <c r="DG192" s="292"/>
      <c r="DH192" s="292"/>
      <c r="DI192" s="292"/>
      <c r="DJ192" s="292"/>
      <c r="DK192" s="292"/>
      <c r="DL192" s="292"/>
      <c r="DM192" s="292"/>
      <c r="DN192" s="292"/>
      <c r="DO192" s="292"/>
      <c r="DP192" s="292"/>
      <c r="DQ192" s="292"/>
      <c r="DR192" s="292"/>
      <c r="DS192" s="292"/>
      <c r="DT192" s="292"/>
      <c r="DU192" s="292"/>
      <c r="DV192" s="292"/>
      <c r="DW192" s="292"/>
      <c r="DX192" s="292"/>
      <c r="DY192" s="292"/>
      <c r="DZ192" s="292"/>
      <c r="EA192" s="292"/>
      <c r="EB192" s="292"/>
      <c r="EC192" s="292"/>
      <c r="ED192" s="292"/>
      <c r="EE192" s="292"/>
      <c r="EF192" s="292"/>
      <c r="EG192" s="292"/>
      <c r="EH192" s="292"/>
      <c r="EI192" s="292"/>
      <c r="EJ192" s="292"/>
      <c r="EK192" s="292"/>
      <c r="EL192" s="292"/>
      <c r="EM192" s="292"/>
      <c r="EN192" s="292"/>
    </row>
    <row r="193" spans="1:144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  <c r="AM193" s="292"/>
      <c r="AN193" s="292"/>
      <c r="AO193" s="292"/>
      <c r="AP193" s="292"/>
      <c r="AQ193" s="292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2"/>
      <c r="CC193" s="292"/>
      <c r="CD193" s="292"/>
      <c r="CE193" s="292"/>
      <c r="CF193" s="292"/>
      <c r="CG193" s="292"/>
      <c r="CH193" s="292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2"/>
      <c r="CX193" s="292"/>
      <c r="CY193" s="292"/>
      <c r="CZ193" s="292"/>
      <c r="DA193" s="292"/>
      <c r="DB193" s="292"/>
      <c r="DC193" s="292"/>
      <c r="DD193" s="292"/>
      <c r="DE193" s="292"/>
      <c r="DF193" s="292"/>
      <c r="DG193" s="292"/>
      <c r="DH193" s="292"/>
      <c r="DI193" s="292"/>
      <c r="DJ193" s="292"/>
      <c r="DK193" s="292"/>
      <c r="DL193" s="292"/>
      <c r="DM193" s="292"/>
      <c r="DN193" s="292"/>
      <c r="DO193" s="292"/>
      <c r="DP193" s="292"/>
      <c r="DQ193" s="292"/>
      <c r="DR193" s="292"/>
      <c r="DS193" s="292"/>
      <c r="DT193" s="292"/>
      <c r="DU193" s="292"/>
      <c r="DV193" s="292"/>
      <c r="DW193" s="292"/>
      <c r="DX193" s="292"/>
      <c r="DY193" s="292"/>
      <c r="DZ193" s="292"/>
      <c r="EA193" s="292"/>
      <c r="EB193" s="292"/>
      <c r="EC193" s="292"/>
      <c r="ED193" s="292"/>
      <c r="EE193" s="292"/>
      <c r="EF193" s="292"/>
      <c r="EG193" s="292"/>
      <c r="EH193" s="292"/>
      <c r="EI193" s="292"/>
      <c r="EJ193" s="292"/>
      <c r="EK193" s="292"/>
      <c r="EL193" s="292"/>
      <c r="EM193" s="292"/>
      <c r="EN193" s="292"/>
    </row>
    <row r="194" spans="1:144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  <c r="AM194" s="292"/>
      <c r="AN194" s="292"/>
      <c r="AO194" s="292"/>
      <c r="AP194" s="292"/>
      <c r="AQ194" s="292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2"/>
      <c r="CC194" s="292"/>
      <c r="CD194" s="292"/>
      <c r="CE194" s="292"/>
      <c r="CF194" s="292"/>
      <c r="CG194" s="292"/>
      <c r="CH194" s="292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2"/>
      <c r="CX194" s="292"/>
      <c r="CY194" s="292"/>
      <c r="CZ194" s="292"/>
      <c r="DA194" s="292"/>
      <c r="DB194" s="292"/>
      <c r="DC194" s="292"/>
      <c r="DD194" s="292"/>
      <c r="DE194" s="292"/>
      <c r="DF194" s="292"/>
      <c r="DG194" s="292"/>
      <c r="DH194" s="292"/>
      <c r="DI194" s="292"/>
      <c r="DJ194" s="292"/>
      <c r="DK194" s="292"/>
      <c r="DL194" s="292"/>
      <c r="DM194" s="292"/>
      <c r="DN194" s="292"/>
      <c r="DO194" s="292"/>
      <c r="DP194" s="292"/>
      <c r="DQ194" s="292"/>
      <c r="DR194" s="292"/>
      <c r="DS194" s="292"/>
      <c r="DT194" s="292"/>
      <c r="DU194" s="292"/>
      <c r="DV194" s="292"/>
      <c r="DW194" s="292"/>
      <c r="DX194" s="292"/>
      <c r="DY194" s="292"/>
      <c r="DZ194" s="292"/>
      <c r="EA194" s="292"/>
      <c r="EB194" s="292"/>
      <c r="EC194" s="292"/>
      <c r="ED194" s="292"/>
      <c r="EE194" s="292"/>
      <c r="EF194" s="292"/>
      <c r="EG194" s="292"/>
      <c r="EH194" s="292"/>
      <c r="EI194" s="292"/>
      <c r="EJ194" s="292"/>
      <c r="EK194" s="292"/>
      <c r="EL194" s="292"/>
      <c r="EM194" s="292"/>
      <c r="EN194" s="292"/>
    </row>
    <row r="195" spans="1:144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  <c r="AM195" s="292"/>
      <c r="AN195" s="292"/>
      <c r="AO195" s="292"/>
      <c r="AP195" s="292"/>
      <c r="AQ195" s="292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2"/>
      <c r="CC195" s="292"/>
      <c r="CD195" s="292"/>
      <c r="CE195" s="292"/>
      <c r="CF195" s="292"/>
      <c r="CG195" s="292"/>
      <c r="CH195" s="292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2"/>
      <c r="CX195" s="292"/>
      <c r="CY195" s="292"/>
      <c r="CZ195" s="292"/>
      <c r="DA195" s="292"/>
      <c r="DB195" s="292"/>
      <c r="DC195" s="292"/>
      <c r="DD195" s="292"/>
      <c r="DE195" s="292"/>
      <c r="DF195" s="292"/>
      <c r="DG195" s="292"/>
      <c r="DH195" s="292"/>
      <c r="DI195" s="292"/>
      <c r="DJ195" s="292"/>
      <c r="DK195" s="292"/>
      <c r="DL195" s="292"/>
      <c r="DM195" s="292"/>
      <c r="DN195" s="292"/>
      <c r="DO195" s="292"/>
      <c r="DP195" s="292"/>
      <c r="DQ195" s="292"/>
      <c r="DR195" s="292"/>
      <c r="DS195" s="292"/>
      <c r="DT195" s="292"/>
      <c r="DU195" s="292"/>
      <c r="DV195" s="292"/>
      <c r="DW195" s="292"/>
      <c r="DX195" s="292"/>
      <c r="DY195" s="292"/>
      <c r="DZ195" s="292"/>
      <c r="EA195" s="292"/>
      <c r="EB195" s="292"/>
      <c r="EC195" s="292"/>
      <c r="ED195" s="292"/>
      <c r="EE195" s="292"/>
      <c r="EF195" s="292"/>
      <c r="EG195" s="292"/>
      <c r="EH195" s="292"/>
      <c r="EI195" s="292"/>
      <c r="EJ195" s="292"/>
      <c r="EK195" s="292"/>
      <c r="EL195" s="292"/>
      <c r="EM195" s="292"/>
      <c r="EN195" s="292"/>
    </row>
    <row r="196" spans="1:144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  <c r="AM196" s="292"/>
      <c r="AN196" s="292"/>
      <c r="AO196" s="292"/>
      <c r="AP196" s="292"/>
      <c r="AQ196" s="292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2"/>
      <c r="CC196" s="292"/>
      <c r="CD196" s="292"/>
      <c r="CE196" s="292"/>
      <c r="CF196" s="292"/>
      <c r="CG196" s="292"/>
      <c r="CH196" s="292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2"/>
      <c r="CX196" s="292"/>
      <c r="CY196" s="292"/>
      <c r="CZ196" s="292"/>
      <c r="DA196" s="292"/>
      <c r="DB196" s="292"/>
      <c r="DC196" s="292"/>
      <c r="DD196" s="292"/>
      <c r="DE196" s="292"/>
      <c r="DF196" s="292"/>
      <c r="DG196" s="292"/>
      <c r="DH196" s="292"/>
      <c r="DI196" s="292"/>
      <c r="DJ196" s="292"/>
      <c r="DK196" s="292"/>
      <c r="DL196" s="292"/>
      <c r="DM196" s="292"/>
      <c r="DN196" s="292"/>
      <c r="DO196" s="292"/>
      <c r="DP196" s="292"/>
      <c r="DQ196" s="292"/>
      <c r="DR196" s="292"/>
      <c r="DS196" s="292"/>
      <c r="DT196" s="292"/>
      <c r="DU196" s="292"/>
      <c r="DV196" s="292"/>
      <c r="DW196" s="292"/>
      <c r="DX196" s="292"/>
      <c r="DY196" s="292"/>
      <c r="DZ196" s="292"/>
      <c r="EA196" s="292"/>
      <c r="EB196" s="292"/>
      <c r="EC196" s="292"/>
      <c r="ED196" s="292"/>
      <c r="EE196" s="292"/>
      <c r="EF196" s="292"/>
      <c r="EG196" s="292"/>
      <c r="EH196" s="292"/>
      <c r="EI196" s="292"/>
      <c r="EJ196" s="292"/>
      <c r="EK196" s="292"/>
      <c r="EL196" s="292"/>
      <c r="EM196" s="292"/>
      <c r="EN196" s="292"/>
    </row>
    <row r="197" spans="1:144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  <c r="AM197" s="292"/>
      <c r="AN197" s="292"/>
      <c r="AO197" s="292"/>
      <c r="AP197" s="292"/>
      <c r="AQ197" s="292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2"/>
      <c r="CC197" s="292"/>
      <c r="CD197" s="292"/>
      <c r="CE197" s="292"/>
      <c r="CF197" s="292"/>
      <c r="CG197" s="292"/>
      <c r="CH197" s="292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2"/>
      <c r="CX197" s="292"/>
      <c r="CY197" s="292"/>
      <c r="CZ197" s="292"/>
      <c r="DA197" s="292"/>
      <c r="DB197" s="292"/>
      <c r="DC197" s="292"/>
      <c r="DD197" s="292"/>
      <c r="DE197" s="292"/>
      <c r="DF197" s="292"/>
      <c r="DG197" s="292"/>
      <c r="DH197" s="292"/>
      <c r="DI197" s="292"/>
      <c r="DJ197" s="292"/>
      <c r="DK197" s="292"/>
      <c r="DL197" s="292"/>
      <c r="DM197" s="292"/>
      <c r="DN197" s="292"/>
      <c r="DO197" s="292"/>
      <c r="DP197" s="292"/>
      <c r="DQ197" s="292"/>
      <c r="DR197" s="292"/>
      <c r="DS197" s="292"/>
      <c r="DT197" s="292"/>
      <c r="DU197" s="292"/>
      <c r="DV197" s="292"/>
      <c r="DW197" s="292"/>
      <c r="DX197" s="292"/>
      <c r="DY197" s="292"/>
      <c r="DZ197" s="292"/>
      <c r="EA197" s="292"/>
      <c r="EB197" s="292"/>
      <c r="EC197" s="292"/>
      <c r="ED197" s="292"/>
      <c r="EE197" s="292"/>
      <c r="EF197" s="292"/>
      <c r="EG197" s="292"/>
      <c r="EH197" s="292"/>
      <c r="EI197" s="292"/>
      <c r="EJ197" s="292"/>
      <c r="EK197" s="292"/>
      <c r="EL197" s="292"/>
      <c r="EM197" s="292"/>
      <c r="EN197" s="292"/>
    </row>
    <row r="198" spans="1:144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  <c r="AM198" s="292"/>
      <c r="AN198" s="292"/>
      <c r="AO198" s="292"/>
      <c r="AP198" s="292"/>
      <c r="AQ198" s="292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2"/>
      <c r="CC198" s="292"/>
      <c r="CD198" s="292"/>
      <c r="CE198" s="292"/>
      <c r="CF198" s="292"/>
      <c r="CG198" s="292"/>
      <c r="CH198" s="292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2"/>
      <c r="CX198" s="292"/>
      <c r="CY198" s="292"/>
      <c r="CZ198" s="292"/>
      <c r="DA198" s="292"/>
      <c r="DB198" s="292"/>
      <c r="DC198" s="292"/>
      <c r="DD198" s="292"/>
      <c r="DE198" s="292"/>
      <c r="DF198" s="292"/>
      <c r="DG198" s="292"/>
      <c r="DH198" s="292"/>
      <c r="DI198" s="292"/>
      <c r="DJ198" s="292"/>
      <c r="DK198" s="292"/>
      <c r="DL198" s="292"/>
      <c r="DM198" s="292"/>
      <c r="DN198" s="292"/>
      <c r="DO198" s="292"/>
      <c r="DP198" s="292"/>
      <c r="DQ198" s="292"/>
      <c r="DR198" s="292"/>
      <c r="DS198" s="292"/>
      <c r="DT198" s="292"/>
      <c r="DU198" s="292"/>
      <c r="DV198" s="292"/>
      <c r="DW198" s="292"/>
      <c r="DX198" s="292"/>
      <c r="DY198" s="292"/>
      <c r="DZ198" s="292"/>
      <c r="EA198" s="292"/>
      <c r="EB198" s="292"/>
      <c r="EC198" s="292"/>
      <c r="ED198" s="292"/>
      <c r="EE198" s="292"/>
      <c r="EF198" s="292"/>
      <c r="EG198" s="292"/>
      <c r="EH198" s="292"/>
      <c r="EI198" s="292"/>
      <c r="EJ198" s="292"/>
      <c r="EK198" s="292"/>
      <c r="EL198" s="292"/>
      <c r="EM198" s="292"/>
      <c r="EN198" s="292"/>
    </row>
    <row r="199" spans="1:144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  <c r="AM199" s="292"/>
      <c r="AN199" s="292"/>
      <c r="AO199" s="292"/>
      <c r="AP199" s="292"/>
      <c r="AQ199" s="292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2"/>
      <c r="CC199" s="292"/>
      <c r="CD199" s="292"/>
      <c r="CE199" s="292"/>
      <c r="CF199" s="292"/>
      <c r="CG199" s="292"/>
      <c r="CH199" s="292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2"/>
      <c r="CX199" s="292"/>
      <c r="CY199" s="292"/>
      <c r="CZ199" s="292"/>
      <c r="DA199" s="292"/>
      <c r="DB199" s="292"/>
      <c r="DC199" s="292"/>
      <c r="DD199" s="292"/>
      <c r="DE199" s="292"/>
      <c r="DF199" s="292"/>
      <c r="DG199" s="292"/>
      <c r="DH199" s="292"/>
      <c r="DI199" s="292"/>
      <c r="DJ199" s="292"/>
      <c r="DK199" s="292"/>
      <c r="DL199" s="292"/>
      <c r="DM199" s="292"/>
      <c r="DN199" s="292"/>
      <c r="DO199" s="292"/>
      <c r="DP199" s="292"/>
      <c r="DQ199" s="292"/>
      <c r="DR199" s="292"/>
      <c r="DS199" s="292"/>
      <c r="DT199" s="292"/>
      <c r="DU199" s="292"/>
      <c r="DV199" s="292"/>
      <c r="DW199" s="292"/>
      <c r="DX199" s="292"/>
      <c r="DY199" s="292"/>
      <c r="DZ199" s="292"/>
      <c r="EA199" s="292"/>
      <c r="EB199" s="292"/>
      <c r="EC199" s="292"/>
      <c r="ED199" s="292"/>
      <c r="EE199" s="292"/>
      <c r="EF199" s="292"/>
      <c r="EG199" s="292"/>
      <c r="EH199" s="292"/>
      <c r="EI199" s="292"/>
      <c r="EJ199" s="292"/>
      <c r="EK199" s="292"/>
      <c r="EL199" s="292"/>
      <c r="EM199" s="292"/>
      <c r="EN199" s="292"/>
    </row>
    <row r="200" spans="1:144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  <c r="AM200" s="292"/>
      <c r="AN200" s="292"/>
      <c r="AO200" s="292"/>
      <c r="AP200" s="292"/>
      <c r="AQ200" s="292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2"/>
      <c r="CC200" s="292"/>
      <c r="CD200" s="292"/>
      <c r="CE200" s="292"/>
      <c r="CF200" s="292"/>
      <c r="CG200" s="292"/>
      <c r="CH200" s="292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2"/>
      <c r="CX200" s="292"/>
      <c r="CY200" s="292"/>
      <c r="CZ200" s="292"/>
      <c r="DA200" s="292"/>
      <c r="DB200" s="292"/>
      <c r="DC200" s="292"/>
      <c r="DD200" s="292"/>
      <c r="DE200" s="292"/>
      <c r="DF200" s="292"/>
      <c r="DG200" s="292"/>
      <c r="DH200" s="292"/>
      <c r="DI200" s="292"/>
      <c r="DJ200" s="292"/>
      <c r="DK200" s="292"/>
      <c r="DL200" s="292"/>
      <c r="DM200" s="292"/>
      <c r="DN200" s="292"/>
      <c r="DO200" s="292"/>
      <c r="DP200" s="292"/>
      <c r="DQ200" s="292"/>
      <c r="DR200" s="292"/>
      <c r="DS200" s="292"/>
      <c r="DT200" s="292"/>
      <c r="DU200" s="292"/>
      <c r="DV200" s="292"/>
      <c r="DW200" s="292"/>
      <c r="DX200" s="292"/>
      <c r="DY200" s="292"/>
      <c r="DZ200" s="292"/>
      <c r="EA200" s="292"/>
      <c r="EB200" s="292"/>
      <c r="EC200" s="292"/>
      <c r="ED200" s="292"/>
      <c r="EE200" s="292"/>
      <c r="EF200" s="292"/>
      <c r="EG200" s="292"/>
      <c r="EH200" s="292"/>
      <c r="EI200" s="292"/>
      <c r="EJ200" s="292"/>
      <c r="EK200" s="292"/>
      <c r="EL200" s="292"/>
      <c r="EM200" s="292"/>
      <c r="EN200" s="292"/>
    </row>
    <row r="201" spans="1:144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  <c r="AM201" s="292"/>
      <c r="AN201" s="292"/>
      <c r="AO201" s="292"/>
      <c r="AP201" s="292"/>
      <c r="AQ201" s="292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2"/>
      <c r="CC201" s="292"/>
      <c r="CD201" s="292"/>
      <c r="CE201" s="292"/>
      <c r="CF201" s="292"/>
      <c r="CG201" s="292"/>
      <c r="CH201" s="292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2"/>
      <c r="CX201" s="292"/>
      <c r="CY201" s="292"/>
      <c r="CZ201" s="292"/>
      <c r="DA201" s="292"/>
      <c r="DB201" s="292"/>
      <c r="DC201" s="292"/>
      <c r="DD201" s="292"/>
      <c r="DE201" s="292"/>
      <c r="DF201" s="292"/>
      <c r="DG201" s="292"/>
      <c r="DH201" s="292"/>
      <c r="DI201" s="292"/>
      <c r="DJ201" s="292"/>
      <c r="DK201" s="292"/>
      <c r="DL201" s="292"/>
      <c r="DM201" s="292"/>
      <c r="DN201" s="292"/>
      <c r="DO201" s="292"/>
      <c r="DP201" s="292"/>
      <c r="DQ201" s="292"/>
      <c r="DR201" s="292"/>
      <c r="DS201" s="292"/>
      <c r="DT201" s="292"/>
      <c r="DU201" s="292"/>
      <c r="DV201" s="292"/>
      <c r="DW201" s="292"/>
      <c r="DX201" s="292"/>
      <c r="DY201" s="292"/>
      <c r="DZ201" s="292"/>
      <c r="EA201" s="292"/>
      <c r="EB201" s="292"/>
      <c r="EC201" s="292"/>
      <c r="ED201" s="292"/>
      <c r="EE201" s="292"/>
      <c r="EF201" s="292"/>
      <c r="EG201" s="292"/>
      <c r="EH201" s="292"/>
      <c r="EI201" s="292"/>
      <c r="EJ201" s="292"/>
      <c r="EK201" s="292"/>
      <c r="EL201" s="292"/>
      <c r="EM201" s="292"/>
      <c r="EN201" s="292"/>
    </row>
    <row r="202" spans="1:144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  <c r="AM202" s="292"/>
      <c r="AN202" s="292"/>
      <c r="AO202" s="292"/>
      <c r="AP202" s="292"/>
      <c r="AQ202" s="292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2"/>
      <c r="CC202" s="292"/>
      <c r="CD202" s="292"/>
      <c r="CE202" s="292"/>
      <c r="CF202" s="292"/>
      <c r="CG202" s="292"/>
      <c r="CH202" s="292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2"/>
      <c r="CX202" s="292"/>
      <c r="CY202" s="292"/>
      <c r="CZ202" s="292"/>
      <c r="DA202" s="292"/>
      <c r="DB202" s="292"/>
      <c r="DC202" s="292"/>
      <c r="DD202" s="292"/>
      <c r="DE202" s="292"/>
      <c r="DF202" s="292"/>
      <c r="DG202" s="292"/>
      <c r="DH202" s="292"/>
      <c r="DI202" s="292"/>
      <c r="DJ202" s="292"/>
      <c r="DK202" s="292"/>
      <c r="DL202" s="292"/>
      <c r="DM202" s="292"/>
      <c r="DN202" s="292"/>
      <c r="DO202" s="292"/>
      <c r="DP202" s="292"/>
      <c r="DQ202" s="292"/>
      <c r="DR202" s="292"/>
      <c r="DS202" s="292"/>
      <c r="DT202" s="292"/>
      <c r="DU202" s="292"/>
      <c r="DV202" s="292"/>
      <c r="DW202" s="292"/>
      <c r="DX202" s="292"/>
      <c r="DY202" s="292"/>
      <c r="DZ202" s="292"/>
      <c r="EA202" s="292"/>
      <c r="EB202" s="292"/>
      <c r="EC202" s="292"/>
      <c r="ED202" s="292"/>
      <c r="EE202" s="292"/>
      <c r="EF202" s="292"/>
      <c r="EG202" s="292"/>
      <c r="EH202" s="292"/>
      <c r="EI202" s="292"/>
      <c r="EJ202" s="292"/>
      <c r="EK202" s="292"/>
      <c r="EL202" s="292"/>
      <c r="EM202" s="292"/>
      <c r="EN202" s="292"/>
    </row>
    <row r="203" spans="1:144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  <c r="AM203" s="292"/>
      <c r="AN203" s="292"/>
      <c r="AO203" s="292"/>
      <c r="AP203" s="292"/>
      <c r="AQ203" s="292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2"/>
      <c r="CC203" s="292"/>
      <c r="CD203" s="292"/>
      <c r="CE203" s="292"/>
      <c r="CF203" s="292"/>
      <c r="CG203" s="292"/>
      <c r="CH203" s="292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2"/>
      <c r="CX203" s="292"/>
      <c r="CY203" s="292"/>
      <c r="CZ203" s="292"/>
      <c r="DA203" s="292"/>
      <c r="DB203" s="292"/>
      <c r="DC203" s="292"/>
      <c r="DD203" s="292"/>
      <c r="DE203" s="292"/>
      <c r="DF203" s="292"/>
      <c r="DG203" s="292"/>
      <c r="DH203" s="292"/>
      <c r="DI203" s="292"/>
      <c r="DJ203" s="292"/>
      <c r="DK203" s="292"/>
      <c r="DL203" s="292"/>
      <c r="DM203" s="292"/>
      <c r="DN203" s="292"/>
      <c r="DO203" s="292"/>
      <c r="DP203" s="292"/>
      <c r="DQ203" s="292"/>
      <c r="DR203" s="292"/>
      <c r="DS203" s="292"/>
      <c r="DT203" s="292"/>
      <c r="DU203" s="292"/>
      <c r="DV203" s="292"/>
      <c r="DW203" s="292"/>
      <c r="DX203" s="292"/>
      <c r="DY203" s="292"/>
      <c r="DZ203" s="292"/>
      <c r="EA203" s="292"/>
      <c r="EB203" s="292"/>
      <c r="EC203" s="292"/>
      <c r="ED203" s="292"/>
      <c r="EE203" s="292"/>
      <c r="EF203" s="292"/>
      <c r="EG203" s="292"/>
      <c r="EH203" s="292"/>
      <c r="EI203" s="292"/>
      <c r="EJ203" s="292"/>
      <c r="EK203" s="292"/>
      <c r="EL203" s="292"/>
      <c r="EM203" s="292"/>
      <c r="EN203" s="292"/>
    </row>
    <row r="204" spans="1:144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  <c r="AM204" s="292"/>
      <c r="AN204" s="292"/>
      <c r="AO204" s="292"/>
      <c r="AP204" s="292"/>
      <c r="AQ204" s="292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2"/>
      <c r="CC204" s="292"/>
      <c r="CD204" s="292"/>
      <c r="CE204" s="292"/>
      <c r="CF204" s="292"/>
      <c r="CG204" s="292"/>
      <c r="CH204" s="292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2"/>
      <c r="CX204" s="292"/>
      <c r="CY204" s="292"/>
      <c r="CZ204" s="292"/>
      <c r="DA204" s="292"/>
      <c r="DB204" s="292"/>
      <c r="DC204" s="292"/>
      <c r="DD204" s="292"/>
      <c r="DE204" s="292"/>
      <c r="DF204" s="292"/>
      <c r="DG204" s="292"/>
      <c r="DH204" s="292"/>
      <c r="DI204" s="292"/>
      <c r="DJ204" s="292"/>
      <c r="DK204" s="292"/>
      <c r="DL204" s="292"/>
      <c r="DM204" s="292"/>
      <c r="DN204" s="292"/>
      <c r="DO204" s="292"/>
      <c r="DP204" s="292"/>
      <c r="DQ204" s="292"/>
      <c r="DR204" s="292"/>
      <c r="DS204" s="292"/>
      <c r="DT204" s="292"/>
      <c r="DU204" s="292"/>
      <c r="DV204" s="292"/>
      <c r="DW204" s="292"/>
      <c r="DX204" s="292"/>
      <c r="DY204" s="292"/>
      <c r="DZ204" s="292"/>
      <c r="EA204" s="292"/>
      <c r="EB204" s="292"/>
      <c r="EC204" s="292"/>
      <c r="ED204" s="292"/>
      <c r="EE204" s="292"/>
      <c r="EF204" s="292"/>
      <c r="EG204" s="292"/>
      <c r="EH204" s="292"/>
      <c r="EI204" s="292"/>
      <c r="EJ204" s="292"/>
      <c r="EK204" s="292"/>
      <c r="EL204" s="292"/>
      <c r="EM204" s="292"/>
      <c r="EN204" s="292"/>
    </row>
    <row r="205" spans="1:144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  <c r="AM205" s="292"/>
      <c r="AN205" s="292"/>
      <c r="AO205" s="292"/>
      <c r="AP205" s="292"/>
      <c r="AQ205" s="292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2"/>
      <c r="CC205" s="292"/>
      <c r="CD205" s="292"/>
      <c r="CE205" s="292"/>
      <c r="CF205" s="292"/>
      <c r="CG205" s="292"/>
      <c r="CH205" s="292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2"/>
      <c r="CX205" s="292"/>
      <c r="CY205" s="292"/>
      <c r="CZ205" s="292"/>
      <c r="DA205" s="292"/>
      <c r="DB205" s="292"/>
      <c r="DC205" s="292"/>
      <c r="DD205" s="292"/>
      <c r="DE205" s="292"/>
      <c r="DF205" s="292"/>
      <c r="DG205" s="292"/>
      <c r="DH205" s="292"/>
      <c r="DI205" s="292"/>
      <c r="DJ205" s="292"/>
      <c r="DK205" s="292"/>
      <c r="DL205" s="292"/>
      <c r="DM205" s="292"/>
      <c r="DN205" s="292"/>
      <c r="DO205" s="292"/>
      <c r="DP205" s="292"/>
      <c r="DQ205" s="292"/>
      <c r="DR205" s="292"/>
      <c r="DS205" s="292"/>
      <c r="DT205" s="292"/>
      <c r="DU205" s="292"/>
      <c r="DV205" s="292"/>
      <c r="DW205" s="292"/>
      <c r="DX205" s="292"/>
      <c r="DY205" s="292"/>
      <c r="DZ205" s="292"/>
      <c r="EA205" s="292"/>
      <c r="EB205" s="292"/>
      <c r="EC205" s="292"/>
      <c r="ED205" s="292"/>
      <c r="EE205" s="292"/>
      <c r="EF205" s="292"/>
      <c r="EG205" s="292"/>
      <c r="EH205" s="292"/>
      <c r="EI205" s="292"/>
      <c r="EJ205" s="292"/>
      <c r="EK205" s="292"/>
      <c r="EL205" s="292"/>
      <c r="EM205" s="292"/>
      <c r="EN205" s="292"/>
    </row>
    <row r="206" spans="1:144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  <c r="AM206" s="292"/>
      <c r="AN206" s="292"/>
      <c r="AO206" s="292"/>
      <c r="AP206" s="292"/>
      <c r="AQ206" s="292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2"/>
      <c r="CC206" s="292"/>
      <c r="CD206" s="292"/>
      <c r="CE206" s="292"/>
      <c r="CF206" s="292"/>
      <c r="CG206" s="292"/>
      <c r="CH206" s="292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2"/>
      <c r="CX206" s="292"/>
      <c r="CY206" s="292"/>
      <c r="CZ206" s="292"/>
      <c r="DA206" s="292"/>
      <c r="DB206" s="292"/>
      <c r="DC206" s="292"/>
      <c r="DD206" s="292"/>
      <c r="DE206" s="292"/>
      <c r="DF206" s="292"/>
      <c r="DG206" s="292"/>
      <c r="DH206" s="292"/>
      <c r="DI206" s="292"/>
      <c r="DJ206" s="292"/>
      <c r="DK206" s="292"/>
      <c r="DL206" s="292"/>
      <c r="DM206" s="292"/>
      <c r="DN206" s="292"/>
      <c r="DO206" s="292"/>
      <c r="DP206" s="292"/>
      <c r="DQ206" s="292"/>
      <c r="DR206" s="292"/>
      <c r="DS206" s="292"/>
      <c r="DT206" s="292"/>
      <c r="DU206" s="292"/>
      <c r="DV206" s="292"/>
      <c r="DW206" s="292"/>
      <c r="DX206" s="292"/>
      <c r="DY206" s="292"/>
      <c r="DZ206" s="292"/>
      <c r="EA206" s="292"/>
      <c r="EB206" s="292"/>
      <c r="EC206" s="292"/>
      <c r="ED206" s="292"/>
      <c r="EE206" s="292"/>
      <c r="EF206" s="292"/>
      <c r="EG206" s="292"/>
      <c r="EH206" s="292"/>
      <c r="EI206" s="292"/>
      <c r="EJ206" s="292"/>
      <c r="EK206" s="292"/>
      <c r="EL206" s="292"/>
      <c r="EM206" s="292"/>
      <c r="EN206" s="292"/>
    </row>
    <row r="207" spans="1:144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  <c r="AM207" s="292"/>
      <c r="AN207" s="292"/>
      <c r="AO207" s="292"/>
      <c r="AP207" s="292"/>
      <c r="AQ207" s="292"/>
      <c r="AR207" s="292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2"/>
      <c r="BF207" s="292"/>
      <c r="BG207" s="292"/>
      <c r="BH207" s="292"/>
      <c r="BI207" s="292"/>
      <c r="BJ207" s="292"/>
      <c r="BK207" s="292"/>
      <c r="BL207" s="292"/>
      <c r="BM207" s="292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2"/>
      <c r="CA207" s="292"/>
      <c r="CB207" s="292"/>
      <c r="CC207" s="292"/>
      <c r="CD207" s="292"/>
      <c r="CE207" s="292"/>
      <c r="CF207" s="292"/>
      <c r="CG207" s="292"/>
      <c r="CH207" s="292"/>
      <c r="CI207" s="292"/>
      <c r="CJ207" s="292"/>
      <c r="CK207" s="292"/>
      <c r="CL207" s="292"/>
      <c r="CM207" s="292"/>
      <c r="CN207" s="292"/>
      <c r="CO207" s="292"/>
      <c r="CP207" s="292"/>
      <c r="CQ207" s="292"/>
      <c r="CR207" s="292"/>
      <c r="CS207" s="292"/>
      <c r="CT207" s="292"/>
      <c r="CU207" s="292"/>
      <c r="CV207" s="292"/>
      <c r="CW207" s="292"/>
      <c r="CX207" s="292"/>
      <c r="CY207" s="292"/>
      <c r="CZ207" s="292"/>
      <c r="DA207" s="292"/>
      <c r="DB207" s="292"/>
      <c r="DC207" s="292"/>
      <c r="DD207" s="292"/>
      <c r="DE207" s="292"/>
      <c r="DF207" s="292"/>
      <c r="DG207" s="292"/>
      <c r="DH207" s="292"/>
      <c r="DI207" s="292"/>
      <c r="DJ207" s="292"/>
      <c r="DK207" s="292"/>
      <c r="DL207" s="292"/>
      <c r="DM207" s="292"/>
      <c r="DN207" s="292"/>
      <c r="DO207" s="292"/>
      <c r="DP207" s="292"/>
      <c r="DQ207" s="292"/>
      <c r="DR207" s="292"/>
      <c r="DS207" s="292"/>
      <c r="DT207" s="292"/>
      <c r="DU207" s="292"/>
      <c r="DV207" s="292"/>
      <c r="DW207" s="292"/>
      <c r="DX207" s="292"/>
      <c r="DY207" s="292"/>
      <c r="DZ207" s="292"/>
      <c r="EA207" s="292"/>
      <c r="EB207" s="292"/>
      <c r="EC207" s="292"/>
      <c r="ED207" s="292"/>
      <c r="EE207" s="292"/>
      <c r="EF207" s="292"/>
      <c r="EG207" s="292"/>
      <c r="EH207" s="292"/>
      <c r="EI207" s="292"/>
      <c r="EJ207" s="292"/>
      <c r="EK207" s="292"/>
      <c r="EL207" s="292"/>
      <c r="EM207" s="292"/>
      <c r="EN207" s="292"/>
    </row>
  </sheetData>
  <sortState ref="A8:EN26">
    <sortCondition ref="A8:A26"/>
    <sortCondition ref="B8:B26"/>
    <sortCondition ref="C8:C26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&amp;L処理施設別ごみ搬入量の状況（令和1年度実績）</oddHeader>
  </headerFooter>
  <colBreaks count="8" manualBreakCount="8">
    <brk id="19" min="1" max="25" man="1"/>
    <brk id="34" min="1" max="25" man="1"/>
    <brk id="49" min="1" max="25" man="1"/>
    <brk id="64" min="1" max="25" man="1"/>
    <brk id="79" min="1" max="25" man="1"/>
    <brk id="94" min="1" max="25" man="1"/>
    <brk id="109" min="1" max="25" man="1"/>
    <brk id="124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36" width="10.625" style="227" customWidth="1"/>
    <col min="37" max="16384" width="9" style="222"/>
  </cols>
  <sheetData>
    <row r="1" spans="1:45" ht="17.25">
      <c r="A1" s="179" t="s">
        <v>750</v>
      </c>
      <c r="B1" s="223"/>
      <c r="C1" s="223"/>
      <c r="D1" s="222"/>
      <c r="E1" s="224"/>
      <c r="F1" s="222"/>
      <c r="G1" s="222"/>
      <c r="H1" s="222"/>
      <c r="I1" s="222"/>
      <c r="J1" s="222"/>
      <c r="K1" s="222"/>
      <c r="L1" s="222"/>
      <c r="M1" s="225"/>
      <c r="N1" s="222"/>
      <c r="O1" s="222"/>
      <c r="P1" s="224"/>
      <c r="Q1" s="224"/>
      <c r="R1" s="224"/>
      <c r="S1" s="222"/>
      <c r="T1" s="222"/>
      <c r="U1" s="222"/>
      <c r="V1" s="222"/>
      <c r="W1" s="222"/>
      <c r="X1" s="222"/>
      <c r="Y1" s="225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5"/>
    </row>
    <row r="2" spans="1:45" s="175" customFormat="1" ht="25.5" customHeight="1">
      <c r="A2" s="316" t="s">
        <v>665</v>
      </c>
      <c r="B2" s="316" t="s">
        <v>666</v>
      </c>
      <c r="C2" s="318" t="s">
        <v>667</v>
      </c>
      <c r="D2" s="231" t="s">
        <v>705</v>
      </c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1" t="s">
        <v>706</v>
      </c>
      <c r="Q2" s="233"/>
      <c r="R2" s="233"/>
      <c r="S2" s="233"/>
      <c r="T2" s="233"/>
      <c r="U2" s="233"/>
      <c r="V2" s="233"/>
      <c r="W2" s="233"/>
      <c r="X2" s="233"/>
      <c r="Y2" s="244"/>
      <c r="Z2" s="231" t="s">
        <v>707</v>
      </c>
      <c r="AA2" s="233"/>
      <c r="AB2" s="233"/>
      <c r="AC2" s="233"/>
      <c r="AD2" s="233"/>
      <c r="AE2" s="233"/>
      <c r="AF2" s="233"/>
      <c r="AG2" s="233"/>
      <c r="AH2" s="233"/>
      <c r="AI2" s="233"/>
      <c r="AJ2" s="244"/>
      <c r="AK2" s="237" t="s">
        <v>708</v>
      </c>
      <c r="AL2" s="233"/>
      <c r="AM2" s="233"/>
      <c r="AN2" s="233"/>
      <c r="AO2" s="233"/>
      <c r="AP2" s="233"/>
      <c r="AQ2" s="233"/>
      <c r="AR2" s="233"/>
      <c r="AS2" s="244"/>
    </row>
    <row r="3" spans="1:45" s="175" customFormat="1" ht="25.5" customHeight="1">
      <c r="A3" s="317"/>
      <c r="B3" s="317"/>
      <c r="C3" s="319"/>
      <c r="D3" s="343" t="s">
        <v>684</v>
      </c>
      <c r="E3" s="318" t="s">
        <v>685</v>
      </c>
      <c r="F3" s="344" t="s">
        <v>709</v>
      </c>
      <c r="G3" s="347"/>
      <c r="H3" s="347"/>
      <c r="I3" s="347"/>
      <c r="J3" s="347"/>
      <c r="K3" s="347"/>
      <c r="L3" s="347"/>
      <c r="M3" s="348"/>
      <c r="N3" s="318" t="s">
        <v>710</v>
      </c>
      <c r="O3" s="318" t="s">
        <v>711</v>
      </c>
      <c r="P3" s="343" t="s">
        <v>684</v>
      </c>
      <c r="Q3" s="318" t="s">
        <v>685</v>
      </c>
      <c r="R3" s="349" t="s">
        <v>712</v>
      </c>
      <c r="S3" s="350"/>
      <c r="T3" s="350"/>
      <c r="U3" s="350"/>
      <c r="V3" s="350"/>
      <c r="W3" s="350"/>
      <c r="X3" s="350"/>
      <c r="Y3" s="351"/>
      <c r="Z3" s="343" t="s">
        <v>684</v>
      </c>
      <c r="AA3" s="318" t="s">
        <v>686</v>
      </c>
      <c r="AB3" s="318" t="s">
        <v>696</v>
      </c>
      <c r="AC3" s="243" t="s">
        <v>713</v>
      </c>
      <c r="AD3" s="233"/>
      <c r="AE3" s="233"/>
      <c r="AF3" s="233"/>
      <c r="AG3" s="233"/>
      <c r="AH3" s="233"/>
      <c r="AI3" s="233"/>
      <c r="AJ3" s="244"/>
      <c r="AK3" s="343" t="s">
        <v>684</v>
      </c>
      <c r="AL3" s="316" t="s">
        <v>714</v>
      </c>
      <c r="AM3" s="316" t="s">
        <v>690</v>
      </c>
      <c r="AN3" s="316" t="s">
        <v>691</v>
      </c>
      <c r="AO3" s="316" t="s">
        <v>692</v>
      </c>
      <c r="AP3" s="316" t="s">
        <v>693</v>
      </c>
      <c r="AQ3" s="316" t="s">
        <v>699</v>
      </c>
      <c r="AR3" s="316" t="s">
        <v>695</v>
      </c>
      <c r="AS3" s="316" t="s">
        <v>700</v>
      </c>
    </row>
    <row r="4" spans="1:45" s="175" customFormat="1" ht="25.5" customHeight="1">
      <c r="A4" s="317"/>
      <c r="B4" s="317"/>
      <c r="C4" s="319"/>
      <c r="D4" s="343"/>
      <c r="E4" s="319"/>
      <c r="F4" s="343" t="s">
        <v>684</v>
      </c>
      <c r="G4" s="318" t="s">
        <v>690</v>
      </c>
      <c r="H4" s="316" t="s">
        <v>691</v>
      </c>
      <c r="I4" s="316" t="s">
        <v>692</v>
      </c>
      <c r="J4" s="316" t="s">
        <v>693</v>
      </c>
      <c r="K4" s="316" t="s">
        <v>699</v>
      </c>
      <c r="L4" s="316" t="s">
        <v>695</v>
      </c>
      <c r="M4" s="318" t="s">
        <v>700</v>
      </c>
      <c r="N4" s="319"/>
      <c r="O4" s="352"/>
      <c r="P4" s="343"/>
      <c r="Q4" s="319"/>
      <c r="R4" s="317" t="s">
        <v>684</v>
      </c>
      <c r="S4" s="318" t="s">
        <v>690</v>
      </c>
      <c r="T4" s="316" t="s">
        <v>691</v>
      </c>
      <c r="U4" s="316" t="s">
        <v>692</v>
      </c>
      <c r="V4" s="316" t="s">
        <v>693</v>
      </c>
      <c r="W4" s="316" t="s">
        <v>699</v>
      </c>
      <c r="X4" s="316" t="s">
        <v>695</v>
      </c>
      <c r="Y4" s="318" t="s">
        <v>700</v>
      </c>
      <c r="Z4" s="343"/>
      <c r="AA4" s="319"/>
      <c r="AB4" s="319"/>
      <c r="AC4" s="343" t="s">
        <v>684</v>
      </c>
      <c r="AD4" s="318" t="s">
        <v>690</v>
      </c>
      <c r="AE4" s="316" t="s">
        <v>691</v>
      </c>
      <c r="AF4" s="316" t="s">
        <v>692</v>
      </c>
      <c r="AG4" s="316" t="s">
        <v>693</v>
      </c>
      <c r="AH4" s="316" t="s">
        <v>699</v>
      </c>
      <c r="AI4" s="316" t="s">
        <v>695</v>
      </c>
      <c r="AJ4" s="318" t="s">
        <v>700</v>
      </c>
      <c r="AK4" s="343"/>
      <c r="AL4" s="317"/>
      <c r="AM4" s="317"/>
      <c r="AN4" s="317"/>
      <c r="AO4" s="317"/>
      <c r="AP4" s="317"/>
      <c r="AQ4" s="317"/>
      <c r="AR4" s="317"/>
      <c r="AS4" s="317"/>
    </row>
    <row r="5" spans="1:45" s="175" customFormat="1" ht="22.5" customHeight="1">
      <c r="A5" s="317"/>
      <c r="B5" s="317"/>
      <c r="C5" s="319"/>
      <c r="D5" s="343"/>
      <c r="E5" s="319"/>
      <c r="F5" s="343"/>
      <c r="G5" s="319"/>
      <c r="H5" s="317"/>
      <c r="I5" s="317"/>
      <c r="J5" s="317"/>
      <c r="K5" s="317"/>
      <c r="L5" s="317"/>
      <c r="M5" s="319"/>
      <c r="N5" s="317"/>
      <c r="O5" s="352"/>
      <c r="P5" s="343"/>
      <c r="Q5" s="317"/>
      <c r="R5" s="319"/>
      <c r="S5" s="319"/>
      <c r="T5" s="317"/>
      <c r="U5" s="317"/>
      <c r="V5" s="317"/>
      <c r="W5" s="317"/>
      <c r="X5" s="317"/>
      <c r="Y5" s="319"/>
      <c r="Z5" s="343"/>
      <c r="AA5" s="317"/>
      <c r="AB5" s="317"/>
      <c r="AC5" s="343"/>
      <c r="AD5" s="319"/>
      <c r="AE5" s="317"/>
      <c r="AF5" s="317"/>
      <c r="AG5" s="317"/>
      <c r="AH5" s="317"/>
      <c r="AI5" s="317"/>
      <c r="AJ5" s="319"/>
      <c r="AK5" s="343"/>
      <c r="AL5" s="317"/>
      <c r="AM5" s="317"/>
      <c r="AN5" s="317"/>
      <c r="AO5" s="317"/>
      <c r="AP5" s="317"/>
      <c r="AQ5" s="317"/>
      <c r="AR5" s="317"/>
      <c r="AS5" s="317"/>
    </row>
    <row r="6" spans="1:45" s="176" customFormat="1" ht="13.5" customHeight="1">
      <c r="A6" s="317"/>
      <c r="B6" s="317"/>
      <c r="C6" s="319"/>
      <c r="D6" s="259" t="s">
        <v>702</v>
      </c>
      <c r="E6" s="259" t="s">
        <v>702</v>
      </c>
      <c r="F6" s="259" t="s">
        <v>702</v>
      </c>
      <c r="G6" s="260" t="s">
        <v>702</v>
      </c>
      <c r="H6" s="260" t="s">
        <v>702</v>
      </c>
      <c r="I6" s="260" t="s">
        <v>702</v>
      </c>
      <c r="J6" s="260" t="s">
        <v>702</v>
      </c>
      <c r="K6" s="260" t="s">
        <v>702</v>
      </c>
      <c r="L6" s="260" t="s">
        <v>702</v>
      </c>
      <c r="M6" s="260" t="s">
        <v>702</v>
      </c>
      <c r="N6" s="258" t="s">
        <v>702</v>
      </c>
      <c r="O6" s="259" t="s">
        <v>702</v>
      </c>
      <c r="P6" s="259" t="s">
        <v>702</v>
      </c>
      <c r="Q6" s="258" t="s">
        <v>702</v>
      </c>
      <c r="R6" s="258" t="s">
        <v>702</v>
      </c>
      <c r="S6" s="260" t="s">
        <v>702</v>
      </c>
      <c r="T6" s="260" t="s">
        <v>702</v>
      </c>
      <c r="U6" s="260" t="s">
        <v>702</v>
      </c>
      <c r="V6" s="260" t="s">
        <v>702</v>
      </c>
      <c r="W6" s="260" t="s">
        <v>702</v>
      </c>
      <c r="X6" s="260" t="s">
        <v>702</v>
      </c>
      <c r="Y6" s="260" t="s">
        <v>702</v>
      </c>
      <c r="Z6" s="259" t="s">
        <v>702</v>
      </c>
      <c r="AA6" s="258" t="s">
        <v>702</v>
      </c>
      <c r="AB6" s="258" t="s">
        <v>702</v>
      </c>
      <c r="AC6" s="259" t="s">
        <v>702</v>
      </c>
      <c r="AD6" s="258" t="s">
        <v>702</v>
      </c>
      <c r="AE6" s="258" t="s">
        <v>702</v>
      </c>
      <c r="AF6" s="258" t="s">
        <v>702</v>
      </c>
      <c r="AG6" s="258" t="s">
        <v>702</v>
      </c>
      <c r="AH6" s="258" t="s">
        <v>702</v>
      </c>
      <c r="AI6" s="258" t="s">
        <v>702</v>
      </c>
      <c r="AJ6" s="258" t="s">
        <v>702</v>
      </c>
      <c r="AK6" s="259" t="s">
        <v>702</v>
      </c>
      <c r="AL6" s="259" t="s">
        <v>702</v>
      </c>
      <c r="AM6" s="258" t="s">
        <v>702</v>
      </c>
      <c r="AN6" s="258" t="s">
        <v>702</v>
      </c>
      <c r="AO6" s="258" t="s">
        <v>702</v>
      </c>
      <c r="AP6" s="258" t="s">
        <v>702</v>
      </c>
      <c r="AQ6" s="258" t="s">
        <v>702</v>
      </c>
      <c r="AR6" s="258" t="s">
        <v>702</v>
      </c>
      <c r="AS6" s="258" t="s">
        <v>702</v>
      </c>
    </row>
    <row r="7" spans="1:45" s="300" customFormat="1" ht="13.5" customHeight="1">
      <c r="A7" s="302" t="str">
        <f>ごみ処理概要!A7</f>
        <v>鳥取県</v>
      </c>
      <c r="B7" s="303" t="str">
        <f>ごみ処理概要!B7</f>
        <v>31000</v>
      </c>
      <c r="C7" s="304" t="s">
        <v>3</v>
      </c>
      <c r="D7" s="305">
        <f>SUM(E7,F7,N7,O7)</f>
        <v>207028</v>
      </c>
      <c r="E7" s="305">
        <f>+Q7</f>
        <v>149628</v>
      </c>
      <c r="F7" s="305">
        <f>SUM(G7:M7)</f>
        <v>24807</v>
      </c>
      <c r="G7" s="305">
        <f t="shared" ref="G7:M7" si="0">SUM(G$8:G$207)</f>
        <v>1428</v>
      </c>
      <c r="H7" s="305">
        <f t="shared" si="0"/>
        <v>4885</v>
      </c>
      <c r="I7" s="305">
        <f t="shared" si="0"/>
        <v>32</v>
      </c>
      <c r="J7" s="305">
        <f t="shared" si="0"/>
        <v>0</v>
      </c>
      <c r="K7" s="305">
        <f t="shared" si="0"/>
        <v>915</v>
      </c>
      <c r="L7" s="305">
        <f t="shared" si="0"/>
        <v>17547</v>
      </c>
      <c r="M7" s="305">
        <f t="shared" si="0"/>
        <v>0</v>
      </c>
      <c r="N7" s="305">
        <f>+AA7</f>
        <v>358</v>
      </c>
      <c r="O7" s="305">
        <f>+資源化量内訳!Y7</f>
        <v>32235</v>
      </c>
      <c r="P7" s="305">
        <f>+SUM(Q7,R7)</f>
        <v>150940</v>
      </c>
      <c r="Q7" s="305">
        <f>SUM(Q$8:Q$207)</f>
        <v>149628</v>
      </c>
      <c r="R7" s="305">
        <f>+SUM(S7,T7,U7,V7,W7,X7,Y7)</f>
        <v>1312</v>
      </c>
      <c r="S7" s="305">
        <f t="shared" ref="S7:Y7" si="1">SUM(S$8:S$207)</f>
        <v>361</v>
      </c>
      <c r="T7" s="305">
        <f t="shared" si="1"/>
        <v>0</v>
      </c>
      <c r="U7" s="305">
        <f t="shared" si="1"/>
        <v>0</v>
      </c>
      <c r="V7" s="305">
        <f t="shared" si="1"/>
        <v>0</v>
      </c>
      <c r="W7" s="305">
        <f t="shared" si="1"/>
        <v>0</v>
      </c>
      <c r="X7" s="305">
        <f t="shared" si="1"/>
        <v>951</v>
      </c>
      <c r="Y7" s="305">
        <f t="shared" si="1"/>
        <v>0</v>
      </c>
      <c r="Z7" s="305">
        <f>SUM(AA7:AC7)</f>
        <v>12818</v>
      </c>
      <c r="AA7" s="305">
        <f>SUM(AA$8:AA$207)</f>
        <v>358</v>
      </c>
      <c r="AB7" s="305">
        <f>SUM(AB$8:AB$207)</f>
        <v>7706</v>
      </c>
      <c r="AC7" s="305">
        <f>SUM(AD7:AJ7)</f>
        <v>4754</v>
      </c>
      <c r="AD7" s="305">
        <f t="shared" ref="AD7:AJ7" si="2">SUM(AD$8:AD$207)</f>
        <v>413</v>
      </c>
      <c r="AE7" s="305">
        <f t="shared" si="2"/>
        <v>0</v>
      </c>
      <c r="AF7" s="305">
        <f t="shared" si="2"/>
        <v>0</v>
      </c>
      <c r="AG7" s="305">
        <f t="shared" si="2"/>
        <v>0</v>
      </c>
      <c r="AH7" s="305">
        <f t="shared" si="2"/>
        <v>0</v>
      </c>
      <c r="AI7" s="305">
        <f t="shared" si="2"/>
        <v>4341</v>
      </c>
      <c r="AJ7" s="305">
        <f t="shared" si="2"/>
        <v>0</v>
      </c>
      <c r="AK7" s="305">
        <f>SUM(AL7:AS7)</f>
        <v>0</v>
      </c>
      <c r="AL7" s="305">
        <f t="shared" ref="AL7:AS7" si="3">SUM(AL$8:AL$207)</f>
        <v>0</v>
      </c>
      <c r="AM7" s="305">
        <f t="shared" si="3"/>
        <v>0</v>
      </c>
      <c r="AN7" s="305">
        <f t="shared" si="3"/>
        <v>0</v>
      </c>
      <c r="AO7" s="305">
        <f t="shared" si="3"/>
        <v>0</v>
      </c>
      <c r="AP7" s="305">
        <f t="shared" si="3"/>
        <v>0</v>
      </c>
      <c r="AQ7" s="305">
        <f t="shared" si="3"/>
        <v>0</v>
      </c>
      <c r="AR7" s="305">
        <f t="shared" si="3"/>
        <v>0</v>
      </c>
      <c r="AS7" s="305">
        <f t="shared" si="3"/>
        <v>0</v>
      </c>
    </row>
    <row r="8" spans="1:45" s="224" customFormat="1" ht="13.5" customHeight="1">
      <c r="A8" s="290" t="s">
        <v>745</v>
      </c>
      <c r="B8" s="291" t="s">
        <v>759</v>
      </c>
      <c r="C8" s="290" t="s">
        <v>760</v>
      </c>
      <c r="D8" s="292">
        <f>SUM(E8,F8,N8,O8)</f>
        <v>66557</v>
      </c>
      <c r="E8" s="292">
        <f>+Q8</f>
        <v>50518</v>
      </c>
      <c r="F8" s="292">
        <f>SUM(G8:M8)</f>
        <v>7489</v>
      </c>
      <c r="G8" s="292">
        <v>0</v>
      </c>
      <c r="H8" s="292">
        <v>1115</v>
      </c>
      <c r="I8" s="292">
        <v>0</v>
      </c>
      <c r="J8" s="292">
        <v>0</v>
      </c>
      <c r="K8" s="292">
        <v>0</v>
      </c>
      <c r="L8" s="292">
        <v>6374</v>
      </c>
      <c r="M8" s="292">
        <v>0</v>
      </c>
      <c r="N8" s="292">
        <f>+AA8</f>
        <v>358</v>
      </c>
      <c r="O8" s="292">
        <f>+資源化量内訳!Y8</f>
        <v>8192</v>
      </c>
      <c r="P8" s="292">
        <f>+SUM(Q8,R8)</f>
        <v>50518</v>
      </c>
      <c r="Q8" s="292">
        <v>50518</v>
      </c>
      <c r="R8" s="292">
        <f>+SUM(S8,T8,U8,V8,W8,X8,Y8)</f>
        <v>0</v>
      </c>
      <c r="S8" s="292">
        <v>0</v>
      </c>
      <c r="T8" s="292">
        <v>0</v>
      </c>
      <c r="U8" s="292">
        <v>0</v>
      </c>
      <c r="V8" s="292">
        <v>0</v>
      </c>
      <c r="W8" s="292">
        <v>0</v>
      </c>
      <c r="X8" s="292">
        <v>0</v>
      </c>
      <c r="Y8" s="292">
        <v>0</v>
      </c>
      <c r="Z8" s="292">
        <f>SUM(AA8:AC8)</f>
        <v>7144</v>
      </c>
      <c r="AA8" s="292">
        <v>358</v>
      </c>
      <c r="AB8" s="292">
        <v>5077</v>
      </c>
      <c r="AC8" s="292">
        <f>SUM(AD8:AJ8)</f>
        <v>1709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2">
        <v>1709</v>
      </c>
      <c r="AJ8" s="292">
        <v>0</v>
      </c>
      <c r="AK8" s="290">
        <f>SUM(AL8:AS8)</f>
        <v>0</v>
      </c>
      <c r="AL8" s="290">
        <v>0</v>
      </c>
      <c r="AM8" s="290">
        <v>0</v>
      </c>
      <c r="AN8" s="290">
        <v>0</v>
      </c>
      <c r="AO8" s="290">
        <v>0</v>
      </c>
      <c r="AP8" s="290">
        <v>0</v>
      </c>
      <c r="AQ8" s="290">
        <v>0</v>
      </c>
      <c r="AR8" s="290">
        <v>0</v>
      </c>
      <c r="AS8" s="290">
        <v>0</v>
      </c>
    </row>
    <row r="9" spans="1:45" s="224" customFormat="1" ht="13.5" customHeight="1">
      <c r="A9" s="290" t="s">
        <v>745</v>
      </c>
      <c r="B9" s="291" t="s">
        <v>763</v>
      </c>
      <c r="C9" s="290" t="s">
        <v>764</v>
      </c>
      <c r="D9" s="292">
        <f>SUM(E9,F9,N9,O9)</f>
        <v>62713</v>
      </c>
      <c r="E9" s="292">
        <f>+Q9</f>
        <v>44975</v>
      </c>
      <c r="F9" s="292">
        <f>SUM(G9:M9)</f>
        <v>7273</v>
      </c>
      <c r="G9" s="292">
        <v>0</v>
      </c>
      <c r="H9" s="292">
        <v>1837</v>
      </c>
      <c r="I9" s="292">
        <v>0</v>
      </c>
      <c r="J9" s="292">
        <v>0</v>
      </c>
      <c r="K9" s="292">
        <v>0</v>
      </c>
      <c r="L9" s="292">
        <v>5436</v>
      </c>
      <c r="M9" s="292">
        <v>0</v>
      </c>
      <c r="N9" s="292">
        <f>+AA9</f>
        <v>0</v>
      </c>
      <c r="O9" s="292">
        <f>+資源化量内訳!Y9</f>
        <v>10465</v>
      </c>
      <c r="P9" s="292">
        <f>+SUM(Q9,R9)</f>
        <v>45485</v>
      </c>
      <c r="Q9" s="292">
        <v>44975</v>
      </c>
      <c r="R9" s="292">
        <f>+SUM(S9,T9,U9,V9,W9,X9,Y9)</f>
        <v>510</v>
      </c>
      <c r="S9" s="292">
        <v>0</v>
      </c>
      <c r="T9" s="292">
        <v>0</v>
      </c>
      <c r="U9" s="292">
        <v>0</v>
      </c>
      <c r="V9" s="292">
        <v>0</v>
      </c>
      <c r="W9" s="292">
        <v>0</v>
      </c>
      <c r="X9" s="292">
        <v>510</v>
      </c>
      <c r="Y9" s="292">
        <v>0</v>
      </c>
      <c r="Z9" s="292">
        <f>SUM(AA9:AC9)</f>
        <v>1842</v>
      </c>
      <c r="AA9" s="292">
        <v>0</v>
      </c>
      <c r="AB9" s="292">
        <v>425</v>
      </c>
      <c r="AC9" s="292">
        <f>SUM(AD9:AJ9)</f>
        <v>1417</v>
      </c>
      <c r="AD9" s="292">
        <v>0</v>
      </c>
      <c r="AE9" s="292">
        <v>0</v>
      </c>
      <c r="AF9" s="292">
        <v>0</v>
      </c>
      <c r="AG9" s="292">
        <v>0</v>
      </c>
      <c r="AH9" s="292">
        <v>0</v>
      </c>
      <c r="AI9" s="292">
        <v>1417</v>
      </c>
      <c r="AJ9" s="292">
        <v>0</v>
      </c>
      <c r="AK9" s="290">
        <f>SUM(AL9:AS9)</f>
        <v>0</v>
      </c>
      <c r="AL9" s="290">
        <v>0</v>
      </c>
      <c r="AM9" s="290">
        <v>0</v>
      </c>
      <c r="AN9" s="290">
        <v>0</v>
      </c>
      <c r="AO9" s="290">
        <v>0</v>
      </c>
      <c r="AP9" s="290">
        <v>0</v>
      </c>
      <c r="AQ9" s="290">
        <v>0</v>
      </c>
      <c r="AR9" s="290">
        <v>0</v>
      </c>
      <c r="AS9" s="290">
        <v>0</v>
      </c>
    </row>
    <row r="10" spans="1:45" s="224" customFormat="1" ht="13.5" customHeight="1">
      <c r="A10" s="290" t="s">
        <v>745</v>
      </c>
      <c r="B10" s="291" t="s">
        <v>766</v>
      </c>
      <c r="C10" s="290" t="s">
        <v>767</v>
      </c>
      <c r="D10" s="292">
        <f>SUM(E10,F10,N10,O10)</f>
        <v>19013</v>
      </c>
      <c r="E10" s="292">
        <f>+Q10</f>
        <v>14470</v>
      </c>
      <c r="F10" s="292">
        <f>SUM(G10:M10)</f>
        <v>1217</v>
      </c>
      <c r="G10" s="292">
        <v>702</v>
      </c>
      <c r="H10" s="292">
        <v>119</v>
      </c>
      <c r="I10" s="292">
        <v>0</v>
      </c>
      <c r="J10" s="292">
        <v>0</v>
      </c>
      <c r="K10" s="292">
        <v>0</v>
      </c>
      <c r="L10" s="292">
        <v>396</v>
      </c>
      <c r="M10" s="292">
        <v>0</v>
      </c>
      <c r="N10" s="292">
        <f>+AA10</f>
        <v>0</v>
      </c>
      <c r="O10" s="292">
        <f>+資源化量内訳!Y10</f>
        <v>3326</v>
      </c>
      <c r="P10" s="292">
        <f>+SUM(Q10,R10)</f>
        <v>14656</v>
      </c>
      <c r="Q10" s="292">
        <v>14470</v>
      </c>
      <c r="R10" s="292">
        <f>+SUM(S10,T10,U10,V10,W10,X10,Y10)</f>
        <v>186</v>
      </c>
      <c r="S10" s="292">
        <v>186</v>
      </c>
      <c r="T10" s="292">
        <v>0</v>
      </c>
      <c r="U10" s="292">
        <v>0</v>
      </c>
      <c r="V10" s="292">
        <v>0</v>
      </c>
      <c r="W10" s="292">
        <v>0</v>
      </c>
      <c r="X10" s="292">
        <v>0</v>
      </c>
      <c r="Y10" s="292">
        <v>0</v>
      </c>
      <c r="Z10" s="292">
        <f>SUM(AA10:AC10)</f>
        <v>882</v>
      </c>
      <c r="AA10" s="292">
        <v>0</v>
      </c>
      <c r="AB10" s="292">
        <v>688</v>
      </c>
      <c r="AC10" s="292">
        <f>SUM(AD10:AJ10)</f>
        <v>194</v>
      </c>
      <c r="AD10" s="292">
        <v>194</v>
      </c>
      <c r="AE10" s="292">
        <v>0</v>
      </c>
      <c r="AF10" s="292">
        <v>0</v>
      </c>
      <c r="AG10" s="292">
        <v>0</v>
      </c>
      <c r="AH10" s="292">
        <v>0</v>
      </c>
      <c r="AI10" s="292">
        <v>0</v>
      </c>
      <c r="AJ10" s="292">
        <v>0</v>
      </c>
      <c r="AK10" s="290">
        <f>SUM(AL10:AS10)</f>
        <v>0</v>
      </c>
      <c r="AL10" s="290">
        <v>0</v>
      </c>
      <c r="AM10" s="290">
        <v>0</v>
      </c>
      <c r="AN10" s="290">
        <v>0</v>
      </c>
      <c r="AO10" s="290">
        <v>0</v>
      </c>
      <c r="AP10" s="290">
        <v>0</v>
      </c>
      <c r="AQ10" s="290">
        <v>0</v>
      </c>
      <c r="AR10" s="290">
        <v>0</v>
      </c>
      <c r="AS10" s="290">
        <v>0</v>
      </c>
    </row>
    <row r="11" spans="1:45" s="224" customFormat="1" ht="13.5" customHeight="1">
      <c r="A11" s="290" t="s">
        <v>745</v>
      </c>
      <c r="B11" s="291" t="s">
        <v>768</v>
      </c>
      <c r="C11" s="290" t="s">
        <v>769</v>
      </c>
      <c r="D11" s="292">
        <f>SUM(E11,F11,N11,O11)</f>
        <v>12977</v>
      </c>
      <c r="E11" s="292">
        <f>+Q11</f>
        <v>8091</v>
      </c>
      <c r="F11" s="292">
        <f>SUM(G11:M11)</f>
        <v>2745</v>
      </c>
      <c r="G11" s="292">
        <v>0</v>
      </c>
      <c r="H11" s="292">
        <v>884</v>
      </c>
      <c r="I11" s="292">
        <v>7</v>
      </c>
      <c r="J11" s="292">
        <v>0</v>
      </c>
      <c r="K11" s="292">
        <v>478</v>
      </c>
      <c r="L11" s="292">
        <v>1376</v>
      </c>
      <c r="M11" s="292">
        <v>0</v>
      </c>
      <c r="N11" s="292">
        <f>+AA11</f>
        <v>0</v>
      </c>
      <c r="O11" s="292">
        <f>+資源化量内訳!Y11</f>
        <v>2141</v>
      </c>
      <c r="P11" s="292">
        <f>+SUM(Q11,R11)</f>
        <v>8477</v>
      </c>
      <c r="Q11" s="292">
        <v>8091</v>
      </c>
      <c r="R11" s="292">
        <f>+SUM(S11,T11,U11,V11,W11,X11,Y11)</f>
        <v>386</v>
      </c>
      <c r="S11" s="292">
        <v>0</v>
      </c>
      <c r="T11" s="292">
        <v>0</v>
      </c>
      <c r="U11" s="292">
        <v>0</v>
      </c>
      <c r="V11" s="292">
        <v>0</v>
      </c>
      <c r="W11" s="292">
        <v>0</v>
      </c>
      <c r="X11" s="292">
        <v>386</v>
      </c>
      <c r="Y11" s="292">
        <v>0</v>
      </c>
      <c r="Z11" s="292">
        <f>SUM(AA11:AC11)</f>
        <v>350</v>
      </c>
      <c r="AA11" s="292">
        <v>0</v>
      </c>
      <c r="AB11" s="292">
        <v>78</v>
      </c>
      <c r="AC11" s="292">
        <f>SUM(AD11:AJ11)</f>
        <v>272</v>
      </c>
      <c r="AD11" s="292">
        <v>0</v>
      </c>
      <c r="AE11" s="292">
        <v>0</v>
      </c>
      <c r="AF11" s="292">
        <v>0</v>
      </c>
      <c r="AG11" s="292">
        <v>0</v>
      </c>
      <c r="AH11" s="292">
        <v>0</v>
      </c>
      <c r="AI11" s="292">
        <v>272</v>
      </c>
      <c r="AJ11" s="292">
        <v>0</v>
      </c>
      <c r="AK11" s="290">
        <f>SUM(AL11:AS11)</f>
        <v>0</v>
      </c>
      <c r="AL11" s="290">
        <v>0</v>
      </c>
      <c r="AM11" s="290">
        <v>0</v>
      </c>
      <c r="AN11" s="290">
        <v>0</v>
      </c>
      <c r="AO11" s="290">
        <v>0</v>
      </c>
      <c r="AP11" s="290">
        <v>0</v>
      </c>
      <c r="AQ11" s="290">
        <v>0</v>
      </c>
      <c r="AR11" s="290">
        <v>0</v>
      </c>
      <c r="AS11" s="290">
        <v>0</v>
      </c>
    </row>
    <row r="12" spans="1:45" s="224" customFormat="1" ht="13.5" customHeight="1">
      <c r="A12" s="290" t="s">
        <v>745</v>
      </c>
      <c r="B12" s="291" t="s">
        <v>770</v>
      </c>
      <c r="C12" s="290" t="s">
        <v>771</v>
      </c>
      <c r="D12" s="292">
        <f>SUM(E12,F12,N12,O12)</f>
        <v>2947</v>
      </c>
      <c r="E12" s="292">
        <f>+Q12</f>
        <v>2189</v>
      </c>
      <c r="F12" s="292">
        <f>SUM(G12:M12)</f>
        <v>531</v>
      </c>
      <c r="G12" s="292">
        <v>0</v>
      </c>
      <c r="H12" s="292">
        <v>6</v>
      </c>
      <c r="I12" s="292">
        <v>0</v>
      </c>
      <c r="J12" s="292">
        <v>0</v>
      </c>
      <c r="K12" s="292">
        <v>0</v>
      </c>
      <c r="L12" s="292">
        <v>525</v>
      </c>
      <c r="M12" s="292">
        <v>0</v>
      </c>
      <c r="N12" s="292">
        <f>+AA12</f>
        <v>0</v>
      </c>
      <c r="O12" s="292">
        <f>+資源化量内訳!Y12</f>
        <v>227</v>
      </c>
      <c r="P12" s="292">
        <f>+SUM(Q12,R12)</f>
        <v>2189</v>
      </c>
      <c r="Q12" s="292">
        <v>2189</v>
      </c>
      <c r="R12" s="292">
        <f>+SUM(S12,T12,U12,V12,W12,X12,Y12)</f>
        <v>0</v>
      </c>
      <c r="S12" s="292">
        <v>0</v>
      </c>
      <c r="T12" s="292">
        <v>0</v>
      </c>
      <c r="U12" s="292">
        <v>0</v>
      </c>
      <c r="V12" s="292">
        <v>0</v>
      </c>
      <c r="W12" s="292">
        <v>0</v>
      </c>
      <c r="X12" s="292">
        <v>0</v>
      </c>
      <c r="Y12" s="292">
        <v>0</v>
      </c>
      <c r="Z12" s="292">
        <f>SUM(AA12:AC12)</f>
        <v>349</v>
      </c>
      <c r="AA12" s="292">
        <v>0</v>
      </c>
      <c r="AB12" s="292">
        <v>220</v>
      </c>
      <c r="AC12" s="292">
        <f>SUM(AD12:AJ12)</f>
        <v>129</v>
      </c>
      <c r="AD12" s="292">
        <v>0</v>
      </c>
      <c r="AE12" s="292">
        <v>0</v>
      </c>
      <c r="AF12" s="292">
        <v>0</v>
      </c>
      <c r="AG12" s="292">
        <v>0</v>
      </c>
      <c r="AH12" s="292">
        <v>0</v>
      </c>
      <c r="AI12" s="292">
        <v>129</v>
      </c>
      <c r="AJ12" s="292">
        <v>0</v>
      </c>
      <c r="AK12" s="290">
        <f>SUM(AL12:AS12)</f>
        <v>0</v>
      </c>
      <c r="AL12" s="290">
        <v>0</v>
      </c>
      <c r="AM12" s="290">
        <v>0</v>
      </c>
      <c r="AN12" s="290">
        <v>0</v>
      </c>
      <c r="AO12" s="290">
        <v>0</v>
      </c>
      <c r="AP12" s="290">
        <v>0</v>
      </c>
      <c r="AQ12" s="290">
        <v>0</v>
      </c>
      <c r="AR12" s="290">
        <v>0</v>
      </c>
      <c r="AS12" s="290">
        <v>0</v>
      </c>
    </row>
    <row r="13" spans="1:45" s="224" customFormat="1" ht="13.5" customHeight="1">
      <c r="A13" s="290" t="s">
        <v>745</v>
      </c>
      <c r="B13" s="291" t="s">
        <v>772</v>
      </c>
      <c r="C13" s="290" t="s">
        <v>773</v>
      </c>
      <c r="D13" s="292">
        <f>SUM(E13,F13,N13,O13)</f>
        <v>747</v>
      </c>
      <c r="E13" s="292">
        <f>+Q13</f>
        <v>582</v>
      </c>
      <c r="F13" s="292">
        <f>SUM(G13:M13)</f>
        <v>124</v>
      </c>
      <c r="G13" s="292">
        <v>0</v>
      </c>
      <c r="H13" s="292">
        <v>0</v>
      </c>
      <c r="I13" s="292">
        <v>0</v>
      </c>
      <c r="J13" s="292">
        <v>0</v>
      </c>
      <c r="K13" s="292">
        <v>0</v>
      </c>
      <c r="L13" s="292">
        <v>124</v>
      </c>
      <c r="M13" s="292">
        <v>0</v>
      </c>
      <c r="N13" s="292">
        <f>+AA13</f>
        <v>0</v>
      </c>
      <c r="O13" s="292">
        <f>+資源化量内訳!Y13</f>
        <v>41</v>
      </c>
      <c r="P13" s="292">
        <f>+SUM(Q13,R13)</f>
        <v>582</v>
      </c>
      <c r="Q13" s="292">
        <v>582</v>
      </c>
      <c r="R13" s="292">
        <f>+SUM(S13,T13,U13,V13,W13,X13,Y13)</f>
        <v>0</v>
      </c>
      <c r="S13" s="292">
        <v>0</v>
      </c>
      <c r="T13" s="292">
        <v>0</v>
      </c>
      <c r="U13" s="292">
        <v>0</v>
      </c>
      <c r="V13" s="292">
        <v>0</v>
      </c>
      <c r="W13" s="292">
        <v>0</v>
      </c>
      <c r="X13" s="292">
        <v>0</v>
      </c>
      <c r="Y13" s="292">
        <v>0</v>
      </c>
      <c r="Z13" s="292">
        <f>SUM(AA13:AC13)</f>
        <v>90</v>
      </c>
      <c r="AA13" s="292">
        <v>0</v>
      </c>
      <c r="AB13" s="292">
        <v>59</v>
      </c>
      <c r="AC13" s="292">
        <f>SUM(AD13:AJ13)</f>
        <v>31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2">
        <v>31</v>
      </c>
      <c r="AJ13" s="292">
        <v>0</v>
      </c>
      <c r="AK13" s="290">
        <f>SUM(AL13:AS13)</f>
        <v>0</v>
      </c>
      <c r="AL13" s="290">
        <v>0</v>
      </c>
      <c r="AM13" s="290">
        <v>0</v>
      </c>
      <c r="AN13" s="290">
        <v>0</v>
      </c>
      <c r="AO13" s="290">
        <v>0</v>
      </c>
      <c r="AP13" s="290">
        <v>0</v>
      </c>
      <c r="AQ13" s="290">
        <v>0</v>
      </c>
      <c r="AR13" s="290">
        <v>0</v>
      </c>
      <c r="AS13" s="290">
        <v>0</v>
      </c>
    </row>
    <row r="14" spans="1:45" s="224" customFormat="1" ht="13.5" customHeight="1">
      <c r="A14" s="290" t="s">
        <v>745</v>
      </c>
      <c r="B14" s="291" t="s">
        <v>774</v>
      </c>
      <c r="C14" s="290" t="s">
        <v>775</v>
      </c>
      <c r="D14" s="292">
        <f>SUM(E14,F14,N14,O14)</f>
        <v>1590</v>
      </c>
      <c r="E14" s="292">
        <f>+Q14</f>
        <v>1138</v>
      </c>
      <c r="F14" s="292">
        <f>SUM(G14:M14)</f>
        <v>360</v>
      </c>
      <c r="G14" s="292">
        <v>0</v>
      </c>
      <c r="H14" s="292">
        <v>66</v>
      </c>
      <c r="I14" s="292">
        <v>0</v>
      </c>
      <c r="J14" s="292">
        <v>0</v>
      </c>
      <c r="K14" s="292">
        <v>0</v>
      </c>
      <c r="L14" s="292">
        <v>294</v>
      </c>
      <c r="M14" s="292">
        <v>0</v>
      </c>
      <c r="N14" s="292">
        <f>+AA14</f>
        <v>0</v>
      </c>
      <c r="O14" s="292">
        <f>+資源化量内訳!Y14</f>
        <v>92</v>
      </c>
      <c r="P14" s="292">
        <f>+SUM(Q14,R14)</f>
        <v>1138</v>
      </c>
      <c r="Q14" s="292">
        <v>1138</v>
      </c>
      <c r="R14" s="292">
        <f>+SUM(S14,T14,U14,V14,W14,X14,Y14)</f>
        <v>0</v>
      </c>
      <c r="S14" s="292">
        <v>0</v>
      </c>
      <c r="T14" s="292">
        <v>0</v>
      </c>
      <c r="U14" s="292">
        <v>0</v>
      </c>
      <c r="V14" s="292">
        <v>0</v>
      </c>
      <c r="W14" s="292">
        <v>0</v>
      </c>
      <c r="X14" s="292">
        <v>0</v>
      </c>
      <c r="Y14" s="292">
        <v>0</v>
      </c>
      <c r="Z14" s="292">
        <f>SUM(AA14:AC14)</f>
        <v>193</v>
      </c>
      <c r="AA14" s="292">
        <v>0</v>
      </c>
      <c r="AB14" s="292">
        <v>116</v>
      </c>
      <c r="AC14" s="292">
        <f>SUM(AD14:AJ14)</f>
        <v>77</v>
      </c>
      <c r="AD14" s="292">
        <v>0</v>
      </c>
      <c r="AE14" s="292">
        <v>0</v>
      </c>
      <c r="AF14" s="292">
        <v>0</v>
      </c>
      <c r="AG14" s="292">
        <v>0</v>
      </c>
      <c r="AH14" s="292">
        <v>0</v>
      </c>
      <c r="AI14" s="292">
        <v>77</v>
      </c>
      <c r="AJ14" s="292">
        <v>0</v>
      </c>
      <c r="AK14" s="290">
        <f>SUM(AL14:AS14)</f>
        <v>0</v>
      </c>
      <c r="AL14" s="290">
        <v>0</v>
      </c>
      <c r="AM14" s="290">
        <v>0</v>
      </c>
      <c r="AN14" s="290">
        <v>0</v>
      </c>
      <c r="AO14" s="290">
        <v>0</v>
      </c>
      <c r="AP14" s="290">
        <v>0</v>
      </c>
      <c r="AQ14" s="290">
        <v>0</v>
      </c>
      <c r="AR14" s="290">
        <v>0</v>
      </c>
      <c r="AS14" s="290">
        <v>0</v>
      </c>
    </row>
    <row r="15" spans="1:45" s="224" customFormat="1" ht="13.5" customHeight="1">
      <c r="A15" s="290" t="s">
        <v>745</v>
      </c>
      <c r="B15" s="291" t="s">
        <v>776</v>
      </c>
      <c r="C15" s="290" t="s">
        <v>777</v>
      </c>
      <c r="D15" s="292">
        <f>SUM(E15,F15,N15,O15)</f>
        <v>3978</v>
      </c>
      <c r="E15" s="292">
        <f>+Q15</f>
        <v>3017</v>
      </c>
      <c r="F15" s="292">
        <f>SUM(G15:M15)</f>
        <v>914</v>
      </c>
      <c r="G15" s="292">
        <v>0</v>
      </c>
      <c r="H15" s="292">
        <v>289</v>
      </c>
      <c r="I15" s="292">
        <v>0</v>
      </c>
      <c r="J15" s="292">
        <v>0</v>
      </c>
      <c r="K15" s="292">
        <v>0</v>
      </c>
      <c r="L15" s="292">
        <v>625</v>
      </c>
      <c r="M15" s="292">
        <v>0</v>
      </c>
      <c r="N15" s="292">
        <f>+AA15</f>
        <v>0</v>
      </c>
      <c r="O15" s="292">
        <f>+資源化量内訳!Y15</f>
        <v>47</v>
      </c>
      <c r="P15" s="292">
        <f>+SUM(Q15,R15)</f>
        <v>3017</v>
      </c>
      <c r="Q15" s="292">
        <v>3017</v>
      </c>
      <c r="R15" s="292">
        <f>+SUM(S15,T15,U15,V15,W15,X15,Y15)</f>
        <v>0</v>
      </c>
      <c r="S15" s="292">
        <v>0</v>
      </c>
      <c r="T15" s="292">
        <v>0</v>
      </c>
      <c r="U15" s="292">
        <v>0</v>
      </c>
      <c r="V15" s="292">
        <v>0</v>
      </c>
      <c r="W15" s="292">
        <v>0</v>
      </c>
      <c r="X15" s="292">
        <v>0</v>
      </c>
      <c r="Y15" s="292">
        <v>0</v>
      </c>
      <c r="Z15" s="292">
        <f>SUM(AA15:AC15)</f>
        <v>472</v>
      </c>
      <c r="AA15" s="292">
        <v>0</v>
      </c>
      <c r="AB15" s="292">
        <v>305</v>
      </c>
      <c r="AC15" s="292">
        <f>SUM(AD15:AJ15)</f>
        <v>167</v>
      </c>
      <c r="AD15" s="292">
        <v>0</v>
      </c>
      <c r="AE15" s="292">
        <v>0</v>
      </c>
      <c r="AF15" s="292">
        <v>0</v>
      </c>
      <c r="AG15" s="292">
        <v>0</v>
      </c>
      <c r="AH15" s="292">
        <v>0</v>
      </c>
      <c r="AI15" s="292">
        <v>167</v>
      </c>
      <c r="AJ15" s="292">
        <v>0</v>
      </c>
      <c r="AK15" s="290">
        <f>SUM(AL15:AS15)</f>
        <v>0</v>
      </c>
      <c r="AL15" s="290">
        <v>0</v>
      </c>
      <c r="AM15" s="290">
        <v>0</v>
      </c>
      <c r="AN15" s="290">
        <v>0</v>
      </c>
      <c r="AO15" s="290">
        <v>0</v>
      </c>
      <c r="AP15" s="290">
        <v>0</v>
      </c>
      <c r="AQ15" s="290">
        <v>0</v>
      </c>
      <c r="AR15" s="290">
        <v>0</v>
      </c>
      <c r="AS15" s="290">
        <v>0</v>
      </c>
    </row>
    <row r="16" spans="1:45" s="224" customFormat="1" ht="13.5" customHeight="1">
      <c r="A16" s="290" t="s">
        <v>745</v>
      </c>
      <c r="B16" s="291" t="s">
        <v>778</v>
      </c>
      <c r="C16" s="290" t="s">
        <v>779</v>
      </c>
      <c r="D16" s="292">
        <f>SUM(E16,F16,N16,O16)</f>
        <v>2287</v>
      </c>
      <c r="E16" s="292">
        <f>+Q16</f>
        <v>1668</v>
      </c>
      <c r="F16" s="292">
        <f>SUM(G16:M16)</f>
        <v>127</v>
      </c>
      <c r="G16" s="292">
        <v>89</v>
      </c>
      <c r="H16" s="292">
        <v>26</v>
      </c>
      <c r="I16" s="292">
        <v>0</v>
      </c>
      <c r="J16" s="292">
        <v>0</v>
      </c>
      <c r="K16" s="292">
        <v>0</v>
      </c>
      <c r="L16" s="292">
        <v>12</v>
      </c>
      <c r="M16" s="292">
        <v>0</v>
      </c>
      <c r="N16" s="292">
        <f>+AA16</f>
        <v>0</v>
      </c>
      <c r="O16" s="292">
        <f>+資源化量内訳!Y16</f>
        <v>492</v>
      </c>
      <c r="P16" s="292">
        <f>+SUM(Q16,R16)</f>
        <v>1690</v>
      </c>
      <c r="Q16" s="292">
        <v>1668</v>
      </c>
      <c r="R16" s="292">
        <f>+SUM(S16,T16,U16,V16,W16,X16,Y16)</f>
        <v>22</v>
      </c>
      <c r="S16" s="292">
        <v>22</v>
      </c>
      <c r="T16" s="292">
        <v>0</v>
      </c>
      <c r="U16" s="292">
        <v>0</v>
      </c>
      <c r="V16" s="292">
        <v>0</v>
      </c>
      <c r="W16" s="292">
        <v>0</v>
      </c>
      <c r="X16" s="292">
        <v>0</v>
      </c>
      <c r="Y16" s="292">
        <v>0</v>
      </c>
      <c r="Z16" s="292">
        <f>SUM(AA16:AC16)</f>
        <v>107</v>
      </c>
      <c r="AA16" s="292">
        <v>0</v>
      </c>
      <c r="AB16" s="292">
        <v>79</v>
      </c>
      <c r="AC16" s="292">
        <f>SUM(AD16:AJ16)</f>
        <v>28</v>
      </c>
      <c r="AD16" s="292">
        <v>28</v>
      </c>
      <c r="AE16" s="292">
        <v>0</v>
      </c>
      <c r="AF16" s="292">
        <v>0</v>
      </c>
      <c r="AG16" s="292">
        <v>0</v>
      </c>
      <c r="AH16" s="292">
        <v>0</v>
      </c>
      <c r="AI16" s="292">
        <v>0</v>
      </c>
      <c r="AJ16" s="292">
        <v>0</v>
      </c>
      <c r="AK16" s="290">
        <f>SUM(AL16:AS16)</f>
        <v>0</v>
      </c>
      <c r="AL16" s="290">
        <v>0</v>
      </c>
      <c r="AM16" s="290">
        <v>0</v>
      </c>
      <c r="AN16" s="290">
        <v>0</v>
      </c>
      <c r="AO16" s="290">
        <v>0</v>
      </c>
      <c r="AP16" s="290">
        <v>0</v>
      </c>
      <c r="AQ16" s="290">
        <v>0</v>
      </c>
      <c r="AR16" s="290">
        <v>0</v>
      </c>
      <c r="AS16" s="290">
        <v>0</v>
      </c>
    </row>
    <row r="17" spans="1:45" s="224" customFormat="1" ht="13.5" customHeight="1">
      <c r="A17" s="290" t="s">
        <v>745</v>
      </c>
      <c r="B17" s="291" t="s">
        <v>780</v>
      </c>
      <c r="C17" s="290" t="s">
        <v>781</v>
      </c>
      <c r="D17" s="292">
        <f>SUM(E17,F17,N17,O17)</f>
        <v>5748</v>
      </c>
      <c r="E17" s="292">
        <f>+Q17</f>
        <v>4046</v>
      </c>
      <c r="F17" s="292">
        <f>SUM(G17:M17)</f>
        <v>502</v>
      </c>
      <c r="G17" s="292">
        <v>212</v>
      </c>
      <c r="H17" s="292">
        <v>250</v>
      </c>
      <c r="I17" s="292">
        <v>17</v>
      </c>
      <c r="J17" s="292">
        <v>0</v>
      </c>
      <c r="K17" s="292">
        <v>0</v>
      </c>
      <c r="L17" s="292">
        <v>23</v>
      </c>
      <c r="M17" s="292">
        <v>0</v>
      </c>
      <c r="N17" s="292">
        <f>+AA17</f>
        <v>0</v>
      </c>
      <c r="O17" s="292">
        <f>+資源化量内訳!Y17</f>
        <v>1200</v>
      </c>
      <c r="P17" s="292">
        <f>+SUM(Q17,R17)</f>
        <v>4095</v>
      </c>
      <c r="Q17" s="292">
        <v>4046</v>
      </c>
      <c r="R17" s="292">
        <f>+SUM(S17,T17,U17,V17,W17,X17,Y17)</f>
        <v>49</v>
      </c>
      <c r="S17" s="292">
        <v>49</v>
      </c>
      <c r="T17" s="292">
        <v>0</v>
      </c>
      <c r="U17" s="292">
        <v>0</v>
      </c>
      <c r="V17" s="292">
        <v>0</v>
      </c>
      <c r="W17" s="292">
        <v>0</v>
      </c>
      <c r="X17" s="292">
        <v>0</v>
      </c>
      <c r="Y17" s="292">
        <v>0</v>
      </c>
      <c r="Z17" s="292">
        <f>SUM(AA17:AC17)</f>
        <v>260</v>
      </c>
      <c r="AA17" s="292">
        <v>0</v>
      </c>
      <c r="AB17" s="292">
        <v>193</v>
      </c>
      <c r="AC17" s="292">
        <f>SUM(AD17:AJ17)</f>
        <v>67</v>
      </c>
      <c r="AD17" s="292">
        <v>67</v>
      </c>
      <c r="AE17" s="292">
        <v>0</v>
      </c>
      <c r="AF17" s="292">
        <v>0</v>
      </c>
      <c r="AG17" s="292">
        <v>0</v>
      </c>
      <c r="AH17" s="292">
        <v>0</v>
      </c>
      <c r="AI17" s="292">
        <v>0</v>
      </c>
      <c r="AJ17" s="292">
        <v>0</v>
      </c>
      <c r="AK17" s="290">
        <f>SUM(AL17:AS17)</f>
        <v>0</v>
      </c>
      <c r="AL17" s="290">
        <v>0</v>
      </c>
      <c r="AM17" s="290">
        <v>0</v>
      </c>
      <c r="AN17" s="290">
        <v>0</v>
      </c>
      <c r="AO17" s="290">
        <v>0</v>
      </c>
      <c r="AP17" s="290">
        <v>0</v>
      </c>
      <c r="AQ17" s="290">
        <v>0</v>
      </c>
      <c r="AR17" s="290">
        <v>0</v>
      </c>
      <c r="AS17" s="290">
        <v>0</v>
      </c>
    </row>
    <row r="18" spans="1:45" s="224" customFormat="1" ht="13.5" customHeight="1">
      <c r="A18" s="290" t="s">
        <v>745</v>
      </c>
      <c r="B18" s="291" t="s">
        <v>782</v>
      </c>
      <c r="C18" s="290" t="s">
        <v>783</v>
      </c>
      <c r="D18" s="292">
        <f>SUM(E18,F18,N18,O18)</f>
        <v>6459</v>
      </c>
      <c r="E18" s="292">
        <f>+Q18</f>
        <v>4386</v>
      </c>
      <c r="F18" s="292">
        <f>SUM(G18:M18)</f>
        <v>225</v>
      </c>
      <c r="G18" s="292">
        <v>202</v>
      </c>
      <c r="H18" s="292">
        <v>0</v>
      </c>
      <c r="I18" s="292">
        <v>0</v>
      </c>
      <c r="J18" s="292">
        <v>0</v>
      </c>
      <c r="K18" s="292">
        <v>0</v>
      </c>
      <c r="L18" s="292">
        <v>23</v>
      </c>
      <c r="M18" s="292">
        <v>0</v>
      </c>
      <c r="N18" s="292">
        <f>+AA18</f>
        <v>0</v>
      </c>
      <c r="O18" s="292">
        <f>+資源化量内訳!Y18</f>
        <v>1848</v>
      </c>
      <c r="P18" s="292">
        <f>+SUM(Q18,R18)</f>
        <v>4433</v>
      </c>
      <c r="Q18" s="292">
        <v>4386</v>
      </c>
      <c r="R18" s="292">
        <f>+SUM(S18,T18,U18,V18,W18,X18,Y18)</f>
        <v>47</v>
      </c>
      <c r="S18" s="292">
        <v>47</v>
      </c>
      <c r="T18" s="292">
        <v>0</v>
      </c>
      <c r="U18" s="292">
        <v>0</v>
      </c>
      <c r="V18" s="292">
        <v>0</v>
      </c>
      <c r="W18" s="292">
        <v>0</v>
      </c>
      <c r="X18" s="292">
        <v>0</v>
      </c>
      <c r="Y18" s="292">
        <v>0</v>
      </c>
      <c r="Z18" s="292">
        <f>SUM(AA18:AC18)</f>
        <v>273</v>
      </c>
      <c r="AA18" s="292">
        <v>0</v>
      </c>
      <c r="AB18" s="292">
        <v>209</v>
      </c>
      <c r="AC18" s="292">
        <f>SUM(AD18:AJ18)</f>
        <v>64</v>
      </c>
      <c r="AD18" s="292">
        <v>64</v>
      </c>
      <c r="AE18" s="292">
        <v>0</v>
      </c>
      <c r="AF18" s="292">
        <v>0</v>
      </c>
      <c r="AG18" s="292">
        <v>0</v>
      </c>
      <c r="AH18" s="292">
        <v>0</v>
      </c>
      <c r="AI18" s="292">
        <v>0</v>
      </c>
      <c r="AJ18" s="292">
        <v>0</v>
      </c>
      <c r="AK18" s="290">
        <f>SUM(AL18:AS18)</f>
        <v>0</v>
      </c>
      <c r="AL18" s="290">
        <v>0</v>
      </c>
      <c r="AM18" s="290">
        <v>0</v>
      </c>
      <c r="AN18" s="290">
        <v>0</v>
      </c>
      <c r="AO18" s="290">
        <v>0</v>
      </c>
      <c r="AP18" s="290">
        <v>0</v>
      </c>
      <c r="AQ18" s="290">
        <v>0</v>
      </c>
      <c r="AR18" s="290">
        <v>0</v>
      </c>
      <c r="AS18" s="290">
        <v>0</v>
      </c>
    </row>
    <row r="19" spans="1:45" s="224" customFormat="1" ht="13.5" customHeight="1">
      <c r="A19" s="290" t="s">
        <v>745</v>
      </c>
      <c r="B19" s="291" t="s">
        <v>784</v>
      </c>
      <c r="C19" s="290" t="s">
        <v>785</v>
      </c>
      <c r="D19" s="292">
        <f>SUM(E19,F19,N19,O19)</f>
        <v>5145</v>
      </c>
      <c r="E19" s="292">
        <f>+Q19</f>
        <v>3524</v>
      </c>
      <c r="F19" s="292">
        <f>SUM(G19:M19)</f>
        <v>238</v>
      </c>
      <c r="G19" s="292">
        <v>209</v>
      </c>
      <c r="H19" s="292">
        <v>0</v>
      </c>
      <c r="I19" s="292">
        <v>0</v>
      </c>
      <c r="J19" s="292">
        <v>0</v>
      </c>
      <c r="K19" s="292">
        <v>0</v>
      </c>
      <c r="L19" s="292">
        <v>29</v>
      </c>
      <c r="M19" s="292">
        <v>0</v>
      </c>
      <c r="N19" s="292">
        <f>+AA19</f>
        <v>0</v>
      </c>
      <c r="O19" s="292">
        <f>+資源化量内訳!Y19</f>
        <v>1383</v>
      </c>
      <c r="P19" s="292">
        <f>+SUM(Q19,R19)</f>
        <v>3581</v>
      </c>
      <c r="Q19" s="292">
        <v>3524</v>
      </c>
      <c r="R19" s="292">
        <f>+SUM(S19,T19,U19,V19,W19,X19,Y19)</f>
        <v>57</v>
      </c>
      <c r="S19" s="292">
        <v>57</v>
      </c>
      <c r="T19" s="292">
        <v>0</v>
      </c>
      <c r="U19" s="292">
        <v>0</v>
      </c>
      <c r="V19" s="292">
        <v>0</v>
      </c>
      <c r="W19" s="292">
        <v>0</v>
      </c>
      <c r="X19" s="292">
        <v>0</v>
      </c>
      <c r="Y19" s="292">
        <v>0</v>
      </c>
      <c r="Z19" s="292">
        <f>SUM(AA19:AC19)</f>
        <v>228</v>
      </c>
      <c r="AA19" s="292">
        <v>0</v>
      </c>
      <c r="AB19" s="292">
        <v>168</v>
      </c>
      <c r="AC19" s="292">
        <f>SUM(AD19:AJ19)</f>
        <v>60</v>
      </c>
      <c r="AD19" s="292">
        <v>60</v>
      </c>
      <c r="AE19" s="292">
        <v>0</v>
      </c>
      <c r="AF19" s="292">
        <v>0</v>
      </c>
      <c r="AG19" s="292">
        <v>0</v>
      </c>
      <c r="AH19" s="292">
        <v>0</v>
      </c>
      <c r="AI19" s="292">
        <v>0</v>
      </c>
      <c r="AJ19" s="292">
        <v>0</v>
      </c>
      <c r="AK19" s="290">
        <f>SUM(AL19:AS19)</f>
        <v>0</v>
      </c>
      <c r="AL19" s="290">
        <v>0</v>
      </c>
      <c r="AM19" s="290">
        <v>0</v>
      </c>
      <c r="AN19" s="290">
        <v>0</v>
      </c>
      <c r="AO19" s="290">
        <v>0</v>
      </c>
      <c r="AP19" s="290">
        <v>0</v>
      </c>
      <c r="AQ19" s="290">
        <v>0</v>
      </c>
      <c r="AR19" s="290">
        <v>0</v>
      </c>
      <c r="AS19" s="290">
        <v>0</v>
      </c>
    </row>
    <row r="20" spans="1:45" s="224" customFormat="1" ht="13.5" customHeight="1">
      <c r="A20" s="290" t="s">
        <v>745</v>
      </c>
      <c r="B20" s="291" t="s">
        <v>786</v>
      </c>
      <c r="C20" s="290" t="s">
        <v>787</v>
      </c>
      <c r="D20" s="292">
        <f>SUM(E20,F20,N20,O20)</f>
        <v>3066</v>
      </c>
      <c r="E20" s="292">
        <f>+Q20</f>
        <v>1219</v>
      </c>
      <c r="F20" s="292">
        <f>SUM(G20:M20)</f>
        <v>397</v>
      </c>
      <c r="G20" s="292">
        <v>0</v>
      </c>
      <c r="H20" s="292">
        <v>191</v>
      </c>
      <c r="I20" s="292">
        <v>0</v>
      </c>
      <c r="J20" s="292">
        <v>0</v>
      </c>
      <c r="K20" s="292">
        <v>28</v>
      </c>
      <c r="L20" s="292">
        <v>178</v>
      </c>
      <c r="M20" s="292">
        <v>0</v>
      </c>
      <c r="N20" s="292">
        <f>+AA20</f>
        <v>0</v>
      </c>
      <c r="O20" s="292">
        <f>+資源化量内訳!Y20</f>
        <v>1450</v>
      </c>
      <c r="P20" s="292">
        <f>+SUM(Q20,R20)</f>
        <v>1219</v>
      </c>
      <c r="Q20" s="292">
        <v>1219</v>
      </c>
      <c r="R20" s="292">
        <f>+SUM(S20,T20,U20,V20,W20,X20,Y20)</f>
        <v>0</v>
      </c>
      <c r="S20" s="292">
        <v>0</v>
      </c>
      <c r="T20" s="292">
        <v>0</v>
      </c>
      <c r="U20" s="292">
        <v>0</v>
      </c>
      <c r="V20" s="292">
        <v>0</v>
      </c>
      <c r="W20" s="292">
        <v>0</v>
      </c>
      <c r="X20" s="292">
        <v>0</v>
      </c>
      <c r="Y20" s="292">
        <v>0</v>
      </c>
      <c r="Z20" s="292">
        <f>SUM(AA20:AC20)</f>
        <v>48</v>
      </c>
      <c r="AA20" s="292">
        <v>0</v>
      </c>
      <c r="AB20" s="292">
        <v>11</v>
      </c>
      <c r="AC20" s="292">
        <f>SUM(AD20:AJ20)</f>
        <v>37</v>
      </c>
      <c r="AD20" s="292">
        <v>0</v>
      </c>
      <c r="AE20" s="292">
        <v>0</v>
      </c>
      <c r="AF20" s="292">
        <v>0</v>
      </c>
      <c r="AG20" s="292">
        <v>0</v>
      </c>
      <c r="AH20" s="292">
        <v>0</v>
      </c>
      <c r="AI20" s="292">
        <v>37</v>
      </c>
      <c r="AJ20" s="292">
        <v>0</v>
      </c>
      <c r="AK20" s="290">
        <f>SUM(AL20:AS20)</f>
        <v>0</v>
      </c>
      <c r="AL20" s="290">
        <v>0</v>
      </c>
      <c r="AM20" s="290">
        <v>0</v>
      </c>
      <c r="AN20" s="290">
        <v>0</v>
      </c>
      <c r="AO20" s="290">
        <v>0</v>
      </c>
      <c r="AP20" s="290">
        <v>0</v>
      </c>
      <c r="AQ20" s="290">
        <v>0</v>
      </c>
      <c r="AR20" s="290">
        <v>0</v>
      </c>
      <c r="AS20" s="290">
        <v>0</v>
      </c>
    </row>
    <row r="21" spans="1:45" s="224" customFormat="1" ht="13.5" customHeight="1">
      <c r="A21" s="290" t="s">
        <v>745</v>
      </c>
      <c r="B21" s="291" t="s">
        <v>788</v>
      </c>
      <c r="C21" s="290" t="s">
        <v>789</v>
      </c>
      <c r="D21" s="292">
        <f>SUM(E21,F21,N21,O21)</f>
        <v>4152</v>
      </c>
      <c r="E21" s="292">
        <f>+Q21</f>
        <v>3153</v>
      </c>
      <c r="F21" s="292">
        <f>SUM(G21:M21)</f>
        <v>723</v>
      </c>
      <c r="G21" s="292">
        <v>14</v>
      </c>
      <c r="H21" s="292">
        <v>4</v>
      </c>
      <c r="I21" s="292">
        <v>0</v>
      </c>
      <c r="J21" s="292">
        <v>0</v>
      </c>
      <c r="K21" s="292">
        <v>30</v>
      </c>
      <c r="L21" s="292">
        <v>675</v>
      </c>
      <c r="M21" s="292">
        <v>0</v>
      </c>
      <c r="N21" s="292">
        <f>+AA21</f>
        <v>0</v>
      </c>
      <c r="O21" s="292">
        <f>+資源化量内訳!Y21</f>
        <v>276</v>
      </c>
      <c r="P21" s="292">
        <f>+SUM(Q21,R21)</f>
        <v>3153</v>
      </c>
      <c r="Q21" s="292">
        <v>3153</v>
      </c>
      <c r="R21" s="292">
        <f>+SUM(S21,T21,U21,V21,W21,X21,Y21)</f>
        <v>0</v>
      </c>
      <c r="S21" s="292">
        <v>0</v>
      </c>
      <c r="T21" s="292">
        <v>0</v>
      </c>
      <c r="U21" s="292">
        <v>0</v>
      </c>
      <c r="V21" s="292">
        <v>0</v>
      </c>
      <c r="W21" s="292">
        <v>0</v>
      </c>
      <c r="X21" s="292">
        <v>0</v>
      </c>
      <c r="Y21" s="292">
        <v>0</v>
      </c>
      <c r="Z21" s="292">
        <f>SUM(AA21:AC21)</f>
        <v>167</v>
      </c>
      <c r="AA21" s="292">
        <v>0</v>
      </c>
      <c r="AB21" s="292">
        <v>12</v>
      </c>
      <c r="AC21" s="292">
        <f>SUM(AD21:AJ21)</f>
        <v>155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2">
        <v>155</v>
      </c>
      <c r="AJ21" s="292">
        <v>0</v>
      </c>
      <c r="AK21" s="290">
        <f>SUM(AL21:AS21)</f>
        <v>0</v>
      </c>
      <c r="AL21" s="290">
        <v>0</v>
      </c>
      <c r="AM21" s="290">
        <v>0</v>
      </c>
      <c r="AN21" s="290">
        <v>0</v>
      </c>
      <c r="AO21" s="290">
        <v>0</v>
      </c>
      <c r="AP21" s="290">
        <v>0</v>
      </c>
      <c r="AQ21" s="290">
        <v>0</v>
      </c>
      <c r="AR21" s="290">
        <v>0</v>
      </c>
      <c r="AS21" s="290">
        <v>0</v>
      </c>
    </row>
    <row r="22" spans="1:45" s="224" customFormat="1" ht="13.5" customHeight="1">
      <c r="A22" s="290" t="s">
        <v>745</v>
      </c>
      <c r="B22" s="291" t="s">
        <v>790</v>
      </c>
      <c r="C22" s="290" t="s">
        <v>791</v>
      </c>
      <c r="D22" s="292">
        <f>SUM(E22,F22,N22,O22)</f>
        <v>2882</v>
      </c>
      <c r="E22" s="292">
        <f>+Q22</f>
        <v>2145</v>
      </c>
      <c r="F22" s="292">
        <f>SUM(G22:M22)</f>
        <v>482</v>
      </c>
      <c r="G22" s="292">
        <v>0</v>
      </c>
      <c r="H22" s="292">
        <v>0</v>
      </c>
      <c r="I22" s="292">
        <v>8</v>
      </c>
      <c r="J22" s="292">
        <v>0</v>
      </c>
      <c r="K22" s="292">
        <v>54</v>
      </c>
      <c r="L22" s="292">
        <v>420</v>
      </c>
      <c r="M22" s="292">
        <v>0</v>
      </c>
      <c r="N22" s="292">
        <f>+AA22</f>
        <v>0</v>
      </c>
      <c r="O22" s="292">
        <f>+資源化量内訳!Y22</f>
        <v>255</v>
      </c>
      <c r="P22" s="292">
        <f>+SUM(Q22,R22)</f>
        <v>2145</v>
      </c>
      <c r="Q22" s="292">
        <v>2145</v>
      </c>
      <c r="R22" s="292">
        <f>+SUM(S22,T22,U22,V22,W22,X22,Y22)</f>
        <v>0</v>
      </c>
      <c r="S22" s="292">
        <v>0</v>
      </c>
      <c r="T22" s="292">
        <v>0</v>
      </c>
      <c r="U22" s="292">
        <v>0</v>
      </c>
      <c r="V22" s="292">
        <v>0</v>
      </c>
      <c r="W22" s="292">
        <v>0</v>
      </c>
      <c r="X22" s="292">
        <v>0</v>
      </c>
      <c r="Y22" s="292">
        <v>0</v>
      </c>
      <c r="Z22" s="292">
        <f>SUM(AA22:AC22)</f>
        <v>108</v>
      </c>
      <c r="AA22" s="292">
        <v>0</v>
      </c>
      <c r="AB22" s="292">
        <v>0</v>
      </c>
      <c r="AC22" s="292">
        <f>SUM(AD22:AJ22)</f>
        <v>108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2">
        <v>108</v>
      </c>
      <c r="AJ22" s="292">
        <v>0</v>
      </c>
      <c r="AK22" s="290">
        <f>SUM(AL22:AS22)</f>
        <v>0</v>
      </c>
      <c r="AL22" s="290">
        <v>0</v>
      </c>
      <c r="AM22" s="290">
        <v>0</v>
      </c>
      <c r="AN22" s="290">
        <v>0</v>
      </c>
      <c r="AO22" s="290">
        <v>0</v>
      </c>
      <c r="AP22" s="290">
        <v>0</v>
      </c>
      <c r="AQ22" s="290">
        <v>0</v>
      </c>
      <c r="AR22" s="290">
        <v>0</v>
      </c>
      <c r="AS22" s="290">
        <v>0</v>
      </c>
    </row>
    <row r="23" spans="1:45" s="224" customFormat="1" ht="13.5" customHeight="1">
      <c r="A23" s="290" t="s">
        <v>745</v>
      </c>
      <c r="B23" s="291" t="s">
        <v>792</v>
      </c>
      <c r="C23" s="290" t="s">
        <v>793</v>
      </c>
      <c r="D23" s="292">
        <f>SUM(E23,F23,N23,O23)</f>
        <v>3659</v>
      </c>
      <c r="E23" s="292">
        <f>+Q23</f>
        <v>2276</v>
      </c>
      <c r="F23" s="292">
        <f>SUM(G23:M23)</f>
        <v>919</v>
      </c>
      <c r="G23" s="292">
        <v>0</v>
      </c>
      <c r="H23" s="292">
        <v>79</v>
      </c>
      <c r="I23" s="292">
        <v>0</v>
      </c>
      <c r="J23" s="292">
        <v>0</v>
      </c>
      <c r="K23" s="292">
        <v>325</v>
      </c>
      <c r="L23" s="292">
        <v>515</v>
      </c>
      <c r="M23" s="292">
        <v>0</v>
      </c>
      <c r="N23" s="292">
        <f>+AA23</f>
        <v>0</v>
      </c>
      <c r="O23" s="292">
        <f>+資源化量内訳!Y23</f>
        <v>464</v>
      </c>
      <c r="P23" s="292">
        <f>+SUM(Q23,R23)</f>
        <v>2319</v>
      </c>
      <c r="Q23" s="292">
        <v>2276</v>
      </c>
      <c r="R23" s="292">
        <f>+SUM(S23,T23,U23,V23,W23,X23,Y23)</f>
        <v>43</v>
      </c>
      <c r="S23" s="292">
        <v>0</v>
      </c>
      <c r="T23" s="292">
        <v>0</v>
      </c>
      <c r="U23" s="292">
        <v>0</v>
      </c>
      <c r="V23" s="292">
        <v>0</v>
      </c>
      <c r="W23" s="292">
        <v>0</v>
      </c>
      <c r="X23" s="292">
        <v>43</v>
      </c>
      <c r="Y23" s="292">
        <v>0</v>
      </c>
      <c r="Z23" s="292">
        <f>SUM(AA23:AC23)</f>
        <v>118</v>
      </c>
      <c r="AA23" s="292">
        <v>0</v>
      </c>
      <c r="AB23" s="292">
        <v>0</v>
      </c>
      <c r="AC23" s="292">
        <f>SUM(AD23:AJ23)</f>
        <v>118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2">
        <v>118</v>
      </c>
      <c r="AJ23" s="292">
        <v>0</v>
      </c>
      <c r="AK23" s="290">
        <f>SUM(AL23:AS23)</f>
        <v>0</v>
      </c>
      <c r="AL23" s="290">
        <v>0</v>
      </c>
      <c r="AM23" s="290">
        <v>0</v>
      </c>
      <c r="AN23" s="290">
        <v>0</v>
      </c>
      <c r="AO23" s="290">
        <v>0</v>
      </c>
      <c r="AP23" s="290">
        <v>0</v>
      </c>
      <c r="AQ23" s="290">
        <v>0</v>
      </c>
      <c r="AR23" s="290">
        <v>0</v>
      </c>
      <c r="AS23" s="290">
        <v>0</v>
      </c>
    </row>
    <row r="24" spans="1:45" s="224" customFormat="1" ht="13.5" customHeight="1">
      <c r="A24" s="290" t="s">
        <v>745</v>
      </c>
      <c r="B24" s="291" t="s">
        <v>794</v>
      </c>
      <c r="C24" s="290" t="s">
        <v>795</v>
      </c>
      <c r="D24" s="292">
        <f>SUM(E24,F24,N24,O24)</f>
        <v>1464</v>
      </c>
      <c r="E24" s="292">
        <f>+Q24</f>
        <v>993</v>
      </c>
      <c r="F24" s="292">
        <f>SUM(G24:M24)</f>
        <v>278</v>
      </c>
      <c r="G24" s="292">
        <v>0</v>
      </c>
      <c r="H24" s="292">
        <v>14</v>
      </c>
      <c r="I24" s="292">
        <v>0</v>
      </c>
      <c r="J24" s="292">
        <v>0</v>
      </c>
      <c r="K24" s="292">
        <v>0</v>
      </c>
      <c r="L24" s="292">
        <v>264</v>
      </c>
      <c r="M24" s="292">
        <v>0</v>
      </c>
      <c r="N24" s="292">
        <f>+AA24</f>
        <v>0</v>
      </c>
      <c r="O24" s="292">
        <f>+資源化量内訳!Y24</f>
        <v>193</v>
      </c>
      <c r="P24" s="292">
        <f>+SUM(Q24,R24)</f>
        <v>993</v>
      </c>
      <c r="Q24" s="292">
        <v>993</v>
      </c>
      <c r="R24" s="292">
        <f>+SUM(S24,T24,U24,V24,W24,X24,Y24)</f>
        <v>0</v>
      </c>
      <c r="S24" s="292">
        <v>0</v>
      </c>
      <c r="T24" s="292">
        <v>0</v>
      </c>
      <c r="U24" s="292">
        <v>0</v>
      </c>
      <c r="V24" s="292">
        <v>0</v>
      </c>
      <c r="W24" s="292">
        <v>0</v>
      </c>
      <c r="X24" s="292">
        <v>0</v>
      </c>
      <c r="Y24" s="292">
        <v>0</v>
      </c>
      <c r="Z24" s="292">
        <f>SUM(AA24:AC24)</f>
        <v>60</v>
      </c>
      <c r="AA24" s="292">
        <v>0</v>
      </c>
      <c r="AB24" s="292">
        <v>0</v>
      </c>
      <c r="AC24" s="292">
        <f>SUM(AD24:AJ24)</f>
        <v>60</v>
      </c>
      <c r="AD24" s="292">
        <v>0</v>
      </c>
      <c r="AE24" s="292">
        <v>0</v>
      </c>
      <c r="AF24" s="292">
        <v>0</v>
      </c>
      <c r="AG24" s="292">
        <v>0</v>
      </c>
      <c r="AH24" s="292">
        <v>0</v>
      </c>
      <c r="AI24" s="292">
        <v>60</v>
      </c>
      <c r="AJ24" s="292">
        <v>0</v>
      </c>
      <c r="AK24" s="290">
        <f>SUM(AL24:AS24)</f>
        <v>0</v>
      </c>
      <c r="AL24" s="290">
        <v>0</v>
      </c>
      <c r="AM24" s="290">
        <v>0</v>
      </c>
      <c r="AN24" s="290">
        <v>0</v>
      </c>
      <c r="AO24" s="290">
        <v>0</v>
      </c>
      <c r="AP24" s="290">
        <v>0</v>
      </c>
      <c r="AQ24" s="290">
        <v>0</v>
      </c>
      <c r="AR24" s="290">
        <v>0</v>
      </c>
      <c r="AS24" s="290">
        <v>0</v>
      </c>
    </row>
    <row r="25" spans="1:45" s="224" customFormat="1" ht="13.5" customHeight="1">
      <c r="A25" s="290" t="s">
        <v>745</v>
      </c>
      <c r="B25" s="291" t="s">
        <v>796</v>
      </c>
      <c r="C25" s="290" t="s">
        <v>797</v>
      </c>
      <c r="D25" s="292">
        <f>SUM(E25,F25,N25,O25)</f>
        <v>854</v>
      </c>
      <c r="E25" s="292">
        <f>+Q25</f>
        <v>658</v>
      </c>
      <c r="F25" s="292">
        <f>SUM(G25:M25)</f>
        <v>99</v>
      </c>
      <c r="G25" s="292">
        <v>0</v>
      </c>
      <c r="H25" s="292">
        <v>5</v>
      </c>
      <c r="I25" s="292">
        <v>0</v>
      </c>
      <c r="J25" s="292">
        <v>0</v>
      </c>
      <c r="K25" s="292">
        <v>0</v>
      </c>
      <c r="L25" s="292">
        <v>94</v>
      </c>
      <c r="M25" s="292">
        <v>0</v>
      </c>
      <c r="N25" s="292">
        <f>+AA25</f>
        <v>0</v>
      </c>
      <c r="O25" s="292">
        <f>+資源化量内訳!Y25</f>
        <v>97</v>
      </c>
      <c r="P25" s="292">
        <f>+SUM(Q25,R25)</f>
        <v>658</v>
      </c>
      <c r="Q25" s="292">
        <v>658</v>
      </c>
      <c r="R25" s="292">
        <f>+SUM(S25,T25,U25,V25,W25,X25,Y25)</f>
        <v>0</v>
      </c>
      <c r="S25" s="292">
        <v>0</v>
      </c>
      <c r="T25" s="292">
        <v>0</v>
      </c>
      <c r="U25" s="292">
        <v>0</v>
      </c>
      <c r="V25" s="292">
        <v>0</v>
      </c>
      <c r="W25" s="292">
        <v>0</v>
      </c>
      <c r="X25" s="292">
        <v>0</v>
      </c>
      <c r="Y25" s="292">
        <v>0</v>
      </c>
      <c r="Z25" s="292">
        <f>SUM(AA25:AC25)</f>
        <v>29</v>
      </c>
      <c r="AA25" s="292">
        <v>0</v>
      </c>
      <c r="AB25" s="292">
        <v>0</v>
      </c>
      <c r="AC25" s="292">
        <f>SUM(AD25:AJ25)</f>
        <v>29</v>
      </c>
      <c r="AD25" s="292">
        <v>0</v>
      </c>
      <c r="AE25" s="292">
        <v>0</v>
      </c>
      <c r="AF25" s="292">
        <v>0</v>
      </c>
      <c r="AG25" s="292">
        <v>0</v>
      </c>
      <c r="AH25" s="292">
        <v>0</v>
      </c>
      <c r="AI25" s="292">
        <v>29</v>
      </c>
      <c r="AJ25" s="292">
        <v>0</v>
      </c>
      <c r="AK25" s="290">
        <f>SUM(AL25:AS25)</f>
        <v>0</v>
      </c>
      <c r="AL25" s="290">
        <v>0</v>
      </c>
      <c r="AM25" s="290">
        <v>0</v>
      </c>
      <c r="AN25" s="290">
        <v>0</v>
      </c>
      <c r="AO25" s="290">
        <v>0</v>
      </c>
      <c r="AP25" s="290">
        <v>0</v>
      </c>
      <c r="AQ25" s="290">
        <v>0</v>
      </c>
      <c r="AR25" s="290">
        <v>0</v>
      </c>
      <c r="AS25" s="290">
        <v>0</v>
      </c>
    </row>
    <row r="26" spans="1:45" s="224" customFormat="1" ht="13.5" customHeight="1">
      <c r="A26" s="290" t="s">
        <v>745</v>
      </c>
      <c r="B26" s="291" t="s">
        <v>798</v>
      </c>
      <c r="C26" s="290" t="s">
        <v>799</v>
      </c>
      <c r="D26" s="292">
        <f>SUM(E26,F26,N26,O26)</f>
        <v>790</v>
      </c>
      <c r="E26" s="292">
        <f>+Q26</f>
        <v>580</v>
      </c>
      <c r="F26" s="292">
        <f>SUM(G26:M26)</f>
        <v>164</v>
      </c>
      <c r="G26" s="292">
        <v>0</v>
      </c>
      <c r="H26" s="292">
        <v>0</v>
      </c>
      <c r="I26" s="292">
        <v>0</v>
      </c>
      <c r="J26" s="292">
        <v>0</v>
      </c>
      <c r="K26" s="292">
        <v>0</v>
      </c>
      <c r="L26" s="292">
        <v>164</v>
      </c>
      <c r="M26" s="292">
        <v>0</v>
      </c>
      <c r="N26" s="292">
        <f>+AA26</f>
        <v>0</v>
      </c>
      <c r="O26" s="292">
        <f>+資源化量内訳!Y26</f>
        <v>46</v>
      </c>
      <c r="P26" s="292">
        <f>+SUM(Q26,R26)</f>
        <v>592</v>
      </c>
      <c r="Q26" s="292">
        <v>580</v>
      </c>
      <c r="R26" s="292">
        <f>+SUM(S26,T26,U26,V26,W26,X26,Y26)</f>
        <v>12</v>
      </c>
      <c r="S26" s="292">
        <v>0</v>
      </c>
      <c r="T26" s="292">
        <v>0</v>
      </c>
      <c r="U26" s="292">
        <v>0</v>
      </c>
      <c r="V26" s="292">
        <v>0</v>
      </c>
      <c r="W26" s="292">
        <v>0</v>
      </c>
      <c r="X26" s="292">
        <v>12</v>
      </c>
      <c r="Y26" s="292">
        <v>0</v>
      </c>
      <c r="Z26" s="292">
        <f>SUM(AA26:AC26)</f>
        <v>98</v>
      </c>
      <c r="AA26" s="292">
        <v>0</v>
      </c>
      <c r="AB26" s="292">
        <v>66</v>
      </c>
      <c r="AC26" s="292">
        <f>SUM(AD26:AJ26)</f>
        <v>32</v>
      </c>
      <c r="AD26" s="292">
        <v>0</v>
      </c>
      <c r="AE26" s="292">
        <v>0</v>
      </c>
      <c r="AF26" s="292">
        <v>0</v>
      </c>
      <c r="AG26" s="292">
        <v>0</v>
      </c>
      <c r="AH26" s="292">
        <v>0</v>
      </c>
      <c r="AI26" s="292">
        <v>32</v>
      </c>
      <c r="AJ26" s="292">
        <v>0</v>
      </c>
      <c r="AK26" s="290">
        <f>SUM(AL26:AS26)</f>
        <v>0</v>
      </c>
      <c r="AL26" s="290">
        <v>0</v>
      </c>
      <c r="AM26" s="290">
        <v>0</v>
      </c>
      <c r="AN26" s="290">
        <v>0</v>
      </c>
      <c r="AO26" s="290">
        <v>0</v>
      </c>
      <c r="AP26" s="290">
        <v>0</v>
      </c>
      <c r="AQ26" s="290">
        <v>0</v>
      </c>
      <c r="AR26" s="290">
        <v>0</v>
      </c>
      <c r="AS26" s="290">
        <v>0</v>
      </c>
    </row>
    <row r="27" spans="1:45" s="224" customFormat="1" ht="13.5" customHeight="1">
      <c r="A27" s="290"/>
      <c r="B27" s="291"/>
      <c r="C27" s="290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0"/>
      <c r="AL27" s="290"/>
      <c r="AM27" s="290"/>
      <c r="AN27" s="290"/>
      <c r="AO27" s="290"/>
      <c r="AP27" s="290"/>
      <c r="AQ27" s="290"/>
      <c r="AR27" s="290"/>
      <c r="AS27" s="290"/>
    </row>
    <row r="28" spans="1:45" s="224" customFormat="1" ht="13.5" customHeight="1">
      <c r="A28" s="290"/>
      <c r="B28" s="291"/>
      <c r="C28" s="290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0"/>
      <c r="AL28" s="290"/>
      <c r="AM28" s="290"/>
      <c r="AN28" s="290"/>
      <c r="AO28" s="290"/>
      <c r="AP28" s="290"/>
      <c r="AQ28" s="290"/>
      <c r="AR28" s="290"/>
      <c r="AS28" s="290"/>
    </row>
    <row r="29" spans="1:45" s="224" customFormat="1" ht="13.5" customHeight="1">
      <c r="A29" s="290"/>
      <c r="B29" s="291"/>
      <c r="C29" s="290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0"/>
      <c r="AL29" s="290"/>
      <c r="AM29" s="290"/>
      <c r="AN29" s="290"/>
      <c r="AO29" s="290"/>
      <c r="AP29" s="290"/>
      <c r="AQ29" s="290"/>
      <c r="AR29" s="290"/>
      <c r="AS29" s="290"/>
    </row>
    <row r="30" spans="1:45" s="224" customFormat="1" ht="13.5" customHeight="1">
      <c r="A30" s="290"/>
      <c r="B30" s="291"/>
      <c r="C30" s="290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0"/>
      <c r="AL30" s="290"/>
      <c r="AM30" s="290"/>
      <c r="AN30" s="290"/>
      <c r="AO30" s="290"/>
      <c r="AP30" s="290"/>
      <c r="AQ30" s="290"/>
      <c r="AR30" s="290"/>
      <c r="AS30" s="290"/>
    </row>
    <row r="31" spans="1:45" s="224" customFormat="1" ht="13.5" customHeight="1">
      <c r="A31" s="290"/>
      <c r="B31" s="291"/>
      <c r="C31" s="290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0"/>
      <c r="AL31" s="290"/>
      <c r="AM31" s="290"/>
      <c r="AN31" s="290"/>
      <c r="AO31" s="290"/>
      <c r="AP31" s="290"/>
      <c r="AQ31" s="290"/>
      <c r="AR31" s="290"/>
      <c r="AS31" s="290"/>
    </row>
    <row r="32" spans="1:45" s="224" customFormat="1" ht="13.5" customHeight="1">
      <c r="A32" s="290"/>
      <c r="B32" s="291"/>
      <c r="C32" s="290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0"/>
      <c r="AL32" s="290"/>
      <c r="AM32" s="290"/>
      <c r="AN32" s="290"/>
      <c r="AO32" s="290"/>
      <c r="AP32" s="290"/>
      <c r="AQ32" s="290"/>
      <c r="AR32" s="290"/>
      <c r="AS32" s="290"/>
    </row>
    <row r="33" spans="1:45" s="224" customFormat="1" ht="13.5" customHeight="1">
      <c r="A33" s="290"/>
      <c r="B33" s="291"/>
      <c r="C33" s="290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0"/>
      <c r="AL33" s="290"/>
      <c r="AM33" s="290"/>
      <c r="AN33" s="290"/>
      <c r="AO33" s="290"/>
      <c r="AP33" s="290"/>
      <c r="AQ33" s="290"/>
      <c r="AR33" s="290"/>
      <c r="AS33" s="290"/>
    </row>
    <row r="34" spans="1:45" s="224" customFormat="1" ht="13.5" customHeight="1">
      <c r="A34" s="290"/>
      <c r="B34" s="291"/>
      <c r="C34" s="290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0"/>
      <c r="AL34" s="290"/>
      <c r="AM34" s="290"/>
      <c r="AN34" s="290"/>
      <c r="AO34" s="290"/>
      <c r="AP34" s="290"/>
      <c r="AQ34" s="290"/>
      <c r="AR34" s="290"/>
      <c r="AS34" s="290"/>
    </row>
    <row r="35" spans="1:45" s="224" customFormat="1" ht="13.5" customHeight="1">
      <c r="A35" s="290"/>
      <c r="B35" s="291"/>
      <c r="C35" s="290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0"/>
      <c r="AL35" s="290"/>
      <c r="AM35" s="290"/>
      <c r="AN35" s="290"/>
      <c r="AO35" s="290"/>
      <c r="AP35" s="290"/>
      <c r="AQ35" s="290"/>
      <c r="AR35" s="290"/>
      <c r="AS35" s="290"/>
    </row>
    <row r="36" spans="1:45" s="224" customFormat="1" ht="13.5" customHeight="1">
      <c r="A36" s="290"/>
      <c r="B36" s="291"/>
      <c r="C36" s="290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0"/>
      <c r="AL36" s="290"/>
      <c r="AM36" s="290"/>
      <c r="AN36" s="290"/>
      <c r="AO36" s="290"/>
      <c r="AP36" s="290"/>
      <c r="AQ36" s="290"/>
      <c r="AR36" s="290"/>
      <c r="AS36" s="290"/>
    </row>
    <row r="37" spans="1:45" s="224" customFormat="1" ht="13.5" customHeight="1">
      <c r="A37" s="290"/>
      <c r="B37" s="291"/>
      <c r="C37" s="290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0"/>
      <c r="AL37" s="290"/>
      <c r="AM37" s="290"/>
      <c r="AN37" s="290"/>
      <c r="AO37" s="290"/>
      <c r="AP37" s="290"/>
      <c r="AQ37" s="290"/>
      <c r="AR37" s="290"/>
      <c r="AS37" s="290"/>
    </row>
    <row r="38" spans="1:45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0"/>
      <c r="AL38" s="290"/>
      <c r="AM38" s="290"/>
      <c r="AN38" s="290"/>
      <c r="AO38" s="290"/>
      <c r="AP38" s="290"/>
      <c r="AQ38" s="290"/>
      <c r="AR38" s="290"/>
      <c r="AS38" s="290"/>
    </row>
    <row r="39" spans="1:45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0"/>
      <c r="AL39" s="290"/>
      <c r="AM39" s="290"/>
      <c r="AN39" s="290"/>
      <c r="AO39" s="290"/>
      <c r="AP39" s="290"/>
      <c r="AQ39" s="290"/>
      <c r="AR39" s="290"/>
      <c r="AS39" s="290"/>
    </row>
    <row r="40" spans="1:45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0"/>
      <c r="AL40" s="290"/>
      <c r="AM40" s="290"/>
      <c r="AN40" s="290"/>
      <c r="AO40" s="290"/>
      <c r="AP40" s="290"/>
      <c r="AQ40" s="290"/>
      <c r="AR40" s="290"/>
      <c r="AS40" s="290"/>
    </row>
    <row r="41" spans="1:45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0"/>
      <c r="AL41" s="290"/>
      <c r="AM41" s="290"/>
      <c r="AN41" s="290"/>
      <c r="AO41" s="290"/>
      <c r="AP41" s="290"/>
      <c r="AQ41" s="290"/>
      <c r="AR41" s="290"/>
      <c r="AS41" s="290"/>
    </row>
    <row r="42" spans="1:45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0"/>
      <c r="AL42" s="290"/>
      <c r="AM42" s="290"/>
      <c r="AN42" s="290"/>
      <c r="AO42" s="290"/>
      <c r="AP42" s="290"/>
      <c r="AQ42" s="290"/>
      <c r="AR42" s="290"/>
      <c r="AS42" s="290"/>
    </row>
    <row r="43" spans="1:45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0"/>
      <c r="AL43" s="290"/>
      <c r="AM43" s="290"/>
      <c r="AN43" s="290"/>
      <c r="AO43" s="290"/>
      <c r="AP43" s="290"/>
      <c r="AQ43" s="290"/>
      <c r="AR43" s="290"/>
      <c r="AS43" s="290"/>
    </row>
    <row r="44" spans="1:45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0"/>
      <c r="AL44" s="290"/>
      <c r="AM44" s="290"/>
      <c r="AN44" s="290"/>
      <c r="AO44" s="290"/>
      <c r="AP44" s="290"/>
      <c r="AQ44" s="290"/>
      <c r="AR44" s="290"/>
      <c r="AS44" s="290"/>
    </row>
    <row r="45" spans="1:45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0"/>
      <c r="AL45" s="290"/>
      <c r="AM45" s="290"/>
      <c r="AN45" s="290"/>
      <c r="AO45" s="290"/>
      <c r="AP45" s="290"/>
      <c r="AQ45" s="290"/>
      <c r="AR45" s="290"/>
      <c r="AS45" s="290"/>
    </row>
    <row r="46" spans="1:45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0"/>
      <c r="AL46" s="290"/>
      <c r="AM46" s="290"/>
      <c r="AN46" s="290"/>
      <c r="AO46" s="290"/>
      <c r="AP46" s="290"/>
      <c r="AQ46" s="290"/>
      <c r="AR46" s="290"/>
      <c r="AS46" s="290"/>
    </row>
    <row r="47" spans="1:45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0"/>
      <c r="AL47" s="290"/>
      <c r="AM47" s="290"/>
      <c r="AN47" s="290"/>
      <c r="AO47" s="290"/>
      <c r="AP47" s="290"/>
      <c r="AQ47" s="290"/>
      <c r="AR47" s="290"/>
      <c r="AS47" s="290"/>
    </row>
    <row r="48" spans="1:45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0"/>
      <c r="AL48" s="290"/>
      <c r="AM48" s="290"/>
      <c r="AN48" s="290"/>
      <c r="AO48" s="290"/>
      <c r="AP48" s="290"/>
      <c r="AQ48" s="290"/>
      <c r="AR48" s="290"/>
      <c r="AS48" s="290"/>
    </row>
    <row r="49" spans="1:45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0"/>
      <c r="AL49" s="290"/>
      <c r="AM49" s="290"/>
      <c r="AN49" s="290"/>
      <c r="AO49" s="290"/>
      <c r="AP49" s="290"/>
      <c r="AQ49" s="290"/>
      <c r="AR49" s="290"/>
      <c r="AS49" s="290"/>
    </row>
    <row r="50" spans="1:45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0"/>
      <c r="AL50" s="290"/>
      <c r="AM50" s="290"/>
      <c r="AN50" s="290"/>
      <c r="AO50" s="290"/>
      <c r="AP50" s="290"/>
      <c r="AQ50" s="290"/>
      <c r="AR50" s="290"/>
      <c r="AS50" s="290"/>
    </row>
    <row r="51" spans="1:45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0"/>
      <c r="AL51" s="290"/>
      <c r="AM51" s="290"/>
      <c r="AN51" s="290"/>
      <c r="AO51" s="290"/>
      <c r="AP51" s="290"/>
      <c r="AQ51" s="290"/>
      <c r="AR51" s="290"/>
      <c r="AS51" s="290"/>
    </row>
    <row r="52" spans="1:45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0"/>
      <c r="AL52" s="290"/>
      <c r="AM52" s="290"/>
      <c r="AN52" s="290"/>
      <c r="AO52" s="290"/>
      <c r="AP52" s="290"/>
      <c r="AQ52" s="290"/>
      <c r="AR52" s="290"/>
      <c r="AS52" s="290"/>
    </row>
    <row r="53" spans="1:45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0"/>
      <c r="AL53" s="290"/>
      <c r="AM53" s="290"/>
      <c r="AN53" s="290"/>
      <c r="AO53" s="290"/>
      <c r="AP53" s="290"/>
      <c r="AQ53" s="290"/>
      <c r="AR53" s="290"/>
      <c r="AS53" s="290"/>
    </row>
    <row r="54" spans="1:45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0"/>
      <c r="AL54" s="290"/>
      <c r="AM54" s="290"/>
      <c r="AN54" s="290"/>
      <c r="AO54" s="290"/>
      <c r="AP54" s="290"/>
      <c r="AQ54" s="290"/>
      <c r="AR54" s="290"/>
      <c r="AS54" s="290"/>
    </row>
    <row r="55" spans="1:45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0"/>
      <c r="AL55" s="290"/>
      <c r="AM55" s="290"/>
      <c r="AN55" s="290"/>
      <c r="AO55" s="290"/>
      <c r="AP55" s="290"/>
      <c r="AQ55" s="290"/>
      <c r="AR55" s="290"/>
      <c r="AS55" s="290"/>
    </row>
    <row r="56" spans="1:45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0"/>
      <c r="AL56" s="290"/>
      <c r="AM56" s="290"/>
      <c r="AN56" s="290"/>
      <c r="AO56" s="290"/>
      <c r="AP56" s="290"/>
      <c r="AQ56" s="290"/>
      <c r="AR56" s="290"/>
      <c r="AS56" s="290"/>
    </row>
    <row r="57" spans="1:45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0"/>
      <c r="AL57" s="290"/>
      <c r="AM57" s="290"/>
      <c r="AN57" s="290"/>
      <c r="AO57" s="290"/>
      <c r="AP57" s="290"/>
      <c r="AQ57" s="290"/>
      <c r="AR57" s="290"/>
      <c r="AS57" s="290"/>
    </row>
    <row r="58" spans="1:45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0"/>
      <c r="AL58" s="290"/>
      <c r="AM58" s="290"/>
      <c r="AN58" s="290"/>
      <c r="AO58" s="290"/>
      <c r="AP58" s="290"/>
      <c r="AQ58" s="290"/>
      <c r="AR58" s="290"/>
      <c r="AS58" s="290"/>
    </row>
    <row r="59" spans="1:45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0"/>
      <c r="AL59" s="290"/>
      <c r="AM59" s="290"/>
      <c r="AN59" s="290"/>
      <c r="AO59" s="290"/>
      <c r="AP59" s="290"/>
      <c r="AQ59" s="290"/>
      <c r="AR59" s="290"/>
      <c r="AS59" s="290"/>
    </row>
    <row r="60" spans="1:45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0"/>
      <c r="AL60" s="290"/>
      <c r="AM60" s="290"/>
      <c r="AN60" s="290"/>
      <c r="AO60" s="290"/>
      <c r="AP60" s="290"/>
      <c r="AQ60" s="290"/>
      <c r="AR60" s="290"/>
      <c r="AS60" s="290"/>
    </row>
    <row r="61" spans="1:45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0"/>
      <c r="AL61" s="290"/>
      <c r="AM61" s="290"/>
      <c r="AN61" s="290"/>
      <c r="AO61" s="290"/>
      <c r="AP61" s="290"/>
      <c r="AQ61" s="290"/>
      <c r="AR61" s="290"/>
      <c r="AS61" s="290"/>
    </row>
    <row r="62" spans="1:45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0"/>
      <c r="AL62" s="290"/>
      <c r="AM62" s="290"/>
      <c r="AN62" s="290"/>
      <c r="AO62" s="290"/>
      <c r="AP62" s="290"/>
      <c r="AQ62" s="290"/>
      <c r="AR62" s="290"/>
      <c r="AS62" s="290"/>
    </row>
    <row r="63" spans="1:45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0"/>
      <c r="AL63" s="290"/>
      <c r="AM63" s="290"/>
      <c r="AN63" s="290"/>
      <c r="AO63" s="290"/>
      <c r="AP63" s="290"/>
      <c r="AQ63" s="290"/>
      <c r="AR63" s="290"/>
      <c r="AS63" s="290"/>
    </row>
    <row r="64" spans="1:45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0"/>
      <c r="AL64" s="290"/>
      <c r="AM64" s="290"/>
      <c r="AN64" s="290"/>
      <c r="AO64" s="290"/>
      <c r="AP64" s="290"/>
      <c r="AQ64" s="290"/>
      <c r="AR64" s="290"/>
      <c r="AS64" s="290"/>
    </row>
    <row r="65" spans="1:45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0"/>
      <c r="AL65" s="290"/>
      <c r="AM65" s="290"/>
      <c r="AN65" s="290"/>
      <c r="AO65" s="290"/>
      <c r="AP65" s="290"/>
      <c r="AQ65" s="290"/>
      <c r="AR65" s="290"/>
      <c r="AS65" s="290"/>
    </row>
    <row r="66" spans="1:45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0"/>
      <c r="AL66" s="290"/>
      <c r="AM66" s="290"/>
      <c r="AN66" s="290"/>
      <c r="AO66" s="290"/>
      <c r="AP66" s="290"/>
      <c r="AQ66" s="290"/>
      <c r="AR66" s="290"/>
      <c r="AS66" s="290"/>
    </row>
    <row r="67" spans="1:45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0"/>
      <c r="AL67" s="290"/>
      <c r="AM67" s="290"/>
      <c r="AN67" s="290"/>
      <c r="AO67" s="290"/>
      <c r="AP67" s="290"/>
      <c r="AQ67" s="290"/>
      <c r="AR67" s="290"/>
      <c r="AS67" s="290"/>
    </row>
    <row r="68" spans="1:45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0"/>
      <c r="AL68" s="290"/>
      <c r="AM68" s="290"/>
      <c r="AN68" s="290"/>
      <c r="AO68" s="290"/>
      <c r="AP68" s="290"/>
      <c r="AQ68" s="290"/>
      <c r="AR68" s="290"/>
      <c r="AS68" s="290"/>
    </row>
    <row r="69" spans="1:45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0"/>
      <c r="AL69" s="290"/>
      <c r="AM69" s="290"/>
      <c r="AN69" s="290"/>
      <c r="AO69" s="290"/>
      <c r="AP69" s="290"/>
      <c r="AQ69" s="290"/>
      <c r="AR69" s="290"/>
      <c r="AS69" s="290"/>
    </row>
    <row r="70" spans="1:45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0"/>
      <c r="AL70" s="290"/>
      <c r="AM70" s="290"/>
      <c r="AN70" s="290"/>
      <c r="AO70" s="290"/>
      <c r="AP70" s="290"/>
      <c r="AQ70" s="290"/>
      <c r="AR70" s="290"/>
      <c r="AS70" s="290"/>
    </row>
    <row r="71" spans="1:45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0"/>
      <c r="AL71" s="290"/>
      <c r="AM71" s="290"/>
      <c r="AN71" s="290"/>
      <c r="AO71" s="290"/>
      <c r="AP71" s="290"/>
      <c r="AQ71" s="290"/>
      <c r="AR71" s="290"/>
      <c r="AS71" s="290"/>
    </row>
    <row r="72" spans="1:45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0"/>
      <c r="AL72" s="290"/>
      <c r="AM72" s="290"/>
      <c r="AN72" s="290"/>
      <c r="AO72" s="290"/>
      <c r="AP72" s="290"/>
      <c r="AQ72" s="290"/>
      <c r="AR72" s="290"/>
      <c r="AS72" s="290"/>
    </row>
    <row r="73" spans="1:45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0"/>
      <c r="AL73" s="290"/>
      <c r="AM73" s="290"/>
      <c r="AN73" s="290"/>
      <c r="AO73" s="290"/>
      <c r="AP73" s="290"/>
      <c r="AQ73" s="290"/>
      <c r="AR73" s="290"/>
      <c r="AS73" s="290"/>
    </row>
    <row r="74" spans="1:45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0"/>
      <c r="AL74" s="290"/>
      <c r="AM74" s="290"/>
      <c r="AN74" s="290"/>
      <c r="AO74" s="290"/>
      <c r="AP74" s="290"/>
      <c r="AQ74" s="290"/>
      <c r="AR74" s="290"/>
      <c r="AS74" s="290"/>
    </row>
    <row r="75" spans="1:45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0"/>
      <c r="AL75" s="290"/>
      <c r="AM75" s="290"/>
      <c r="AN75" s="290"/>
      <c r="AO75" s="290"/>
      <c r="AP75" s="290"/>
      <c r="AQ75" s="290"/>
      <c r="AR75" s="290"/>
      <c r="AS75" s="290"/>
    </row>
    <row r="76" spans="1:45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0"/>
      <c r="AL76" s="290"/>
      <c r="AM76" s="290"/>
      <c r="AN76" s="290"/>
      <c r="AO76" s="290"/>
      <c r="AP76" s="290"/>
      <c r="AQ76" s="290"/>
      <c r="AR76" s="290"/>
      <c r="AS76" s="290"/>
    </row>
    <row r="77" spans="1:45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0"/>
      <c r="AL77" s="290"/>
      <c r="AM77" s="290"/>
      <c r="AN77" s="290"/>
      <c r="AO77" s="290"/>
      <c r="AP77" s="290"/>
      <c r="AQ77" s="290"/>
      <c r="AR77" s="290"/>
      <c r="AS77" s="290"/>
    </row>
    <row r="78" spans="1:45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0"/>
      <c r="AL78" s="290"/>
      <c r="AM78" s="290"/>
      <c r="AN78" s="290"/>
      <c r="AO78" s="290"/>
      <c r="AP78" s="290"/>
      <c r="AQ78" s="290"/>
      <c r="AR78" s="290"/>
      <c r="AS78" s="290"/>
    </row>
    <row r="79" spans="1:45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0"/>
      <c r="AL79" s="290"/>
      <c r="AM79" s="290"/>
      <c r="AN79" s="290"/>
      <c r="AO79" s="290"/>
      <c r="AP79" s="290"/>
      <c r="AQ79" s="290"/>
      <c r="AR79" s="290"/>
      <c r="AS79" s="290"/>
    </row>
    <row r="80" spans="1:45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0"/>
      <c r="AL80" s="290"/>
      <c r="AM80" s="290"/>
      <c r="AN80" s="290"/>
      <c r="AO80" s="290"/>
      <c r="AP80" s="290"/>
      <c r="AQ80" s="290"/>
      <c r="AR80" s="290"/>
      <c r="AS80" s="290"/>
    </row>
    <row r="81" spans="1:45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0"/>
      <c r="AL81" s="290"/>
      <c r="AM81" s="290"/>
      <c r="AN81" s="290"/>
      <c r="AO81" s="290"/>
      <c r="AP81" s="290"/>
      <c r="AQ81" s="290"/>
      <c r="AR81" s="290"/>
      <c r="AS81" s="290"/>
    </row>
    <row r="82" spans="1:45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0"/>
      <c r="AL82" s="290"/>
      <c r="AM82" s="290"/>
      <c r="AN82" s="290"/>
      <c r="AO82" s="290"/>
      <c r="AP82" s="290"/>
      <c r="AQ82" s="290"/>
      <c r="AR82" s="290"/>
      <c r="AS82" s="290"/>
    </row>
    <row r="83" spans="1:45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0"/>
      <c r="AL83" s="290"/>
      <c r="AM83" s="290"/>
      <c r="AN83" s="290"/>
      <c r="AO83" s="290"/>
      <c r="AP83" s="290"/>
      <c r="AQ83" s="290"/>
      <c r="AR83" s="290"/>
      <c r="AS83" s="290"/>
    </row>
    <row r="84" spans="1:45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0"/>
      <c r="AL84" s="290"/>
      <c r="AM84" s="290"/>
      <c r="AN84" s="290"/>
      <c r="AO84" s="290"/>
      <c r="AP84" s="290"/>
      <c r="AQ84" s="290"/>
      <c r="AR84" s="290"/>
      <c r="AS84" s="290"/>
    </row>
    <row r="85" spans="1:45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0"/>
      <c r="AL85" s="290"/>
      <c r="AM85" s="290"/>
      <c r="AN85" s="290"/>
      <c r="AO85" s="290"/>
      <c r="AP85" s="290"/>
      <c r="AQ85" s="290"/>
      <c r="AR85" s="290"/>
      <c r="AS85" s="290"/>
    </row>
    <row r="86" spans="1:45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0"/>
      <c r="AL86" s="290"/>
      <c r="AM86" s="290"/>
      <c r="AN86" s="290"/>
      <c r="AO86" s="290"/>
      <c r="AP86" s="290"/>
      <c r="AQ86" s="290"/>
      <c r="AR86" s="290"/>
      <c r="AS86" s="290"/>
    </row>
    <row r="87" spans="1:45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0"/>
      <c r="AL87" s="290"/>
      <c r="AM87" s="290"/>
      <c r="AN87" s="290"/>
      <c r="AO87" s="290"/>
      <c r="AP87" s="290"/>
      <c r="AQ87" s="290"/>
      <c r="AR87" s="290"/>
      <c r="AS87" s="290"/>
    </row>
    <row r="88" spans="1:45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0"/>
      <c r="AL88" s="290"/>
      <c r="AM88" s="290"/>
      <c r="AN88" s="290"/>
      <c r="AO88" s="290"/>
      <c r="AP88" s="290"/>
      <c r="AQ88" s="290"/>
      <c r="AR88" s="290"/>
      <c r="AS88" s="290"/>
    </row>
    <row r="89" spans="1:45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0"/>
      <c r="AL89" s="290"/>
      <c r="AM89" s="290"/>
      <c r="AN89" s="290"/>
      <c r="AO89" s="290"/>
      <c r="AP89" s="290"/>
      <c r="AQ89" s="290"/>
      <c r="AR89" s="290"/>
      <c r="AS89" s="290"/>
    </row>
    <row r="90" spans="1:45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0"/>
      <c r="AL90" s="290"/>
      <c r="AM90" s="290"/>
      <c r="AN90" s="290"/>
      <c r="AO90" s="290"/>
      <c r="AP90" s="290"/>
      <c r="AQ90" s="290"/>
      <c r="AR90" s="290"/>
      <c r="AS90" s="290"/>
    </row>
    <row r="91" spans="1:45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0"/>
      <c r="AL91" s="290"/>
      <c r="AM91" s="290"/>
      <c r="AN91" s="290"/>
      <c r="AO91" s="290"/>
      <c r="AP91" s="290"/>
      <c r="AQ91" s="290"/>
      <c r="AR91" s="290"/>
      <c r="AS91" s="290"/>
    </row>
    <row r="92" spans="1:45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0"/>
      <c r="AL92" s="290"/>
      <c r="AM92" s="290"/>
      <c r="AN92" s="290"/>
      <c r="AO92" s="290"/>
      <c r="AP92" s="290"/>
      <c r="AQ92" s="290"/>
      <c r="AR92" s="290"/>
      <c r="AS92" s="290"/>
    </row>
    <row r="93" spans="1:45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0"/>
      <c r="AL93" s="290"/>
      <c r="AM93" s="290"/>
      <c r="AN93" s="290"/>
      <c r="AO93" s="290"/>
      <c r="AP93" s="290"/>
      <c r="AQ93" s="290"/>
      <c r="AR93" s="290"/>
      <c r="AS93" s="290"/>
    </row>
    <row r="94" spans="1:45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0"/>
      <c r="AL94" s="290"/>
      <c r="AM94" s="290"/>
      <c r="AN94" s="290"/>
      <c r="AO94" s="290"/>
      <c r="AP94" s="290"/>
      <c r="AQ94" s="290"/>
      <c r="AR94" s="290"/>
      <c r="AS94" s="290"/>
    </row>
    <row r="95" spans="1:45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0"/>
      <c r="AL95" s="290"/>
      <c r="AM95" s="290"/>
      <c r="AN95" s="290"/>
      <c r="AO95" s="290"/>
      <c r="AP95" s="290"/>
      <c r="AQ95" s="290"/>
      <c r="AR95" s="290"/>
      <c r="AS95" s="290"/>
    </row>
    <row r="96" spans="1:45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0"/>
      <c r="AL96" s="290"/>
      <c r="AM96" s="290"/>
      <c r="AN96" s="290"/>
      <c r="AO96" s="290"/>
      <c r="AP96" s="290"/>
      <c r="AQ96" s="290"/>
      <c r="AR96" s="290"/>
      <c r="AS96" s="290"/>
    </row>
    <row r="97" spans="1:45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0"/>
      <c r="AL97" s="290"/>
      <c r="AM97" s="290"/>
      <c r="AN97" s="290"/>
      <c r="AO97" s="290"/>
      <c r="AP97" s="290"/>
      <c r="AQ97" s="290"/>
      <c r="AR97" s="290"/>
      <c r="AS97" s="290"/>
    </row>
    <row r="98" spans="1:45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0"/>
      <c r="AL98" s="290"/>
      <c r="AM98" s="290"/>
      <c r="AN98" s="290"/>
      <c r="AO98" s="290"/>
      <c r="AP98" s="290"/>
      <c r="AQ98" s="290"/>
      <c r="AR98" s="290"/>
      <c r="AS98" s="290"/>
    </row>
    <row r="99" spans="1:45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0"/>
      <c r="AL99" s="290"/>
      <c r="AM99" s="290"/>
      <c r="AN99" s="290"/>
      <c r="AO99" s="290"/>
      <c r="AP99" s="290"/>
      <c r="AQ99" s="290"/>
      <c r="AR99" s="290"/>
      <c r="AS99" s="290"/>
    </row>
    <row r="100" spans="1:45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0"/>
      <c r="AL100" s="290"/>
      <c r="AM100" s="290"/>
      <c r="AN100" s="290"/>
      <c r="AO100" s="290"/>
      <c r="AP100" s="290"/>
      <c r="AQ100" s="290"/>
      <c r="AR100" s="290"/>
      <c r="AS100" s="290"/>
    </row>
    <row r="101" spans="1:45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0"/>
      <c r="AL101" s="290"/>
      <c r="AM101" s="290"/>
      <c r="AN101" s="290"/>
      <c r="AO101" s="290"/>
      <c r="AP101" s="290"/>
      <c r="AQ101" s="290"/>
      <c r="AR101" s="290"/>
      <c r="AS101" s="290"/>
    </row>
    <row r="102" spans="1:45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0"/>
      <c r="AL102" s="290"/>
      <c r="AM102" s="290"/>
      <c r="AN102" s="290"/>
      <c r="AO102" s="290"/>
      <c r="AP102" s="290"/>
      <c r="AQ102" s="290"/>
      <c r="AR102" s="290"/>
      <c r="AS102" s="290"/>
    </row>
    <row r="103" spans="1:45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0"/>
      <c r="AL103" s="290"/>
      <c r="AM103" s="290"/>
      <c r="AN103" s="290"/>
      <c r="AO103" s="290"/>
      <c r="AP103" s="290"/>
      <c r="AQ103" s="290"/>
      <c r="AR103" s="290"/>
      <c r="AS103" s="290"/>
    </row>
    <row r="104" spans="1:45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0"/>
      <c r="AL104" s="290"/>
      <c r="AM104" s="290"/>
      <c r="AN104" s="290"/>
      <c r="AO104" s="290"/>
      <c r="AP104" s="290"/>
      <c r="AQ104" s="290"/>
      <c r="AR104" s="290"/>
      <c r="AS104" s="290"/>
    </row>
    <row r="105" spans="1:45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0"/>
      <c r="AL105" s="290"/>
      <c r="AM105" s="290"/>
      <c r="AN105" s="290"/>
      <c r="AO105" s="290"/>
      <c r="AP105" s="290"/>
      <c r="AQ105" s="290"/>
      <c r="AR105" s="290"/>
      <c r="AS105" s="290"/>
    </row>
    <row r="106" spans="1:45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0"/>
      <c r="AL106" s="290"/>
      <c r="AM106" s="290"/>
      <c r="AN106" s="290"/>
      <c r="AO106" s="290"/>
      <c r="AP106" s="290"/>
      <c r="AQ106" s="290"/>
      <c r="AR106" s="290"/>
      <c r="AS106" s="290"/>
    </row>
    <row r="107" spans="1:45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0"/>
      <c r="AL107" s="290"/>
      <c r="AM107" s="290"/>
      <c r="AN107" s="290"/>
      <c r="AO107" s="290"/>
      <c r="AP107" s="290"/>
      <c r="AQ107" s="290"/>
      <c r="AR107" s="290"/>
      <c r="AS107" s="290"/>
    </row>
    <row r="108" spans="1:45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0"/>
      <c r="AL108" s="290"/>
      <c r="AM108" s="290"/>
      <c r="AN108" s="290"/>
      <c r="AO108" s="290"/>
      <c r="AP108" s="290"/>
      <c r="AQ108" s="290"/>
      <c r="AR108" s="290"/>
      <c r="AS108" s="290"/>
    </row>
    <row r="109" spans="1:45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0"/>
      <c r="AL109" s="290"/>
      <c r="AM109" s="290"/>
      <c r="AN109" s="290"/>
      <c r="AO109" s="290"/>
      <c r="AP109" s="290"/>
      <c r="AQ109" s="290"/>
      <c r="AR109" s="290"/>
      <c r="AS109" s="290"/>
    </row>
    <row r="110" spans="1:45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0"/>
      <c r="AL110" s="290"/>
      <c r="AM110" s="290"/>
      <c r="AN110" s="290"/>
      <c r="AO110" s="290"/>
      <c r="AP110" s="290"/>
      <c r="AQ110" s="290"/>
      <c r="AR110" s="290"/>
      <c r="AS110" s="290"/>
    </row>
    <row r="111" spans="1:45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0"/>
      <c r="AL111" s="290"/>
      <c r="AM111" s="290"/>
      <c r="AN111" s="290"/>
      <c r="AO111" s="290"/>
      <c r="AP111" s="290"/>
      <c r="AQ111" s="290"/>
      <c r="AR111" s="290"/>
      <c r="AS111" s="290"/>
    </row>
    <row r="112" spans="1:45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0"/>
      <c r="AL112" s="290"/>
      <c r="AM112" s="290"/>
      <c r="AN112" s="290"/>
      <c r="AO112" s="290"/>
      <c r="AP112" s="290"/>
      <c r="AQ112" s="290"/>
      <c r="AR112" s="290"/>
      <c r="AS112" s="290"/>
    </row>
    <row r="113" spans="1:45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0"/>
      <c r="AL113" s="290"/>
      <c r="AM113" s="290"/>
      <c r="AN113" s="290"/>
      <c r="AO113" s="290"/>
      <c r="AP113" s="290"/>
      <c r="AQ113" s="290"/>
      <c r="AR113" s="290"/>
      <c r="AS113" s="290"/>
    </row>
    <row r="114" spans="1:45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0"/>
      <c r="AL114" s="290"/>
      <c r="AM114" s="290"/>
      <c r="AN114" s="290"/>
      <c r="AO114" s="290"/>
      <c r="AP114" s="290"/>
      <c r="AQ114" s="290"/>
      <c r="AR114" s="290"/>
      <c r="AS114" s="290"/>
    </row>
    <row r="115" spans="1:45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0"/>
      <c r="AL115" s="290"/>
      <c r="AM115" s="290"/>
      <c r="AN115" s="290"/>
      <c r="AO115" s="290"/>
      <c r="AP115" s="290"/>
      <c r="AQ115" s="290"/>
      <c r="AR115" s="290"/>
      <c r="AS115" s="290"/>
    </row>
    <row r="116" spans="1:45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0"/>
      <c r="AL116" s="290"/>
      <c r="AM116" s="290"/>
      <c r="AN116" s="290"/>
      <c r="AO116" s="290"/>
      <c r="AP116" s="290"/>
      <c r="AQ116" s="290"/>
      <c r="AR116" s="290"/>
      <c r="AS116" s="290"/>
    </row>
    <row r="117" spans="1:45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0"/>
      <c r="AL117" s="290"/>
      <c r="AM117" s="290"/>
      <c r="AN117" s="290"/>
      <c r="AO117" s="290"/>
      <c r="AP117" s="290"/>
      <c r="AQ117" s="290"/>
      <c r="AR117" s="290"/>
      <c r="AS117" s="290"/>
    </row>
    <row r="118" spans="1:45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0"/>
      <c r="AL118" s="290"/>
      <c r="AM118" s="290"/>
      <c r="AN118" s="290"/>
      <c r="AO118" s="290"/>
      <c r="AP118" s="290"/>
      <c r="AQ118" s="290"/>
      <c r="AR118" s="290"/>
      <c r="AS118" s="290"/>
    </row>
    <row r="119" spans="1:45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0"/>
      <c r="AL119" s="290"/>
      <c r="AM119" s="290"/>
      <c r="AN119" s="290"/>
      <c r="AO119" s="290"/>
      <c r="AP119" s="290"/>
      <c r="AQ119" s="290"/>
      <c r="AR119" s="290"/>
      <c r="AS119" s="290"/>
    </row>
    <row r="120" spans="1:45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0"/>
      <c r="AL120" s="290"/>
      <c r="AM120" s="290"/>
      <c r="AN120" s="290"/>
      <c r="AO120" s="290"/>
      <c r="AP120" s="290"/>
      <c r="AQ120" s="290"/>
      <c r="AR120" s="290"/>
      <c r="AS120" s="290"/>
    </row>
    <row r="121" spans="1:45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0"/>
      <c r="AL121" s="290"/>
      <c r="AM121" s="290"/>
      <c r="AN121" s="290"/>
      <c r="AO121" s="290"/>
      <c r="AP121" s="290"/>
      <c r="AQ121" s="290"/>
      <c r="AR121" s="290"/>
      <c r="AS121" s="290"/>
    </row>
    <row r="122" spans="1:45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0"/>
      <c r="AL122" s="290"/>
      <c r="AM122" s="290"/>
      <c r="AN122" s="290"/>
      <c r="AO122" s="290"/>
      <c r="AP122" s="290"/>
      <c r="AQ122" s="290"/>
      <c r="AR122" s="290"/>
      <c r="AS122" s="290"/>
    </row>
    <row r="123" spans="1:45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0"/>
      <c r="AL123" s="290"/>
      <c r="AM123" s="290"/>
      <c r="AN123" s="290"/>
      <c r="AO123" s="290"/>
      <c r="AP123" s="290"/>
      <c r="AQ123" s="290"/>
      <c r="AR123" s="290"/>
      <c r="AS123" s="290"/>
    </row>
    <row r="124" spans="1:45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0"/>
      <c r="AL124" s="290"/>
      <c r="AM124" s="290"/>
      <c r="AN124" s="290"/>
      <c r="AO124" s="290"/>
      <c r="AP124" s="290"/>
      <c r="AQ124" s="290"/>
      <c r="AR124" s="290"/>
      <c r="AS124" s="290"/>
    </row>
    <row r="125" spans="1:45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0"/>
      <c r="AL125" s="290"/>
      <c r="AM125" s="290"/>
      <c r="AN125" s="290"/>
      <c r="AO125" s="290"/>
      <c r="AP125" s="290"/>
      <c r="AQ125" s="290"/>
      <c r="AR125" s="290"/>
      <c r="AS125" s="290"/>
    </row>
    <row r="126" spans="1:45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0"/>
      <c r="AL126" s="290"/>
      <c r="AM126" s="290"/>
      <c r="AN126" s="290"/>
      <c r="AO126" s="290"/>
      <c r="AP126" s="290"/>
      <c r="AQ126" s="290"/>
      <c r="AR126" s="290"/>
      <c r="AS126" s="290"/>
    </row>
    <row r="127" spans="1:45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0"/>
      <c r="AL127" s="290"/>
      <c r="AM127" s="290"/>
      <c r="AN127" s="290"/>
      <c r="AO127" s="290"/>
      <c r="AP127" s="290"/>
      <c r="AQ127" s="290"/>
      <c r="AR127" s="290"/>
      <c r="AS127" s="290"/>
    </row>
    <row r="128" spans="1:45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0"/>
      <c r="AL128" s="290"/>
      <c r="AM128" s="290"/>
      <c r="AN128" s="290"/>
      <c r="AO128" s="290"/>
      <c r="AP128" s="290"/>
      <c r="AQ128" s="290"/>
      <c r="AR128" s="290"/>
      <c r="AS128" s="290"/>
    </row>
    <row r="129" spans="1:45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0"/>
      <c r="AL129" s="290"/>
      <c r="AM129" s="290"/>
      <c r="AN129" s="290"/>
      <c r="AO129" s="290"/>
      <c r="AP129" s="290"/>
      <c r="AQ129" s="290"/>
      <c r="AR129" s="290"/>
      <c r="AS129" s="290"/>
    </row>
    <row r="130" spans="1:45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0"/>
      <c r="AL130" s="290"/>
      <c r="AM130" s="290"/>
      <c r="AN130" s="290"/>
      <c r="AO130" s="290"/>
      <c r="AP130" s="290"/>
      <c r="AQ130" s="290"/>
      <c r="AR130" s="290"/>
      <c r="AS130" s="290"/>
    </row>
    <row r="131" spans="1:45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0"/>
      <c r="AL131" s="290"/>
      <c r="AM131" s="290"/>
      <c r="AN131" s="290"/>
      <c r="AO131" s="290"/>
      <c r="AP131" s="290"/>
      <c r="AQ131" s="290"/>
      <c r="AR131" s="290"/>
      <c r="AS131" s="290"/>
    </row>
    <row r="132" spans="1:45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0"/>
      <c r="AL132" s="290"/>
      <c r="AM132" s="290"/>
      <c r="AN132" s="290"/>
      <c r="AO132" s="290"/>
      <c r="AP132" s="290"/>
      <c r="AQ132" s="290"/>
      <c r="AR132" s="290"/>
      <c r="AS132" s="290"/>
    </row>
    <row r="133" spans="1:45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0"/>
      <c r="AL133" s="290"/>
      <c r="AM133" s="290"/>
      <c r="AN133" s="290"/>
      <c r="AO133" s="290"/>
      <c r="AP133" s="290"/>
      <c r="AQ133" s="290"/>
      <c r="AR133" s="290"/>
      <c r="AS133" s="290"/>
    </row>
    <row r="134" spans="1:45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0"/>
      <c r="AL134" s="290"/>
      <c r="AM134" s="290"/>
      <c r="AN134" s="290"/>
      <c r="AO134" s="290"/>
      <c r="AP134" s="290"/>
      <c r="AQ134" s="290"/>
      <c r="AR134" s="290"/>
      <c r="AS134" s="290"/>
    </row>
    <row r="135" spans="1:45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0"/>
      <c r="AL135" s="290"/>
      <c r="AM135" s="290"/>
      <c r="AN135" s="290"/>
      <c r="AO135" s="290"/>
      <c r="AP135" s="290"/>
      <c r="AQ135" s="290"/>
      <c r="AR135" s="290"/>
      <c r="AS135" s="290"/>
    </row>
    <row r="136" spans="1:45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0"/>
      <c r="AL136" s="290"/>
      <c r="AM136" s="290"/>
      <c r="AN136" s="290"/>
      <c r="AO136" s="290"/>
      <c r="AP136" s="290"/>
      <c r="AQ136" s="290"/>
      <c r="AR136" s="290"/>
      <c r="AS136" s="290"/>
    </row>
    <row r="137" spans="1:45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0"/>
      <c r="AL137" s="290"/>
      <c r="AM137" s="290"/>
      <c r="AN137" s="290"/>
      <c r="AO137" s="290"/>
      <c r="AP137" s="290"/>
      <c r="AQ137" s="290"/>
      <c r="AR137" s="290"/>
      <c r="AS137" s="290"/>
    </row>
    <row r="138" spans="1:45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0"/>
      <c r="AL138" s="290"/>
      <c r="AM138" s="290"/>
      <c r="AN138" s="290"/>
      <c r="AO138" s="290"/>
      <c r="AP138" s="290"/>
      <c r="AQ138" s="290"/>
      <c r="AR138" s="290"/>
      <c r="AS138" s="290"/>
    </row>
    <row r="139" spans="1:45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0"/>
      <c r="AL139" s="290"/>
      <c r="AM139" s="290"/>
      <c r="AN139" s="290"/>
      <c r="AO139" s="290"/>
      <c r="AP139" s="290"/>
      <c r="AQ139" s="290"/>
      <c r="AR139" s="290"/>
      <c r="AS139" s="290"/>
    </row>
    <row r="140" spans="1:45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0"/>
      <c r="AL140" s="290"/>
      <c r="AM140" s="290"/>
      <c r="AN140" s="290"/>
      <c r="AO140" s="290"/>
      <c r="AP140" s="290"/>
      <c r="AQ140" s="290"/>
      <c r="AR140" s="290"/>
      <c r="AS140" s="290"/>
    </row>
    <row r="141" spans="1:45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0"/>
      <c r="AL141" s="290"/>
      <c r="AM141" s="290"/>
      <c r="AN141" s="290"/>
      <c r="AO141" s="290"/>
      <c r="AP141" s="290"/>
      <c r="AQ141" s="290"/>
      <c r="AR141" s="290"/>
      <c r="AS141" s="290"/>
    </row>
    <row r="142" spans="1:45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0"/>
      <c r="AL142" s="290"/>
      <c r="AM142" s="290"/>
      <c r="AN142" s="290"/>
      <c r="AO142" s="290"/>
      <c r="AP142" s="290"/>
      <c r="AQ142" s="290"/>
      <c r="AR142" s="290"/>
      <c r="AS142" s="290"/>
    </row>
    <row r="143" spans="1:45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0"/>
      <c r="AL143" s="290"/>
      <c r="AM143" s="290"/>
      <c r="AN143" s="290"/>
      <c r="AO143" s="290"/>
      <c r="AP143" s="290"/>
      <c r="AQ143" s="290"/>
      <c r="AR143" s="290"/>
      <c r="AS143" s="290"/>
    </row>
    <row r="144" spans="1:45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0"/>
      <c r="AL144" s="290"/>
      <c r="AM144" s="290"/>
      <c r="AN144" s="290"/>
      <c r="AO144" s="290"/>
      <c r="AP144" s="290"/>
      <c r="AQ144" s="290"/>
      <c r="AR144" s="290"/>
      <c r="AS144" s="290"/>
    </row>
    <row r="145" spans="1:45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0"/>
      <c r="AL145" s="290"/>
      <c r="AM145" s="290"/>
      <c r="AN145" s="290"/>
      <c r="AO145" s="290"/>
      <c r="AP145" s="290"/>
      <c r="AQ145" s="290"/>
      <c r="AR145" s="290"/>
      <c r="AS145" s="290"/>
    </row>
    <row r="146" spans="1:45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0"/>
      <c r="AL146" s="290"/>
      <c r="AM146" s="290"/>
      <c r="AN146" s="290"/>
      <c r="AO146" s="290"/>
      <c r="AP146" s="290"/>
      <c r="AQ146" s="290"/>
      <c r="AR146" s="290"/>
      <c r="AS146" s="290"/>
    </row>
    <row r="147" spans="1:45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0"/>
      <c r="AL147" s="290"/>
      <c r="AM147" s="290"/>
      <c r="AN147" s="290"/>
      <c r="AO147" s="290"/>
      <c r="AP147" s="290"/>
      <c r="AQ147" s="290"/>
      <c r="AR147" s="290"/>
      <c r="AS147" s="290"/>
    </row>
    <row r="148" spans="1:45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0"/>
      <c r="AL148" s="290"/>
      <c r="AM148" s="290"/>
      <c r="AN148" s="290"/>
      <c r="AO148" s="290"/>
      <c r="AP148" s="290"/>
      <c r="AQ148" s="290"/>
      <c r="AR148" s="290"/>
      <c r="AS148" s="290"/>
    </row>
    <row r="149" spans="1:45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0"/>
      <c r="AL149" s="290"/>
      <c r="AM149" s="290"/>
      <c r="AN149" s="290"/>
      <c r="AO149" s="290"/>
      <c r="AP149" s="290"/>
      <c r="AQ149" s="290"/>
      <c r="AR149" s="290"/>
      <c r="AS149" s="290"/>
    </row>
    <row r="150" spans="1:45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0"/>
      <c r="AL150" s="290"/>
      <c r="AM150" s="290"/>
      <c r="AN150" s="290"/>
      <c r="AO150" s="290"/>
      <c r="AP150" s="290"/>
      <c r="AQ150" s="290"/>
      <c r="AR150" s="290"/>
      <c r="AS150" s="290"/>
    </row>
    <row r="151" spans="1:45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0"/>
      <c r="AL151" s="290"/>
      <c r="AM151" s="290"/>
      <c r="AN151" s="290"/>
      <c r="AO151" s="290"/>
      <c r="AP151" s="290"/>
      <c r="AQ151" s="290"/>
      <c r="AR151" s="290"/>
      <c r="AS151" s="290"/>
    </row>
    <row r="152" spans="1:45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0"/>
      <c r="AL152" s="290"/>
      <c r="AM152" s="290"/>
      <c r="AN152" s="290"/>
      <c r="AO152" s="290"/>
      <c r="AP152" s="290"/>
      <c r="AQ152" s="290"/>
      <c r="AR152" s="290"/>
      <c r="AS152" s="290"/>
    </row>
    <row r="153" spans="1:45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0"/>
      <c r="AL153" s="290"/>
      <c r="AM153" s="290"/>
      <c r="AN153" s="290"/>
      <c r="AO153" s="290"/>
      <c r="AP153" s="290"/>
      <c r="AQ153" s="290"/>
      <c r="AR153" s="290"/>
      <c r="AS153" s="290"/>
    </row>
    <row r="154" spans="1:45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0"/>
      <c r="AL154" s="290"/>
      <c r="AM154" s="290"/>
      <c r="AN154" s="290"/>
      <c r="AO154" s="290"/>
      <c r="AP154" s="290"/>
      <c r="AQ154" s="290"/>
      <c r="AR154" s="290"/>
      <c r="AS154" s="290"/>
    </row>
    <row r="155" spans="1:45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0"/>
      <c r="AL155" s="290"/>
      <c r="AM155" s="290"/>
      <c r="AN155" s="290"/>
      <c r="AO155" s="290"/>
      <c r="AP155" s="290"/>
      <c r="AQ155" s="290"/>
      <c r="AR155" s="290"/>
      <c r="AS155" s="290"/>
    </row>
    <row r="156" spans="1:45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0"/>
      <c r="AL156" s="290"/>
      <c r="AM156" s="290"/>
      <c r="AN156" s="290"/>
      <c r="AO156" s="290"/>
      <c r="AP156" s="290"/>
      <c r="AQ156" s="290"/>
      <c r="AR156" s="290"/>
      <c r="AS156" s="290"/>
    </row>
    <row r="157" spans="1:45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0"/>
      <c r="AL157" s="290"/>
      <c r="AM157" s="290"/>
      <c r="AN157" s="290"/>
      <c r="AO157" s="290"/>
      <c r="AP157" s="290"/>
      <c r="AQ157" s="290"/>
      <c r="AR157" s="290"/>
      <c r="AS157" s="290"/>
    </row>
    <row r="158" spans="1:45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0"/>
      <c r="AL158" s="290"/>
      <c r="AM158" s="290"/>
      <c r="AN158" s="290"/>
      <c r="AO158" s="290"/>
      <c r="AP158" s="290"/>
      <c r="AQ158" s="290"/>
      <c r="AR158" s="290"/>
      <c r="AS158" s="290"/>
    </row>
    <row r="159" spans="1:45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0"/>
      <c r="AL159" s="290"/>
      <c r="AM159" s="290"/>
      <c r="AN159" s="290"/>
      <c r="AO159" s="290"/>
      <c r="AP159" s="290"/>
      <c r="AQ159" s="290"/>
      <c r="AR159" s="290"/>
      <c r="AS159" s="290"/>
    </row>
    <row r="160" spans="1:45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0"/>
      <c r="AL160" s="290"/>
      <c r="AM160" s="290"/>
      <c r="AN160" s="290"/>
      <c r="AO160" s="290"/>
      <c r="AP160" s="290"/>
      <c r="AQ160" s="290"/>
      <c r="AR160" s="290"/>
      <c r="AS160" s="290"/>
    </row>
    <row r="161" spans="1:45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0"/>
      <c r="AL161" s="290"/>
      <c r="AM161" s="290"/>
      <c r="AN161" s="290"/>
      <c r="AO161" s="290"/>
      <c r="AP161" s="290"/>
      <c r="AQ161" s="290"/>
      <c r="AR161" s="290"/>
      <c r="AS161" s="290"/>
    </row>
    <row r="162" spans="1:45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0"/>
      <c r="AL162" s="290"/>
      <c r="AM162" s="290"/>
      <c r="AN162" s="290"/>
      <c r="AO162" s="290"/>
      <c r="AP162" s="290"/>
      <c r="AQ162" s="290"/>
      <c r="AR162" s="290"/>
      <c r="AS162" s="290"/>
    </row>
    <row r="163" spans="1:45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0"/>
      <c r="AL163" s="290"/>
      <c r="AM163" s="290"/>
      <c r="AN163" s="290"/>
      <c r="AO163" s="290"/>
      <c r="AP163" s="290"/>
      <c r="AQ163" s="290"/>
      <c r="AR163" s="290"/>
      <c r="AS163" s="290"/>
    </row>
    <row r="164" spans="1:45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0"/>
      <c r="AL164" s="290"/>
      <c r="AM164" s="290"/>
      <c r="AN164" s="290"/>
      <c r="AO164" s="290"/>
      <c r="AP164" s="290"/>
      <c r="AQ164" s="290"/>
      <c r="AR164" s="290"/>
      <c r="AS164" s="290"/>
    </row>
    <row r="165" spans="1:45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0"/>
      <c r="AL165" s="290"/>
      <c r="AM165" s="290"/>
      <c r="AN165" s="290"/>
      <c r="AO165" s="290"/>
      <c r="AP165" s="290"/>
      <c r="AQ165" s="290"/>
      <c r="AR165" s="290"/>
      <c r="AS165" s="290"/>
    </row>
    <row r="166" spans="1:45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0"/>
      <c r="AL166" s="290"/>
      <c r="AM166" s="290"/>
      <c r="AN166" s="290"/>
      <c r="AO166" s="290"/>
      <c r="AP166" s="290"/>
      <c r="AQ166" s="290"/>
      <c r="AR166" s="290"/>
      <c r="AS166" s="290"/>
    </row>
    <row r="167" spans="1:45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0"/>
      <c r="AL167" s="290"/>
      <c r="AM167" s="290"/>
      <c r="AN167" s="290"/>
      <c r="AO167" s="290"/>
      <c r="AP167" s="290"/>
      <c r="AQ167" s="290"/>
      <c r="AR167" s="290"/>
      <c r="AS167" s="290"/>
    </row>
    <row r="168" spans="1:45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0"/>
      <c r="AL168" s="290"/>
      <c r="AM168" s="290"/>
      <c r="AN168" s="290"/>
      <c r="AO168" s="290"/>
      <c r="AP168" s="290"/>
      <c r="AQ168" s="290"/>
      <c r="AR168" s="290"/>
      <c r="AS168" s="290"/>
    </row>
    <row r="169" spans="1:45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0"/>
      <c r="AL169" s="290"/>
      <c r="AM169" s="290"/>
      <c r="AN169" s="290"/>
      <c r="AO169" s="290"/>
      <c r="AP169" s="290"/>
      <c r="AQ169" s="290"/>
      <c r="AR169" s="290"/>
      <c r="AS169" s="290"/>
    </row>
    <row r="170" spans="1:45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0"/>
      <c r="AL170" s="290"/>
      <c r="AM170" s="290"/>
      <c r="AN170" s="290"/>
      <c r="AO170" s="290"/>
      <c r="AP170" s="290"/>
      <c r="AQ170" s="290"/>
      <c r="AR170" s="290"/>
      <c r="AS170" s="290"/>
    </row>
    <row r="171" spans="1:45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0"/>
      <c r="AL171" s="290"/>
      <c r="AM171" s="290"/>
      <c r="AN171" s="290"/>
      <c r="AO171" s="290"/>
      <c r="AP171" s="290"/>
      <c r="AQ171" s="290"/>
      <c r="AR171" s="290"/>
      <c r="AS171" s="290"/>
    </row>
    <row r="172" spans="1:45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0"/>
      <c r="AL172" s="290"/>
      <c r="AM172" s="290"/>
      <c r="AN172" s="290"/>
      <c r="AO172" s="290"/>
      <c r="AP172" s="290"/>
      <c r="AQ172" s="290"/>
      <c r="AR172" s="290"/>
      <c r="AS172" s="290"/>
    </row>
    <row r="173" spans="1:45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0"/>
      <c r="AL173" s="290"/>
      <c r="AM173" s="290"/>
      <c r="AN173" s="290"/>
      <c r="AO173" s="290"/>
      <c r="AP173" s="290"/>
      <c r="AQ173" s="290"/>
      <c r="AR173" s="290"/>
      <c r="AS173" s="290"/>
    </row>
    <row r="174" spans="1:45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0"/>
      <c r="AL174" s="290"/>
      <c r="AM174" s="290"/>
      <c r="AN174" s="290"/>
      <c r="AO174" s="290"/>
      <c r="AP174" s="290"/>
      <c r="AQ174" s="290"/>
      <c r="AR174" s="290"/>
      <c r="AS174" s="290"/>
    </row>
    <row r="175" spans="1:45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0"/>
      <c r="AL175" s="290"/>
      <c r="AM175" s="290"/>
      <c r="AN175" s="290"/>
      <c r="AO175" s="290"/>
      <c r="AP175" s="290"/>
      <c r="AQ175" s="290"/>
      <c r="AR175" s="290"/>
      <c r="AS175" s="290"/>
    </row>
    <row r="176" spans="1:45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0"/>
      <c r="AL176" s="290"/>
      <c r="AM176" s="290"/>
      <c r="AN176" s="290"/>
      <c r="AO176" s="290"/>
      <c r="AP176" s="290"/>
      <c r="AQ176" s="290"/>
      <c r="AR176" s="290"/>
      <c r="AS176" s="290"/>
    </row>
    <row r="177" spans="1:45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0"/>
      <c r="AL177" s="290"/>
      <c r="AM177" s="290"/>
      <c r="AN177" s="290"/>
      <c r="AO177" s="290"/>
      <c r="AP177" s="290"/>
      <c r="AQ177" s="290"/>
      <c r="AR177" s="290"/>
      <c r="AS177" s="290"/>
    </row>
    <row r="178" spans="1:45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0"/>
      <c r="AL178" s="290"/>
      <c r="AM178" s="290"/>
      <c r="AN178" s="290"/>
      <c r="AO178" s="290"/>
      <c r="AP178" s="290"/>
      <c r="AQ178" s="290"/>
      <c r="AR178" s="290"/>
      <c r="AS178" s="290"/>
    </row>
    <row r="179" spans="1:45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0"/>
      <c r="AL179" s="290"/>
      <c r="AM179" s="290"/>
      <c r="AN179" s="290"/>
      <c r="AO179" s="290"/>
      <c r="AP179" s="290"/>
      <c r="AQ179" s="290"/>
      <c r="AR179" s="290"/>
      <c r="AS179" s="290"/>
    </row>
    <row r="180" spans="1:45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0"/>
      <c r="AL180" s="290"/>
      <c r="AM180" s="290"/>
      <c r="AN180" s="290"/>
      <c r="AO180" s="290"/>
      <c r="AP180" s="290"/>
      <c r="AQ180" s="290"/>
      <c r="AR180" s="290"/>
      <c r="AS180" s="290"/>
    </row>
    <row r="181" spans="1:45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0"/>
      <c r="AL181" s="290"/>
      <c r="AM181" s="290"/>
      <c r="AN181" s="290"/>
      <c r="AO181" s="290"/>
      <c r="AP181" s="290"/>
      <c r="AQ181" s="290"/>
      <c r="AR181" s="290"/>
      <c r="AS181" s="290"/>
    </row>
    <row r="182" spans="1:45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0"/>
      <c r="AL182" s="290"/>
      <c r="AM182" s="290"/>
      <c r="AN182" s="290"/>
      <c r="AO182" s="290"/>
      <c r="AP182" s="290"/>
      <c r="AQ182" s="290"/>
      <c r="AR182" s="290"/>
      <c r="AS182" s="290"/>
    </row>
    <row r="183" spans="1:45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0"/>
      <c r="AL183" s="290"/>
      <c r="AM183" s="290"/>
      <c r="AN183" s="290"/>
      <c r="AO183" s="290"/>
      <c r="AP183" s="290"/>
      <c r="AQ183" s="290"/>
      <c r="AR183" s="290"/>
      <c r="AS183" s="290"/>
    </row>
    <row r="184" spans="1:45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0"/>
      <c r="AL184" s="290"/>
      <c r="AM184" s="290"/>
      <c r="AN184" s="290"/>
      <c r="AO184" s="290"/>
      <c r="AP184" s="290"/>
      <c r="AQ184" s="290"/>
      <c r="AR184" s="290"/>
      <c r="AS184" s="290"/>
    </row>
    <row r="185" spans="1:45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0"/>
      <c r="AL185" s="290"/>
      <c r="AM185" s="290"/>
      <c r="AN185" s="290"/>
      <c r="AO185" s="290"/>
      <c r="AP185" s="290"/>
      <c r="AQ185" s="290"/>
      <c r="AR185" s="290"/>
      <c r="AS185" s="290"/>
    </row>
    <row r="186" spans="1:45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0"/>
      <c r="AL186" s="290"/>
      <c r="AM186" s="290"/>
      <c r="AN186" s="290"/>
      <c r="AO186" s="290"/>
      <c r="AP186" s="290"/>
      <c r="AQ186" s="290"/>
      <c r="AR186" s="290"/>
      <c r="AS186" s="290"/>
    </row>
    <row r="187" spans="1:45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0"/>
      <c r="AL187" s="290"/>
      <c r="AM187" s="290"/>
      <c r="AN187" s="290"/>
      <c r="AO187" s="290"/>
      <c r="AP187" s="290"/>
      <c r="AQ187" s="290"/>
      <c r="AR187" s="290"/>
      <c r="AS187" s="290"/>
    </row>
    <row r="188" spans="1:45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0"/>
      <c r="AL188" s="290"/>
      <c r="AM188" s="290"/>
      <c r="AN188" s="290"/>
      <c r="AO188" s="290"/>
      <c r="AP188" s="290"/>
      <c r="AQ188" s="290"/>
      <c r="AR188" s="290"/>
      <c r="AS188" s="290"/>
    </row>
    <row r="189" spans="1:45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0"/>
      <c r="AL189" s="290"/>
      <c r="AM189" s="290"/>
      <c r="AN189" s="290"/>
      <c r="AO189" s="290"/>
      <c r="AP189" s="290"/>
      <c r="AQ189" s="290"/>
      <c r="AR189" s="290"/>
      <c r="AS189" s="290"/>
    </row>
    <row r="190" spans="1:45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0"/>
      <c r="AL190" s="290"/>
      <c r="AM190" s="290"/>
      <c r="AN190" s="290"/>
      <c r="AO190" s="290"/>
      <c r="AP190" s="290"/>
      <c r="AQ190" s="290"/>
      <c r="AR190" s="290"/>
      <c r="AS190" s="290"/>
    </row>
    <row r="191" spans="1:45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0"/>
      <c r="AL191" s="290"/>
      <c r="AM191" s="290"/>
      <c r="AN191" s="290"/>
      <c r="AO191" s="290"/>
      <c r="AP191" s="290"/>
      <c r="AQ191" s="290"/>
      <c r="AR191" s="290"/>
      <c r="AS191" s="290"/>
    </row>
    <row r="192" spans="1:45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0"/>
      <c r="AL192" s="290"/>
      <c r="AM192" s="290"/>
      <c r="AN192" s="290"/>
      <c r="AO192" s="290"/>
      <c r="AP192" s="290"/>
      <c r="AQ192" s="290"/>
      <c r="AR192" s="290"/>
      <c r="AS192" s="290"/>
    </row>
    <row r="193" spans="1:45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0"/>
      <c r="AL193" s="290"/>
      <c r="AM193" s="290"/>
      <c r="AN193" s="290"/>
      <c r="AO193" s="290"/>
      <c r="AP193" s="290"/>
      <c r="AQ193" s="290"/>
      <c r="AR193" s="290"/>
      <c r="AS193" s="290"/>
    </row>
    <row r="194" spans="1:45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0"/>
      <c r="AL194" s="290"/>
      <c r="AM194" s="290"/>
      <c r="AN194" s="290"/>
      <c r="AO194" s="290"/>
      <c r="AP194" s="290"/>
      <c r="AQ194" s="290"/>
      <c r="AR194" s="290"/>
      <c r="AS194" s="290"/>
    </row>
    <row r="195" spans="1:45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0"/>
      <c r="AL195" s="290"/>
      <c r="AM195" s="290"/>
      <c r="AN195" s="290"/>
      <c r="AO195" s="290"/>
      <c r="AP195" s="290"/>
      <c r="AQ195" s="290"/>
      <c r="AR195" s="290"/>
      <c r="AS195" s="290"/>
    </row>
    <row r="196" spans="1:45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0"/>
      <c r="AL196" s="290"/>
      <c r="AM196" s="290"/>
      <c r="AN196" s="290"/>
      <c r="AO196" s="290"/>
      <c r="AP196" s="290"/>
      <c r="AQ196" s="290"/>
      <c r="AR196" s="290"/>
      <c r="AS196" s="290"/>
    </row>
    <row r="197" spans="1:45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0"/>
      <c r="AL197" s="290"/>
      <c r="AM197" s="290"/>
      <c r="AN197" s="290"/>
      <c r="AO197" s="290"/>
      <c r="AP197" s="290"/>
      <c r="AQ197" s="290"/>
      <c r="AR197" s="290"/>
      <c r="AS197" s="290"/>
    </row>
    <row r="198" spans="1:45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0"/>
      <c r="AL198" s="290"/>
      <c r="AM198" s="290"/>
      <c r="AN198" s="290"/>
      <c r="AO198" s="290"/>
      <c r="AP198" s="290"/>
      <c r="AQ198" s="290"/>
      <c r="AR198" s="290"/>
      <c r="AS198" s="290"/>
    </row>
    <row r="199" spans="1:45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0"/>
      <c r="AL199" s="290"/>
      <c r="AM199" s="290"/>
      <c r="AN199" s="290"/>
      <c r="AO199" s="290"/>
      <c r="AP199" s="290"/>
      <c r="AQ199" s="290"/>
      <c r="AR199" s="290"/>
      <c r="AS199" s="290"/>
    </row>
    <row r="200" spans="1:45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0"/>
      <c r="AL200" s="290"/>
      <c r="AM200" s="290"/>
      <c r="AN200" s="290"/>
      <c r="AO200" s="290"/>
      <c r="AP200" s="290"/>
      <c r="AQ200" s="290"/>
      <c r="AR200" s="290"/>
      <c r="AS200" s="290"/>
    </row>
    <row r="201" spans="1:45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0"/>
      <c r="AL201" s="290"/>
      <c r="AM201" s="290"/>
      <c r="AN201" s="290"/>
      <c r="AO201" s="290"/>
      <c r="AP201" s="290"/>
      <c r="AQ201" s="290"/>
      <c r="AR201" s="290"/>
      <c r="AS201" s="290"/>
    </row>
    <row r="202" spans="1:45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0"/>
      <c r="AL202" s="290"/>
      <c r="AM202" s="290"/>
      <c r="AN202" s="290"/>
      <c r="AO202" s="290"/>
      <c r="AP202" s="290"/>
      <c r="AQ202" s="290"/>
      <c r="AR202" s="290"/>
      <c r="AS202" s="290"/>
    </row>
    <row r="203" spans="1:45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0"/>
      <c r="AL203" s="290"/>
      <c r="AM203" s="290"/>
      <c r="AN203" s="290"/>
      <c r="AO203" s="290"/>
      <c r="AP203" s="290"/>
      <c r="AQ203" s="290"/>
      <c r="AR203" s="290"/>
      <c r="AS203" s="290"/>
    </row>
    <row r="204" spans="1:45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0"/>
      <c r="AL204" s="290"/>
      <c r="AM204" s="290"/>
      <c r="AN204" s="290"/>
      <c r="AO204" s="290"/>
      <c r="AP204" s="290"/>
      <c r="AQ204" s="290"/>
      <c r="AR204" s="290"/>
      <c r="AS204" s="290"/>
    </row>
    <row r="205" spans="1:45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0"/>
      <c r="AL205" s="290"/>
      <c r="AM205" s="290"/>
      <c r="AN205" s="290"/>
      <c r="AO205" s="290"/>
      <c r="AP205" s="290"/>
      <c r="AQ205" s="290"/>
      <c r="AR205" s="290"/>
      <c r="AS205" s="290"/>
    </row>
    <row r="206" spans="1:45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0"/>
      <c r="AL206" s="290"/>
      <c r="AM206" s="290"/>
      <c r="AN206" s="290"/>
      <c r="AO206" s="290"/>
      <c r="AP206" s="290"/>
      <c r="AQ206" s="290"/>
      <c r="AR206" s="290"/>
      <c r="AS206" s="290"/>
    </row>
    <row r="207" spans="1:45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0"/>
      <c r="AL207" s="290"/>
      <c r="AM207" s="290"/>
      <c r="AN207" s="290"/>
      <c r="AO207" s="290"/>
      <c r="AP207" s="290"/>
      <c r="AQ207" s="290"/>
      <c r="AR207" s="290"/>
      <c r="AS207" s="290"/>
    </row>
  </sheetData>
  <sortState ref="A8:AS26">
    <sortCondition ref="A8:A26"/>
    <sortCondition ref="B8:B26"/>
    <sortCondition ref="C8:C26"/>
  </sortState>
  <mergeCells count="47">
    <mergeCell ref="AQ3:AQ5"/>
    <mergeCell ref="AR3:AR5"/>
    <mergeCell ref="AS3:AS5"/>
    <mergeCell ref="AK3:AK5"/>
    <mergeCell ref="AL3:AL5"/>
    <mergeCell ref="AM3:AM5"/>
    <mergeCell ref="AN3:AN5"/>
    <mergeCell ref="AO3:AO5"/>
    <mergeCell ref="AP3:AP5"/>
    <mergeCell ref="AA3:AA5"/>
    <mergeCell ref="AH4:AH5"/>
    <mergeCell ref="AB3:AB5"/>
    <mergeCell ref="AJ4:AJ5"/>
    <mergeCell ref="AD4:AD5"/>
    <mergeCell ref="AE4:AE5"/>
    <mergeCell ref="AF4:AF5"/>
    <mergeCell ref="AG4:AG5"/>
    <mergeCell ref="AI4:AI5"/>
    <mergeCell ref="Y4:Y5"/>
    <mergeCell ref="V4:V5"/>
    <mergeCell ref="P3:P5"/>
    <mergeCell ref="G4:G5"/>
    <mergeCell ref="H4:H5"/>
    <mergeCell ref="I4:I5"/>
    <mergeCell ref="U4:U5"/>
    <mergeCell ref="J4:J5"/>
    <mergeCell ref="S4:S5"/>
    <mergeCell ref="O3:O5"/>
    <mergeCell ref="K4:K5"/>
    <mergeCell ref="Q3:Q5"/>
    <mergeCell ref="L4:L5"/>
    <mergeCell ref="D3:D5"/>
    <mergeCell ref="Z3:Z5"/>
    <mergeCell ref="AC4:AC5"/>
    <mergeCell ref="R4:R5"/>
    <mergeCell ref="A2:A6"/>
    <mergeCell ref="B2:B6"/>
    <mergeCell ref="C2:C6"/>
    <mergeCell ref="F3:M3"/>
    <mergeCell ref="T4:T5"/>
    <mergeCell ref="F4:F5"/>
    <mergeCell ref="E3:E5"/>
    <mergeCell ref="R3:Y3"/>
    <mergeCell ref="M4:M5"/>
    <mergeCell ref="X4:X5"/>
    <mergeCell ref="W4:W5"/>
    <mergeCell ref="N3: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&amp;R
&amp;Lごみ処理の状況（令和1年度実績）</oddHeader>
  </headerFooter>
  <colBreaks count="3" manualBreakCount="3">
    <brk id="15" min="1" max="25" man="1"/>
    <brk id="25" min="1" max="25" man="1"/>
    <brk id="36" min="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34" width="10.625" style="227" customWidth="1"/>
    <col min="35" max="43" width="10.625" style="296" customWidth="1"/>
    <col min="44" max="77" width="10.625" style="227" customWidth="1"/>
    <col min="78" max="85" width="10.625" style="296" customWidth="1"/>
    <col min="86" max="87" width="10.625" style="227" customWidth="1"/>
    <col min="88" max="88" width="9" style="269"/>
    <col min="89" max="16384" width="9" style="222"/>
  </cols>
  <sheetData>
    <row r="1" spans="1:88" ht="17.25">
      <c r="A1" s="179" t="s">
        <v>751</v>
      </c>
      <c r="B1" s="223"/>
      <c r="C1" s="223"/>
      <c r="D1" s="224"/>
      <c r="E1" s="224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4"/>
      <c r="Z1" s="224"/>
      <c r="AA1" s="222"/>
      <c r="AB1" s="222"/>
      <c r="AC1" s="222"/>
      <c r="AD1" s="222"/>
      <c r="AE1" s="222"/>
      <c r="AF1" s="222"/>
      <c r="AG1" s="222"/>
      <c r="AH1" s="222"/>
      <c r="AI1" s="294"/>
      <c r="AJ1" s="294"/>
      <c r="AK1" s="294"/>
      <c r="AL1" s="294"/>
      <c r="AM1" s="294"/>
      <c r="AN1" s="294"/>
      <c r="AO1" s="294"/>
      <c r="AP1" s="294"/>
      <c r="AQ1" s="294"/>
      <c r="AR1" s="222"/>
      <c r="AS1" s="222"/>
      <c r="AT1" s="222"/>
      <c r="AU1" s="224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4"/>
      <c r="BQ1" s="222"/>
      <c r="BR1" s="222"/>
      <c r="BS1" s="222"/>
      <c r="BT1" s="222"/>
      <c r="BU1" s="222"/>
      <c r="BV1" s="222"/>
      <c r="BW1" s="222"/>
      <c r="BX1" s="222"/>
      <c r="BY1" s="222"/>
      <c r="BZ1" s="294"/>
      <c r="CA1" s="294"/>
      <c r="CB1" s="294"/>
      <c r="CC1" s="294"/>
      <c r="CD1" s="294"/>
      <c r="CE1" s="294"/>
      <c r="CF1" s="294"/>
      <c r="CG1" s="294"/>
      <c r="CH1" s="222"/>
      <c r="CI1" s="222"/>
    </row>
    <row r="2" spans="1:88" s="228" customFormat="1" ht="25.5" customHeight="1">
      <c r="A2" s="316" t="s">
        <v>665</v>
      </c>
      <c r="B2" s="316" t="s">
        <v>666</v>
      </c>
      <c r="C2" s="318" t="s">
        <v>667</v>
      </c>
      <c r="D2" s="264" t="s">
        <v>715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4" t="s">
        <v>716</v>
      </c>
      <c r="Z2" s="265"/>
      <c r="AA2" s="265"/>
      <c r="AB2" s="265"/>
      <c r="AC2" s="265"/>
      <c r="AD2" s="265"/>
      <c r="AE2" s="265"/>
      <c r="AF2" s="265"/>
      <c r="AG2" s="265"/>
      <c r="AH2" s="265"/>
      <c r="AI2" s="311"/>
      <c r="AJ2" s="311"/>
      <c r="AK2" s="311"/>
      <c r="AL2" s="311"/>
      <c r="AM2" s="311"/>
      <c r="AN2" s="311"/>
      <c r="AO2" s="311"/>
      <c r="AP2" s="311"/>
      <c r="AQ2" s="311"/>
      <c r="AR2" s="265"/>
      <c r="AS2" s="265"/>
      <c r="AT2" s="264" t="s">
        <v>717</v>
      </c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6" t="s">
        <v>718</v>
      </c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311"/>
      <c r="CA2" s="311"/>
      <c r="CB2" s="311"/>
      <c r="CC2" s="311"/>
      <c r="CD2" s="311"/>
      <c r="CE2" s="311"/>
      <c r="CF2" s="311"/>
      <c r="CG2" s="311"/>
      <c r="CH2" s="265"/>
      <c r="CI2" s="265"/>
      <c r="CJ2" s="328" t="s">
        <v>719</v>
      </c>
    </row>
    <row r="3" spans="1:88" s="228" customFormat="1" ht="25.5" customHeight="1">
      <c r="A3" s="317"/>
      <c r="B3" s="317"/>
      <c r="C3" s="319"/>
      <c r="D3" s="327" t="s">
        <v>684</v>
      </c>
      <c r="E3" s="322" t="s">
        <v>720</v>
      </c>
      <c r="F3" s="322" t="s">
        <v>721</v>
      </c>
      <c r="G3" s="322" t="s">
        <v>722</v>
      </c>
      <c r="H3" s="322" t="s">
        <v>723</v>
      </c>
      <c r="I3" s="322" t="s">
        <v>724</v>
      </c>
      <c r="J3" s="328" t="s">
        <v>725</v>
      </c>
      <c r="K3" s="322" t="s">
        <v>726</v>
      </c>
      <c r="L3" s="328" t="s">
        <v>727</v>
      </c>
      <c r="M3" s="328" t="s">
        <v>728</v>
      </c>
      <c r="N3" s="322" t="s">
        <v>729</v>
      </c>
      <c r="O3" s="322" t="s">
        <v>730</v>
      </c>
      <c r="P3" s="322" t="s">
        <v>731</v>
      </c>
      <c r="Q3" s="322" t="s">
        <v>732</v>
      </c>
      <c r="R3" s="328" t="s">
        <v>733</v>
      </c>
      <c r="S3" s="322" t="s">
        <v>740</v>
      </c>
      <c r="T3" s="322" t="s">
        <v>734</v>
      </c>
      <c r="U3" s="328" t="s">
        <v>735</v>
      </c>
      <c r="V3" s="328" t="s">
        <v>736</v>
      </c>
      <c r="W3" s="328" t="s">
        <v>737</v>
      </c>
      <c r="X3" s="328" t="s">
        <v>738</v>
      </c>
      <c r="Y3" s="327" t="s">
        <v>684</v>
      </c>
      <c r="Z3" s="322" t="s">
        <v>720</v>
      </c>
      <c r="AA3" s="322" t="s">
        <v>721</v>
      </c>
      <c r="AB3" s="322" t="s">
        <v>722</v>
      </c>
      <c r="AC3" s="322" t="s">
        <v>723</v>
      </c>
      <c r="AD3" s="322" t="s">
        <v>724</v>
      </c>
      <c r="AE3" s="328" t="s">
        <v>725</v>
      </c>
      <c r="AF3" s="322" t="s">
        <v>726</v>
      </c>
      <c r="AG3" s="328" t="s">
        <v>727</v>
      </c>
      <c r="AH3" s="328" t="s">
        <v>728</v>
      </c>
      <c r="AI3" s="322" t="s">
        <v>729</v>
      </c>
      <c r="AJ3" s="322" t="s">
        <v>730</v>
      </c>
      <c r="AK3" s="322" t="s">
        <v>731</v>
      </c>
      <c r="AL3" s="322" t="s">
        <v>732</v>
      </c>
      <c r="AM3" s="328" t="s">
        <v>733</v>
      </c>
      <c r="AN3" s="322" t="s">
        <v>91</v>
      </c>
      <c r="AO3" s="322" t="s">
        <v>734</v>
      </c>
      <c r="AP3" s="328" t="s">
        <v>735</v>
      </c>
      <c r="AQ3" s="328" t="s">
        <v>736</v>
      </c>
      <c r="AR3" s="328" t="s">
        <v>737</v>
      </c>
      <c r="AS3" s="328" t="s">
        <v>738</v>
      </c>
      <c r="AT3" s="327" t="s">
        <v>684</v>
      </c>
      <c r="AU3" s="322" t="s">
        <v>720</v>
      </c>
      <c r="AV3" s="322" t="s">
        <v>721</v>
      </c>
      <c r="AW3" s="322" t="s">
        <v>722</v>
      </c>
      <c r="AX3" s="322" t="s">
        <v>723</v>
      </c>
      <c r="AY3" s="322" t="s">
        <v>724</v>
      </c>
      <c r="AZ3" s="328" t="s">
        <v>725</v>
      </c>
      <c r="BA3" s="322" t="s">
        <v>726</v>
      </c>
      <c r="BB3" s="328" t="s">
        <v>727</v>
      </c>
      <c r="BC3" s="328" t="s">
        <v>728</v>
      </c>
      <c r="BD3" s="322" t="s">
        <v>729</v>
      </c>
      <c r="BE3" s="322" t="s">
        <v>730</v>
      </c>
      <c r="BF3" s="322" t="s">
        <v>731</v>
      </c>
      <c r="BG3" s="322" t="s">
        <v>732</v>
      </c>
      <c r="BH3" s="328" t="s">
        <v>733</v>
      </c>
      <c r="BI3" s="322" t="s">
        <v>741</v>
      </c>
      <c r="BJ3" s="322" t="s">
        <v>734</v>
      </c>
      <c r="BK3" s="328" t="s">
        <v>735</v>
      </c>
      <c r="BL3" s="328" t="s">
        <v>736</v>
      </c>
      <c r="BM3" s="328" t="s">
        <v>737</v>
      </c>
      <c r="BN3" s="328" t="s">
        <v>738</v>
      </c>
      <c r="BO3" s="327" t="s">
        <v>684</v>
      </c>
      <c r="BP3" s="322" t="s">
        <v>720</v>
      </c>
      <c r="BQ3" s="322" t="s">
        <v>721</v>
      </c>
      <c r="BR3" s="322" t="s">
        <v>722</v>
      </c>
      <c r="BS3" s="322" t="s">
        <v>723</v>
      </c>
      <c r="BT3" s="322" t="s">
        <v>724</v>
      </c>
      <c r="BU3" s="328" t="s">
        <v>725</v>
      </c>
      <c r="BV3" s="322" t="s">
        <v>726</v>
      </c>
      <c r="BW3" s="328" t="s">
        <v>727</v>
      </c>
      <c r="BX3" s="328" t="s">
        <v>728</v>
      </c>
      <c r="BY3" s="322" t="s">
        <v>729</v>
      </c>
      <c r="BZ3" s="322" t="s">
        <v>730</v>
      </c>
      <c r="CA3" s="322" t="s">
        <v>731</v>
      </c>
      <c r="CB3" s="322" t="s">
        <v>732</v>
      </c>
      <c r="CC3" s="328" t="s">
        <v>733</v>
      </c>
      <c r="CD3" s="322" t="s">
        <v>741</v>
      </c>
      <c r="CE3" s="322" t="s">
        <v>734</v>
      </c>
      <c r="CF3" s="328" t="s">
        <v>735</v>
      </c>
      <c r="CG3" s="328" t="s">
        <v>736</v>
      </c>
      <c r="CH3" s="328" t="s">
        <v>737</v>
      </c>
      <c r="CI3" s="328" t="s">
        <v>738</v>
      </c>
      <c r="CJ3" s="323"/>
    </row>
    <row r="4" spans="1:88" s="228" customFormat="1" ht="25.5" customHeight="1">
      <c r="A4" s="317"/>
      <c r="B4" s="317"/>
      <c r="C4" s="319"/>
      <c r="D4" s="327"/>
      <c r="E4" s="329"/>
      <c r="F4" s="329"/>
      <c r="G4" s="329"/>
      <c r="H4" s="329"/>
      <c r="I4" s="329"/>
      <c r="J4" s="329"/>
      <c r="K4" s="329"/>
      <c r="L4" s="329"/>
      <c r="M4" s="323"/>
      <c r="N4" s="329"/>
      <c r="O4" s="329"/>
      <c r="P4" s="329"/>
      <c r="Q4" s="329"/>
      <c r="R4" s="329"/>
      <c r="S4" s="329"/>
      <c r="T4" s="329"/>
      <c r="U4" s="329"/>
      <c r="V4" s="323"/>
      <c r="W4" s="323"/>
      <c r="X4" s="323"/>
      <c r="Y4" s="327"/>
      <c r="Z4" s="329"/>
      <c r="AA4" s="329"/>
      <c r="AB4" s="329"/>
      <c r="AC4" s="329"/>
      <c r="AD4" s="329"/>
      <c r="AE4" s="329"/>
      <c r="AF4" s="329"/>
      <c r="AG4" s="329"/>
      <c r="AH4" s="323"/>
      <c r="AI4" s="329"/>
      <c r="AJ4" s="329"/>
      <c r="AK4" s="329"/>
      <c r="AL4" s="329"/>
      <c r="AM4" s="329"/>
      <c r="AN4" s="329"/>
      <c r="AO4" s="329"/>
      <c r="AP4" s="329"/>
      <c r="AQ4" s="323"/>
      <c r="AR4" s="323"/>
      <c r="AS4" s="323"/>
      <c r="AT4" s="327"/>
      <c r="AU4" s="329"/>
      <c r="AV4" s="329"/>
      <c r="AW4" s="329"/>
      <c r="AX4" s="329"/>
      <c r="AY4" s="329"/>
      <c r="AZ4" s="329"/>
      <c r="BA4" s="329"/>
      <c r="BB4" s="329"/>
      <c r="BC4" s="323"/>
      <c r="BD4" s="329"/>
      <c r="BE4" s="329"/>
      <c r="BF4" s="329"/>
      <c r="BG4" s="329"/>
      <c r="BH4" s="329"/>
      <c r="BI4" s="329"/>
      <c r="BJ4" s="329"/>
      <c r="BK4" s="329"/>
      <c r="BL4" s="323"/>
      <c r="BM4" s="323"/>
      <c r="BN4" s="323"/>
      <c r="BO4" s="327"/>
      <c r="BP4" s="329"/>
      <c r="BQ4" s="329"/>
      <c r="BR4" s="329"/>
      <c r="BS4" s="329"/>
      <c r="BT4" s="329"/>
      <c r="BU4" s="329"/>
      <c r="BV4" s="329"/>
      <c r="BW4" s="329"/>
      <c r="BX4" s="323"/>
      <c r="BY4" s="329"/>
      <c r="BZ4" s="329"/>
      <c r="CA4" s="329"/>
      <c r="CB4" s="329"/>
      <c r="CC4" s="329"/>
      <c r="CD4" s="329"/>
      <c r="CE4" s="329"/>
      <c r="CF4" s="329"/>
      <c r="CG4" s="323"/>
      <c r="CH4" s="323"/>
      <c r="CI4" s="323"/>
      <c r="CJ4" s="323"/>
    </row>
    <row r="5" spans="1:88" s="228" customFormat="1" ht="22.5" customHeight="1">
      <c r="A5" s="317"/>
      <c r="B5" s="317"/>
      <c r="C5" s="319"/>
      <c r="D5" s="327"/>
      <c r="E5" s="329"/>
      <c r="F5" s="329"/>
      <c r="G5" s="329"/>
      <c r="H5" s="329"/>
      <c r="I5" s="329"/>
      <c r="J5" s="329"/>
      <c r="K5" s="329"/>
      <c r="L5" s="329"/>
      <c r="M5" s="323"/>
      <c r="N5" s="329"/>
      <c r="O5" s="329"/>
      <c r="P5" s="329"/>
      <c r="Q5" s="329"/>
      <c r="R5" s="329"/>
      <c r="S5" s="329"/>
      <c r="T5" s="329"/>
      <c r="U5" s="329"/>
      <c r="V5" s="323"/>
      <c r="W5" s="323"/>
      <c r="X5" s="323"/>
      <c r="Y5" s="327"/>
      <c r="Z5" s="329"/>
      <c r="AA5" s="329"/>
      <c r="AB5" s="329"/>
      <c r="AC5" s="329"/>
      <c r="AD5" s="329"/>
      <c r="AE5" s="329"/>
      <c r="AF5" s="329"/>
      <c r="AG5" s="329"/>
      <c r="AH5" s="323"/>
      <c r="AI5" s="329"/>
      <c r="AJ5" s="329"/>
      <c r="AK5" s="329"/>
      <c r="AL5" s="329"/>
      <c r="AM5" s="329"/>
      <c r="AN5" s="329"/>
      <c r="AO5" s="329"/>
      <c r="AP5" s="329"/>
      <c r="AQ5" s="323"/>
      <c r="AR5" s="323"/>
      <c r="AS5" s="323"/>
      <c r="AT5" s="327"/>
      <c r="AU5" s="329"/>
      <c r="AV5" s="329"/>
      <c r="AW5" s="329"/>
      <c r="AX5" s="329"/>
      <c r="AY5" s="329"/>
      <c r="AZ5" s="329"/>
      <c r="BA5" s="329"/>
      <c r="BB5" s="329"/>
      <c r="BC5" s="323"/>
      <c r="BD5" s="329"/>
      <c r="BE5" s="329"/>
      <c r="BF5" s="329"/>
      <c r="BG5" s="329"/>
      <c r="BH5" s="329"/>
      <c r="BI5" s="329"/>
      <c r="BJ5" s="329"/>
      <c r="BK5" s="329"/>
      <c r="BL5" s="323"/>
      <c r="BM5" s="323"/>
      <c r="BN5" s="323"/>
      <c r="BO5" s="327"/>
      <c r="BP5" s="329"/>
      <c r="BQ5" s="329"/>
      <c r="BR5" s="329"/>
      <c r="BS5" s="329"/>
      <c r="BT5" s="329"/>
      <c r="BU5" s="329"/>
      <c r="BV5" s="329"/>
      <c r="BW5" s="329"/>
      <c r="BX5" s="323"/>
      <c r="BY5" s="329"/>
      <c r="BZ5" s="329"/>
      <c r="CA5" s="329"/>
      <c r="CB5" s="329"/>
      <c r="CC5" s="329"/>
      <c r="CD5" s="329"/>
      <c r="CE5" s="329"/>
      <c r="CF5" s="329"/>
      <c r="CG5" s="323"/>
      <c r="CH5" s="323"/>
      <c r="CI5" s="323"/>
      <c r="CJ5" s="323"/>
    </row>
    <row r="6" spans="1:88" s="230" customFormat="1" ht="13.5" customHeight="1">
      <c r="A6" s="317"/>
      <c r="B6" s="317"/>
      <c r="C6" s="319"/>
      <c r="D6" s="219" t="s">
        <v>742</v>
      </c>
      <c r="E6" s="267" t="s">
        <v>742</v>
      </c>
      <c r="F6" s="267" t="s">
        <v>742</v>
      </c>
      <c r="G6" s="267" t="s">
        <v>742</v>
      </c>
      <c r="H6" s="267" t="s">
        <v>742</v>
      </c>
      <c r="I6" s="267" t="s">
        <v>742</v>
      </c>
      <c r="J6" s="267" t="s">
        <v>742</v>
      </c>
      <c r="K6" s="267" t="s">
        <v>742</v>
      </c>
      <c r="L6" s="267" t="s">
        <v>742</v>
      </c>
      <c r="M6" s="268" t="s">
        <v>742</v>
      </c>
      <c r="N6" s="267" t="s">
        <v>742</v>
      </c>
      <c r="O6" s="267" t="s">
        <v>742</v>
      </c>
      <c r="P6" s="267" t="s">
        <v>742</v>
      </c>
      <c r="Q6" s="267" t="s">
        <v>742</v>
      </c>
      <c r="R6" s="267" t="s">
        <v>742</v>
      </c>
      <c r="S6" s="267" t="s">
        <v>742</v>
      </c>
      <c r="T6" s="267" t="s">
        <v>742</v>
      </c>
      <c r="U6" s="268" t="s">
        <v>742</v>
      </c>
      <c r="V6" s="267" t="s">
        <v>742</v>
      </c>
      <c r="W6" s="267" t="s">
        <v>742</v>
      </c>
      <c r="X6" s="267" t="s">
        <v>742</v>
      </c>
      <c r="Y6" s="267" t="s">
        <v>742</v>
      </c>
      <c r="Z6" s="267" t="s">
        <v>742</v>
      </c>
      <c r="AA6" s="267" t="s">
        <v>742</v>
      </c>
      <c r="AB6" s="267" t="s">
        <v>742</v>
      </c>
      <c r="AC6" s="267" t="s">
        <v>742</v>
      </c>
      <c r="AD6" s="267" t="s">
        <v>742</v>
      </c>
      <c r="AE6" s="267" t="s">
        <v>742</v>
      </c>
      <c r="AF6" s="267" t="s">
        <v>742</v>
      </c>
      <c r="AG6" s="267" t="s">
        <v>742</v>
      </c>
      <c r="AH6" s="268" t="s">
        <v>742</v>
      </c>
      <c r="AI6" s="267" t="s">
        <v>742</v>
      </c>
      <c r="AJ6" s="267" t="s">
        <v>742</v>
      </c>
      <c r="AK6" s="267" t="s">
        <v>742</v>
      </c>
      <c r="AL6" s="267" t="s">
        <v>742</v>
      </c>
      <c r="AM6" s="267" t="s">
        <v>742</v>
      </c>
      <c r="AN6" s="267" t="s">
        <v>742</v>
      </c>
      <c r="AO6" s="267" t="s">
        <v>742</v>
      </c>
      <c r="AP6" s="268" t="s">
        <v>742</v>
      </c>
      <c r="AQ6" s="267" t="s">
        <v>742</v>
      </c>
      <c r="AR6" s="267" t="s">
        <v>742</v>
      </c>
      <c r="AS6" s="267" t="s">
        <v>742</v>
      </c>
      <c r="AT6" s="267" t="s">
        <v>742</v>
      </c>
      <c r="AU6" s="267" t="s">
        <v>742</v>
      </c>
      <c r="AV6" s="267" t="s">
        <v>742</v>
      </c>
      <c r="AW6" s="267" t="s">
        <v>742</v>
      </c>
      <c r="AX6" s="267" t="s">
        <v>742</v>
      </c>
      <c r="AY6" s="267" t="s">
        <v>742</v>
      </c>
      <c r="AZ6" s="267" t="s">
        <v>742</v>
      </c>
      <c r="BA6" s="267" t="s">
        <v>742</v>
      </c>
      <c r="BB6" s="267" t="s">
        <v>742</v>
      </c>
      <c r="BC6" s="268" t="s">
        <v>742</v>
      </c>
      <c r="BD6" s="267" t="s">
        <v>742</v>
      </c>
      <c r="BE6" s="267" t="s">
        <v>742</v>
      </c>
      <c r="BF6" s="267" t="s">
        <v>742</v>
      </c>
      <c r="BG6" s="267" t="s">
        <v>742</v>
      </c>
      <c r="BH6" s="267" t="s">
        <v>742</v>
      </c>
      <c r="BI6" s="267" t="s">
        <v>742</v>
      </c>
      <c r="BJ6" s="267" t="s">
        <v>742</v>
      </c>
      <c r="BK6" s="268" t="s">
        <v>742</v>
      </c>
      <c r="BL6" s="267" t="s">
        <v>742</v>
      </c>
      <c r="BM6" s="267" t="s">
        <v>742</v>
      </c>
      <c r="BN6" s="267" t="s">
        <v>742</v>
      </c>
      <c r="BO6" s="267" t="s">
        <v>742</v>
      </c>
      <c r="BP6" s="267" t="s">
        <v>742</v>
      </c>
      <c r="BQ6" s="267" t="s">
        <v>742</v>
      </c>
      <c r="BR6" s="267" t="s">
        <v>742</v>
      </c>
      <c r="BS6" s="267" t="s">
        <v>742</v>
      </c>
      <c r="BT6" s="267" t="s">
        <v>742</v>
      </c>
      <c r="BU6" s="267" t="s">
        <v>742</v>
      </c>
      <c r="BV6" s="267" t="s">
        <v>742</v>
      </c>
      <c r="BW6" s="267" t="s">
        <v>742</v>
      </c>
      <c r="BX6" s="268" t="s">
        <v>742</v>
      </c>
      <c r="BY6" s="267" t="s">
        <v>742</v>
      </c>
      <c r="BZ6" s="267" t="s">
        <v>742</v>
      </c>
      <c r="CA6" s="267" t="s">
        <v>742</v>
      </c>
      <c r="CB6" s="267" t="s">
        <v>742</v>
      </c>
      <c r="CC6" s="267" t="s">
        <v>742</v>
      </c>
      <c r="CD6" s="267" t="s">
        <v>742</v>
      </c>
      <c r="CE6" s="267" t="s">
        <v>742</v>
      </c>
      <c r="CF6" s="268" t="s">
        <v>742</v>
      </c>
      <c r="CG6" s="267" t="s">
        <v>742</v>
      </c>
      <c r="CH6" s="267" t="s">
        <v>742</v>
      </c>
      <c r="CI6" s="267" t="s">
        <v>742</v>
      </c>
      <c r="CJ6" s="323"/>
    </row>
    <row r="7" spans="1:88" s="299" customFormat="1" ht="13.5" customHeight="1">
      <c r="A7" s="302" t="str">
        <f>ごみ処理概要!A7</f>
        <v>鳥取県</v>
      </c>
      <c r="B7" s="303" t="str">
        <f>ごみ処理概要!B7</f>
        <v>31000</v>
      </c>
      <c r="C7" s="304" t="s">
        <v>3</v>
      </c>
      <c r="D7" s="306">
        <f t="shared" ref="D7:X7" si="0">SUM(Y7,AT7,BO7)</f>
        <v>61786</v>
      </c>
      <c r="E7" s="306">
        <f t="shared" si="0"/>
        <v>38235</v>
      </c>
      <c r="F7" s="306">
        <f t="shared" si="0"/>
        <v>63</v>
      </c>
      <c r="G7" s="306">
        <f t="shared" si="0"/>
        <v>27</v>
      </c>
      <c r="H7" s="306">
        <f t="shared" si="0"/>
        <v>3554</v>
      </c>
      <c r="I7" s="306">
        <f t="shared" si="0"/>
        <v>2430</v>
      </c>
      <c r="J7" s="306">
        <f t="shared" si="0"/>
        <v>900</v>
      </c>
      <c r="K7" s="306">
        <f t="shared" si="0"/>
        <v>89</v>
      </c>
      <c r="L7" s="306">
        <f t="shared" si="0"/>
        <v>2738</v>
      </c>
      <c r="M7" s="306">
        <f t="shared" si="0"/>
        <v>404</v>
      </c>
      <c r="N7" s="306">
        <f t="shared" si="0"/>
        <v>585</v>
      </c>
      <c r="O7" s="306">
        <f t="shared" si="0"/>
        <v>3340</v>
      </c>
      <c r="P7" s="306">
        <f t="shared" si="0"/>
        <v>83</v>
      </c>
      <c r="Q7" s="306">
        <f t="shared" si="0"/>
        <v>0</v>
      </c>
      <c r="R7" s="306">
        <f t="shared" si="0"/>
        <v>260</v>
      </c>
      <c r="S7" s="306">
        <f t="shared" si="0"/>
        <v>0</v>
      </c>
      <c r="T7" s="306">
        <f t="shared" si="0"/>
        <v>7745</v>
      </c>
      <c r="U7" s="306">
        <f t="shared" si="0"/>
        <v>0</v>
      </c>
      <c r="V7" s="306">
        <f t="shared" si="0"/>
        <v>9</v>
      </c>
      <c r="W7" s="306">
        <f t="shared" si="0"/>
        <v>53</v>
      </c>
      <c r="X7" s="306">
        <f t="shared" si="0"/>
        <v>1271</v>
      </c>
      <c r="Y7" s="306">
        <f>SUM(Z7:AS7)</f>
        <v>32235</v>
      </c>
      <c r="Z7" s="306">
        <f t="shared" ref="Z7:AI7" si="1">SUM(Z$8:Z$207)</f>
        <v>30872</v>
      </c>
      <c r="AA7" s="306">
        <f t="shared" si="1"/>
        <v>18</v>
      </c>
      <c r="AB7" s="306">
        <f t="shared" si="1"/>
        <v>5</v>
      </c>
      <c r="AC7" s="306">
        <f t="shared" si="1"/>
        <v>102</v>
      </c>
      <c r="AD7" s="306">
        <f t="shared" si="1"/>
        <v>422</v>
      </c>
      <c r="AE7" s="306">
        <f t="shared" si="1"/>
        <v>195</v>
      </c>
      <c r="AF7" s="306">
        <f t="shared" si="1"/>
        <v>19</v>
      </c>
      <c r="AG7" s="306">
        <f t="shared" si="1"/>
        <v>27</v>
      </c>
      <c r="AH7" s="306">
        <f t="shared" si="1"/>
        <v>6</v>
      </c>
      <c r="AI7" s="306">
        <f t="shared" si="1"/>
        <v>260</v>
      </c>
      <c r="AJ7" s="310" t="s">
        <v>739</v>
      </c>
      <c r="AK7" s="310" t="s">
        <v>739</v>
      </c>
      <c r="AL7" s="310" t="s">
        <v>739</v>
      </c>
      <c r="AM7" s="310" t="s">
        <v>739</v>
      </c>
      <c r="AN7" s="310" t="s">
        <v>739</v>
      </c>
      <c r="AO7" s="310" t="s">
        <v>739</v>
      </c>
      <c r="AP7" s="310" t="s">
        <v>739</v>
      </c>
      <c r="AQ7" s="310" t="s">
        <v>739</v>
      </c>
      <c r="AR7" s="306">
        <f>SUM(AR$8:AR$207)</f>
        <v>52</v>
      </c>
      <c r="AS7" s="306">
        <f>SUM(AS$8:AS$207)</f>
        <v>257</v>
      </c>
      <c r="AT7" s="306">
        <f>施設資源化量内訳!D7</f>
        <v>24759</v>
      </c>
      <c r="AU7" s="306">
        <f>施設資源化量内訳!E7</f>
        <v>2871</v>
      </c>
      <c r="AV7" s="306">
        <f>施設資源化量内訳!F7</f>
        <v>32</v>
      </c>
      <c r="AW7" s="306">
        <f>施設資源化量内訳!G7</f>
        <v>21</v>
      </c>
      <c r="AX7" s="306">
        <f>施設資源化量内訳!H7</f>
        <v>3280</v>
      </c>
      <c r="AY7" s="306">
        <f>施設資源化量内訳!I7</f>
        <v>1989</v>
      </c>
      <c r="AZ7" s="306">
        <f>施設資源化量内訳!J7</f>
        <v>705</v>
      </c>
      <c r="BA7" s="306">
        <f>施設資源化量内訳!K7</f>
        <v>70</v>
      </c>
      <c r="BB7" s="306">
        <f>施設資源化量内訳!L7</f>
        <v>2711</v>
      </c>
      <c r="BC7" s="306">
        <f>施設資源化量内訳!M7</f>
        <v>398</v>
      </c>
      <c r="BD7" s="306">
        <f>施設資源化量内訳!N7</f>
        <v>233</v>
      </c>
      <c r="BE7" s="306">
        <f>施設資源化量内訳!O7</f>
        <v>3340</v>
      </c>
      <c r="BF7" s="306">
        <f>施設資源化量内訳!P7</f>
        <v>83</v>
      </c>
      <c r="BG7" s="306">
        <f>施設資源化量内訳!Q7</f>
        <v>0</v>
      </c>
      <c r="BH7" s="306">
        <f>施設資源化量内訳!R7</f>
        <v>260</v>
      </c>
      <c r="BI7" s="306">
        <f>施設資源化量内訳!S7</f>
        <v>0</v>
      </c>
      <c r="BJ7" s="306">
        <f>施設資源化量内訳!T7</f>
        <v>7745</v>
      </c>
      <c r="BK7" s="306">
        <f>施設資源化量内訳!U7</f>
        <v>0</v>
      </c>
      <c r="BL7" s="306">
        <f>施設資源化量内訳!V7</f>
        <v>9</v>
      </c>
      <c r="BM7" s="306">
        <f>施設資源化量内訳!W7</f>
        <v>1</v>
      </c>
      <c r="BN7" s="306">
        <f>施設資源化量内訳!X7</f>
        <v>1011</v>
      </c>
      <c r="BO7" s="306">
        <f>SUM(BP7:CI7)</f>
        <v>4792</v>
      </c>
      <c r="BP7" s="306">
        <f t="shared" ref="BP7:BY7" si="2">SUM(BP$8:BP$207)</f>
        <v>4492</v>
      </c>
      <c r="BQ7" s="306">
        <f t="shared" si="2"/>
        <v>13</v>
      </c>
      <c r="BR7" s="306">
        <f t="shared" si="2"/>
        <v>1</v>
      </c>
      <c r="BS7" s="306">
        <f t="shared" si="2"/>
        <v>172</v>
      </c>
      <c r="BT7" s="306">
        <f t="shared" si="2"/>
        <v>19</v>
      </c>
      <c r="BU7" s="306">
        <f t="shared" si="2"/>
        <v>0</v>
      </c>
      <c r="BV7" s="306">
        <f t="shared" si="2"/>
        <v>0</v>
      </c>
      <c r="BW7" s="306">
        <f t="shared" si="2"/>
        <v>0</v>
      </c>
      <c r="BX7" s="306">
        <f t="shared" si="2"/>
        <v>0</v>
      </c>
      <c r="BY7" s="306">
        <f t="shared" si="2"/>
        <v>92</v>
      </c>
      <c r="BZ7" s="310" t="s">
        <v>739</v>
      </c>
      <c r="CA7" s="310" t="s">
        <v>739</v>
      </c>
      <c r="CB7" s="310" t="s">
        <v>739</v>
      </c>
      <c r="CC7" s="310" t="s">
        <v>739</v>
      </c>
      <c r="CD7" s="310" t="s">
        <v>739</v>
      </c>
      <c r="CE7" s="310" t="s">
        <v>739</v>
      </c>
      <c r="CF7" s="310" t="s">
        <v>739</v>
      </c>
      <c r="CG7" s="310" t="s">
        <v>739</v>
      </c>
      <c r="CH7" s="306">
        <f>SUM(CH$8:CH$207)</f>
        <v>0</v>
      </c>
      <c r="CI7" s="306">
        <f>SUM(CI$8:CI$207)</f>
        <v>3</v>
      </c>
      <c r="CJ7" s="307">
        <f>+COUNTIF(CJ$8:CJ$207,"有る")</f>
        <v>9</v>
      </c>
    </row>
    <row r="8" spans="1:88" s="224" customFormat="1" ht="13.5" customHeight="1">
      <c r="A8" s="290" t="s">
        <v>745</v>
      </c>
      <c r="B8" s="291" t="s">
        <v>759</v>
      </c>
      <c r="C8" s="290" t="s">
        <v>760</v>
      </c>
      <c r="D8" s="292">
        <f>SUM(Y8,AT8,BO8)</f>
        <v>16284</v>
      </c>
      <c r="E8" s="292">
        <f>SUM(Z8,AU8,BP8)</f>
        <v>10350</v>
      </c>
      <c r="F8" s="292">
        <f>SUM(AA8,AV8,BQ8)</f>
        <v>9</v>
      </c>
      <c r="G8" s="292">
        <f>SUM(AB8,AW8,BR8)</f>
        <v>0</v>
      </c>
      <c r="H8" s="292">
        <f>SUM(AC8,AX8,BS8)</f>
        <v>1035</v>
      </c>
      <c r="I8" s="292">
        <f>SUM(AD8,AY8,BT8)</f>
        <v>752</v>
      </c>
      <c r="J8" s="292">
        <f>SUM(AE8,AZ8,BU8)</f>
        <v>316</v>
      </c>
      <c r="K8" s="292">
        <f>SUM(AF8,BA8,BV8)</f>
        <v>26</v>
      </c>
      <c r="L8" s="292">
        <f>SUM(AG8,BB8,BW8)</f>
        <v>2272</v>
      </c>
      <c r="M8" s="292">
        <f>SUM(AH8,BC8,BX8)</f>
        <v>0</v>
      </c>
      <c r="N8" s="292">
        <f>SUM(AI8,BD8,BY8)</f>
        <v>58</v>
      </c>
      <c r="O8" s="292">
        <f>SUM(AJ8,BE8,BZ8)</f>
        <v>1115</v>
      </c>
      <c r="P8" s="292">
        <f>SUM(AK8,BF8,CA8)</f>
        <v>0</v>
      </c>
      <c r="Q8" s="292">
        <f>SUM(AL8,BG8,CB8)</f>
        <v>0</v>
      </c>
      <c r="R8" s="292">
        <f>SUM(AM8,BH8,CC8)</f>
        <v>0</v>
      </c>
      <c r="S8" s="292">
        <f>SUM(AN8,BI8,CD8)</f>
        <v>0</v>
      </c>
      <c r="T8" s="292">
        <f>SUM(AO8,BJ8,CE8)</f>
        <v>0</v>
      </c>
      <c r="U8" s="292">
        <f>SUM(AP8,BK8,CF8)</f>
        <v>0</v>
      </c>
      <c r="V8" s="292">
        <f>SUM(AQ8,BL8,CG8)</f>
        <v>0</v>
      </c>
      <c r="W8" s="292">
        <f>SUM(AR8,BM8,CH8)</f>
        <v>0</v>
      </c>
      <c r="X8" s="292">
        <f>SUM(AS8,BN8,CI8)</f>
        <v>351</v>
      </c>
      <c r="Y8" s="292">
        <f>SUM(Z8:AS8)</f>
        <v>8192</v>
      </c>
      <c r="Z8" s="292">
        <v>8192</v>
      </c>
      <c r="AA8" s="292">
        <v>0</v>
      </c>
      <c r="AB8" s="292">
        <v>0</v>
      </c>
      <c r="AC8" s="292">
        <v>0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5">
        <v>0</v>
      </c>
      <c r="AJ8" s="295" t="s">
        <v>800</v>
      </c>
      <c r="AK8" s="295" t="s">
        <v>800</v>
      </c>
      <c r="AL8" s="295" t="s">
        <v>800</v>
      </c>
      <c r="AM8" s="295" t="s">
        <v>800</v>
      </c>
      <c r="AN8" s="295" t="s">
        <v>800</v>
      </c>
      <c r="AO8" s="295" t="s">
        <v>800</v>
      </c>
      <c r="AP8" s="295" t="s">
        <v>800</v>
      </c>
      <c r="AQ8" s="295" t="s">
        <v>800</v>
      </c>
      <c r="AR8" s="292">
        <v>0</v>
      </c>
      <c r="AS8" s="292">
        <v>0</v>
      </c>
      <c r="AT8" s="292">
        <f>施設資源化量内訳!D8</f>
        <v>5780</v>
      </c>
      <c r="AU8" s="292">
        <f>施設資源化量内訳!E8</f>
        <v>0</v>
      </c>
      <c r="AV8" s="292">
        <f>施設資源化量内訳!F8</f>
        <v>0</v>
      </c>
      <c r="AW8" s="292">
        <f>施設資源化量内訳!G8</f>
        <v>0</v>
      </c>
      <c r="AX8" s="292">
        <f>施設資源化量内訳!H8</f>
        <v>954</v>
      </c>
      <c r="AY8" s="292">
        <f>施設資源化量内訳!I8</f>
        <v>746</v>
      </c>
      <c r="AZ8" s="292">
        <f>施設資源化量内訳!J8</f>
        <v>316</v>
      </c>
      <c r="BA8" s="292">
        <f>施設資源化量内訳!K8</f>
        <v>26</v>
      </c>
      <c r="BB8" s="292">
        <f>施設資源化量内訳!L8</f>
        <v>2272</v>
      </c>
      <c r="BC8" s="292">
        <f>施設資源化量内訳!M8</f>
        <v>0</v>
      </c>
      <c r="BD8" s="292">
        <f>施設資源化量内訳!N8</f>
        <v>0</v>
      </c>
      <c r="BE8" s="292">
        <f>施設資源化量内訳!O8</f>
        <v>1115</v>
      </c>
      <c r="BF8" s="292">
        <f>施設資源化量内訳!P8</f>
        <v>0</v>
      </c>
      <c r="BG8" s="292">
        <f>施設資源化量内訳!Q8</f>
        <v>0</v>
      </c>
      <c r="BH8" s="292">
        <f>施設資源化量内訳!R8</f>
        <v>0</v>
      </c>
      <c r="BI8" s="292">
        <f>施設資源化量内訳!S8</f>
        <v>0</v>
      </c>
      <c r="BJ8" s="292">
        <f>施設資源化量内訳!T8</f>
        <v>0</v>
      </c>
      <c r="BK8" s="292">
        <f>施設資源化量内訳!U8</f>
        <v>0</v>
      </c>
      <c r="BL8" s="292">
        <f>施設資源化量内訳!V8</f>
        <v>0</v>
      </c>
      <c r="BM8" s="292">
        <f>施設資源化量内訳!W8</f>
        <v>0</v>
      </c>
      <c r="BN8" s="292">
        <f>施設資源化量内訳!X8</f>
        <v>351</v>
      </c>
      <c r="BO8" s="292">
        <f>SUM(BP8:CI8)</f>
        <v>2312</v>
      </c>
      <c r="BP8" s="292">
        <v>2158</v>
      </c>
      <c r="BQ8" s="292">
        <v>9</v>
      </c>
      <c r="BR8" s="292">
        <v>0</v>
      </c>
      <c r="BS8" s="292">
        <v>81</v>
      </c>
      <c r="BT8" s="292">
        <v>6</v>
      </c>
      <c r="BU8" s="292">
        <v>0</v>
      </c>
      <c r="BV8" s="292">
        <v>0</v>
      </c>
      <c r="BW8" s="292">
        <v>0</v>
      </c>
      <c r="BX8" s="292">
        <v>0</v>
      </c>
      <c r="BY8" s="292">
        <v>58</v>
      </c>
      <c r="BZ8" s="295" t="s">
        <v>800</v>
      </c>
      <c r="CA8" s="295" t="s">
        <v>800</v>
      </c>
      <c r="CB8" s="295" t="s">
        <v>800</v>
      </c>
      <c r="CC8" s="295" t="s">
        <v>800</v>
      </c>
      <c r="CD8" s="295" t="s">
        <v>800</v>
      </c>
      <c r="CE8" s="295" t="s">
        <v>800</v>
      </c>
      <c r="CF8" s="295" t="s">
        <v>800</v>
      </c>
      <c r="CG8" s="295" t="s">
        <v>800</v>
      </c>
      <c r="CH8" s="292">
        <v>0</v>
      </c>
      <c r="CI8" s="292">
        <v>0</v>
      </c>
      <c r="CJ8" s="293" t="s">
        <v>762</v>
      </c>
    </row>
    <row r="9" spans="1:88" s="224" customFormat="1" ht="13.5" customHeight="1">
      <c r="A9" s="290" t="s">
        <v>745</v>
      </c>
      <c r="B9" s="291" t="s">
        <v>763</v>
      </c>
      <c r="C9" s="290" t="s">
        <v>764</v>
      </c>
      <c r="D9" s="292">
        <f>SUM(Y9,AT9,BO9)</f>
        <v>19578</v>
      </c>
      <c r="E9" s="292">
        <f>SUM(Z9,AU9,BP9)</f>
        <v>12709</v>
      </c>
      <c r="F9" s="292">
        <f>SUM(AA9,AV9,BQ9)</f>
        <v>23</v>
      </c>
      <c r="G9" s="292">
        <f>SUM(AB9,AW9,BR9)</f>
        <v>0</v>
      </c>
      <c r="H9" s="292">
        <f>SUM(AC9,AX9,BS9)</f>
        <v>773</v>
      </c>
      <c r="I9" s="292">
        <f>SUM(AD9,AY9,BT9)</f>
        <v>429</v>
      </c>
      <c r="J9" s="292">
        <f>SUM(AE9,AZ9,BU9)</f>
        <v>242</v>
      </c>
      <c r="K9" s="292">
        <f>SUM(AF9,BA9,BV9)</f>
        <v>35</v>
      </c>
      <c r="L9" s="292">
        <f>SUM(AG9,BB9,BW9)</f>
        <v>0</v>
      </c>
      <c r="M9" s="292">
        <f>SUM(AH9,BC9,BX9)</f>
        <v>30</v>
      </c>
      <c r="N9" s="292">
        <f>SUM(AI9,BD9,BY9)</f>
        <v>0</v>
      </c>
      <c r="O9" s="292">
        <f>SUM(AJ9,BE9,BZ9)</f>
        <v>910</v>
      </c>
      <c r="P9" s="292">
        <f>SUM(AK9,BF9,CA9)</f>
        <v>0</v>
      </c>
      <c r="Q9" s="292">
        <f>SUM(AL9,BG9,CB9)</f>
        <v>0</v>
      </c>
      <c r="R9" s="292">
        <f>SUM(AM9,BH9,CC9)</f>
        <v>0</v>
      </c>
      <c r="S9" s="292">
        <f>SUM(AN9,BI9,CD9)</f>
        <v>0</v>
      </c>
      <c r="T9" s="292">
        <f>SUM(AO9,BJ9,CE9)</f>
        <v>4367</v>
      </c>
      <c r="U9" s="292">
        <f>SUM(AP9,BK9,CF9)</f>
        <v>0</v>
      </c>
      <c r="V9" s="292">
        <f>SUM(AQ9,BL9,CG9)</f>
        <v>0</v>
      </c>
      <c r="W9" s="292">
        <f>SUM(AR9,BM9,CH9)</f>
        <v>0</v>
      </c>
      <c r="X9" s="292">
        <f>SUM(AS9,BN9,CI9)</f>
        <v>60</v>
      </c>
      <c r="Y9" s="292">
        <f>SUM(Z9:AS9)</f>
        <v>10465</v>
      </c>
      <c r="Z9" s="292">
        <v>10463</v>
      </c>
      <c r="AA9" s="292">
        <v>0</v>
      </c>
      <c r="AB9" s="292">
        <v>0</v>
      </c>
      <c r="AC9" s="292">
        <v>0</v>
      </c>
      <c r="AD9" s="292">
        <v>2</v>
      </c>
      <c r="AE9" s="292">
        <v>0</v>
      </c>
      <c r="AF9" s="292">
        <v>0</v>
      </c>
      <c r="AG9" s="292">
        <v>0</v>
      </c>
      <c r="AH9" s="292">
        <v>0</v>
      </c>
      <c r="AI9" s="295">
        <v>0</v>
      </c>
      <c r="AJ9" s="295" t="s">
        <v>800</v>
      </c>
      <c r="AK9" s="295" t="s">
        <v>800</v>
      </c>
      <c r="AL9" s="295" t="s">
        <v>800</v>
      </c>
      <c r="AM9" s="295" t="s">
        <v>800</v>
      </c>
      <c r="AN9" s="295" t="s">
        <v>800</v>
      </c>
      <c r="AO9" s="295" t="s">
        <v>800</v>
      </c>
      <c r="AP9" s="295" t="s">
        <v>800</v>
      </c>
      <c r="AQ9" s="295" t="s">
        <v>800</v>
      </c>
      <c r="AR9" s="292">
        <v>0</v>
      </c>
      <c r="AS9" s="292">
        <v>0</v>
      </c>
      <c r="AT9" s="292">
        <f>施設資源化量内訳!D9</f>
        <v>8755</v>
      </c>
      <c r="AU9" s="292">
        <f>施設資源化量内訳!E9</f>
        <v>1906</v>
      </c>
      <c r="AV9" s="292">
        <f>施設資源化量内訳!F9</f>
        <v>23</v>
      </c>
      <c r="AW9" s="292">
        <f>施設資源化量内訳!G9</f>
        <v>0</v>
      </c>
      <c r="AX9" s="292">
        <f>施設資源化量内訳!H9</f>
        <v>758</v>
      </c>
      <c r="AY9" s="292">
        <f>施設資源化量内訳!I9</f>
        <v>425</v>
      </c>
      <c r="AZ9" s="292">
        <f>施設資源化量内訳!J9</f>
        <v>242</v>
      </c>
      <c r="BA9" s="292">
        <f>施設資源化量内訳!K9</f>
        <v>35</v>
      </c>
      <c r="BB9" s="292">
        <f>施設資源化量内訳!L9</f>
        <v>0</v>
      </c>
      <c r="BC9" s="292">
        <f>施設資源化量内訳!M9</f>
        <v>30</v>
      </c>
      <c r="BD9" s="292">
        <f>施設資源化量内訳!N9</f>
        <v>0</v>
      </c>
      <c r="BE9" s="292">
        <f>施設資源化量内訳!O9</f>
        <v>910</v>
      </c>
      <c r="BF9" s="292">
        <f>施設資源化量内訳!P9</f>
        <v>0</v>
      </c>
      <c r="BG9" s="292">
        <f>施設資源化量内訳!Q9</f>
        <v>0</v>
      </c>
      <c r="BH9" s="292">
        <f>施設資源化量内訳!R9</f>
        <v>0</v>
      </c>
      <c r="BI9" s="292">
        <f>施設資源化量内訳!S9</f>
        <v>0</v>
      </c>
      <c r="BJ9" s="292">
        <f>施設資源化量内訳!T9</f>
        <v>4367</v>
      </c>
      <c r="BK9" s="292">
        <f>施設資源化量内訳!U9</f>
        <v>0</v>
      </c>
      <c r="BL9" s="292">
        <f>施設資源化量内訳!V9</f>
        <v>0</v>
      </c>
      <c r="BM9" s="292">
        <f>施設資源化量内訳!W9</f>
        <v>0</v>
      </c>
      <c r="BN9" s="292">
        <f>施設資源化量内訳!X9</f>
        <v>59</v>
      </c>
      <c r="BO9" s="292">
        <f>SUM(BP9:CI9)</f>
        <v>358</v>
      </c>
      <c r="BP9" s="292">
        <v>340</v>
      </c>
      <c r="BQ9" s="292">
        <v>0</v>
      </c>
      <c r="BR9" s="292">
        <v>0</v>
      </c>
      <c r="BS9" s="292">
        <v>15</v>
      </c>
      <c r="BT9" s="292">
        <v>2</v>
      </c>
      <c r="BU9" s="292">
        <v>0</v>
      </c>
      <c r="BV9" s="292">
        <v>0</v>
      </c>
      <c r="BW9" s="292">
        <v>0</v>
      </c>
      <c r="BX9" s="292">
        <v>0</v>
      </c>
      <c r="BY9" s="292">
        <v>0</v>
      </c>
      <c r="BZ9" s="295" t="s">
        <v>800</v>
      </c>
      <c r="CA9" s="295" t="s">
        <v>800</v>
      </c>
      <c r="CB9" s="295" t="s">
        <v>800</v>
      </c>
      <c r="CC9" s="295" t="s">
        <v>800</v>
      </c>
      <c r="CD9" s="295" t="s">
        <v>800</v>
      </c>
      <c r="CE9" s="295" t="s">
        <v>800</v>
      </c>
      <c r="CF9" s="295" t="s">
        <v>800</v>
      </c>
      <c r="CG9" s="295" t="s">
        <v>800</v>
      </c>
      <c r="CH9" s="292">
        <v>0</v>
      </c>
      <c r="CI9" s="292">
        <v>1</v>
      </c>
      <c r="CJ9" s="293" t="s">
        <v>765</v>
      </c>
    </row>
    <row r="10" spans="1:88" s="224" customFormat="1" ht="13.5" customHeight="1">
      <c r="A10" s="290" t="s">
        <v>745</v>
      </c>
      <c r="B10" s="291" t="s">
        <v>766</v>
      </c>
      <c r="C10" s="290" t="s">
        <v>767</v>
      </c>
      <c r="D10" s="292">
        <f>SUM(Y10,AT10,BO10)</f>
        <v>5688</v>
      </c>
      <c r="E10" s="292">
        <f>SUM(Z10,AU10,BP10)</f>
        <v>3672</v>
      </c>
      <c r="F10" s="292">
        <f>SUM(AA10,AV10,BQ10)</f>
        <v>4</v>
      </c>
      <c r="G10" s="292">
        <f>SUM(AB10,AW10,BR10)</f>
        <v>0</v>
      </c>
      <c r="H10" s="292">
        <f>SUM(AC10,AX10,BS10)</f>
        <v>411</v>
      </c>
      <c r="I10" s="292">
        <f>SUM(AD10,AY10,BT10)</f>
        <v>328</v>
      </c>
      <c r="J10" s="292">
        <f>SUM(AE10,AZ10,BU10)</f>
        <v>46</v>
      </c>
      <c r="K10" s="292">
        <f>SUM(AF10,BA10,BV10)</f>
        <v>7</v>
      </c>
      <c r="L10" s="292">
        <f>SUM(AG10,BB10,BW10)</f>
        <v>0</v>
      </c>
      <c r="M10" s="292">
        <f>SUM(AH10,BC10,BX10)</f>
        <v>0</v>
      </c>
      <c r="N10" s="292">
        <f>SUM(AI10,BD10,BY10)</f>
        <v>59</v>
      </c>
      <c r="O10" s="292">
        <f>SUM(AJ10,BE10,BZ10)</f>
        <v>0</v>
      </c>
      <c r="P10" s="292">
        <f>SUM(AK10,BF10,CA10)</f>
        <v>58</v>
      </c>
      <c r="Q10" s="292">
        <f>SUM(AL10,BG10,CB10)</f>
        <v>0</v>
      </c>
      <c r="R10" s="292">
        <f>SUM(AM10,BH10,CC10)</f>
        <v>0</v>
      </c>
      <c r="S10" s="292">
        <f>SUM(AN10,BI10,CD10)</f>
        <v>0</v>
      </c>
      <c r="T10" s="292">
        <f>SUM(AO10,BJ10,CE10)</f>
        <v>1079</v>
      </c>
      <c r="U10" s="292">
        <f>SUM(AP10,BK10,CF10)</f>
        <v>0</v>
      </c>
      <c r="V10" s="292">
        <f>SUM(AQ10,BL10,CG10)</f>
        <v>0</v>
      </c>
      <c r="W10" s="292">
        <f>SUM(AR10,BM10,CH10)</f>
        <v>24</v>
      </c>
      <c r="X10" s="292">
        <f>SUM(AS10,BN10,CI10)</f>
        <v>0</v>
      </c>
      <c r="Y10" s="292">
        <f>SUM(Z10:AS10)</f>
        <v>3326</v>
      </c>
      <c r="Z10" s="292">
        <v>3193</v>
      </c>
      <c r="AA10" s="292">
        <v>4</v>
      </c>
      <c r="AB10" s="292">
        <v>0</v>
      </c>
      <c r="AC10" s="292">
        <v>0</v>
      </c>
      <c r="AD10" s="292">
        <v>0</v>
      </c>
      <c r="AE10" s="292">
        <v>46</v>
      </c>
      <c r="AF10" s="292">
        <v>0</v>
      </c>
      <c r="AG10" s="292">
        <v>0</v>
      </c>
      <c r="AH10" s="292">
        <v>0</v>
      </c>
      <c r="AI10" s="295">
        <v>59</v>
      </c>
      <c r="AJ10" s="295" t="s">
        <v>800</v>
      </c>
      <c r="AK10" s="295" t="s">
        <v>800</v>
      </c>
      <c r="AL10" s="295" t="s">
        <v>800</v>
      </c>
      <c r="AM10" s="295" t="s">
        <v>800</v>
      </c>
      <c r="AN10" s="295" t="s">
        <v>800</v>
      </c>
      <c r="AO10" s="295" t="s">
        <v>800</v>
      </c>
      <c r="AP10" s="295" t="s">
        <v>800</v>
      </c>
      <c r="AQ10" s="295" t="s">
        <v>800</v>
      </c>
      <c r="AR10" s="292">
        <v>24</v>
      </c>
      <c r="AS10" s="292">
        <v>0</v>
      </c>
      <c r="AT10" s="292">
        <f>施設資源化量内訳!D10</f>
        <v>1862</v>
      </c>
      <c r="AU10" s="292">
        <f>施設資源化量内訳!E10</f>
        <v>0</v>
      </c>
      <c r="AV10" s="292">
        <f>施設資源化量内訳!F10</f>
        <v>0</v>
      </c>
      <c r="AW10" s="292">
        <f>施設資源化量内訳!G10</f>
        <v>0</v>
      </c>
      <c r="AX10" s="292">
        <f>施設資源化量内訳!H10</f>
        <v>392</v>
      </c>
      <c r="AY10" s="292">
        <f>施設資源化量内訳!I10</f>
        <v>326</v>
      </c>
      <c r="AZ10" s="292">
        <f>施設資源化量内訳!J10</f>
        <v>0</v>
      </c>
      <c r="BA10" s="292">
        <f>施設資源化量内訳!K10</f>
        <v>7</v>
      </c>
      <c r="BB10" s="292">
        <f>施設資源化量内訳!L10</f>
        <v>0</v>
      </c>
      <c r="BC10" s="292">
        <f>施設資源化量内訳!M10</f>
        <v>0</v>
      </c>
      <c r="BD10" s="292">
        <f>施設資源化量内訳!N10</f>
        <v>0</v>
      </c>
      <c r="BE10" s="292">
        <f>施設資源化量内訳!O10</f>
        <v>0</v>
      </c>
      <c r="BF10" s="292">
        <f>施設資源化量内訳!P10</f>
        <v>58</v>
      </c>
      <c r="BG10" s="292">
        <f>施設資源化量内訳!Q10</f>
        <v>0</v>
      </c>
      <c r="BH10" s="292">
        <f>施設資源化量内訳!R10</f>
        <v>0</v>
      </c>
      <c r="BI10" s="292">
        <f>施設資源化量内訳!S10</f>
        <v>0</v>
      </c>
      <c r="BJ10" s="292">
        <f>施設資源化量内訳!T10</f>
        <v>1079</v>
      </c>
      <c r="BK10" s="292">
        <f>施設資源化量内訳!U10</f>
        <v>0</v>
      </c>
      <c r="BL10" s="292">
        <f>施設資源化量内訳!V10</f>
        <v>0</v>
      </c>
      <c r="BM10" s="292">
        <f>施設資源化量内訳!W10</f>
        <v>0</v>
      </c>
      <c r="BN10" s="292">
        <f>施設資源化量内訳!X10</f>
        <v>0</v>
      </c>
      <c r="BO10" s="292">
        <f>SUM(BP10:CI10)</f>
        <v>500</v>
      </c>
      <c r="BP10" s="292">
        <v>479</v>
      </c>
      <c r="BQ10" s="292">
        <v>0</v>
      </c>
      <c r="BR10" s="292">
        <v>0</v>
      </c>
      <c r="BS10" s="292">
        <v>19</v>
      </c>
      <c r="BT10" s="292">
        <v>2</v>
      </c>
      <c r="BU10" s="292">
        <v>0</v>
      </c>
      <c r="BV10" s="292">
        <v>0</v>
      </c>
      <c r="BW10" s="292">
        <v>0</v>
      </c>
      <c r="BX10" s="292">
        <v>0</v>
      </c>
      <c r="BY10" s="292">
        <v>0</v>
      </c>
      <c r="BZ10" s="295" t="s">
        <v>800</v>
      </c>
      <c r="CA10" s="295" t="s">
        <v>800</v>
      </c>
      <c r="CB10" s="295" t="s">
        <v>800</v>
      </c>
      <c r="CC10" s="295" t="s">
        <v>800</v>
      </c>
      <c r="CD10" s="295" t="s">
        <v>800</v>
      </c>
      <c r="CE10" s="295" t="s">
        <v>800</v>
      </c>
      <c r="CF10" s="295" t="s">
        <v>800</v>
      </c>
      <c r="CG10" s="295" t="s">
        <v>800</v>
      </c>
      <c r="CH10" s="292">
        <v>0</v>
      </c>
      <c r="CI10" s="292">
        <v>0</v>
      </c>
      <c r="CJ10" s="293" t="s">
        <v>762</v>
      </c>
    </row>
    <row r="11" spans="1:88" s="224" customFormat="1" ht="13.5" customHeight="1">
      <c r="A11" s="290" t="s">
        <v>745</v>
      </c>
      <c r="B11" s="291" t="s">
        <v>768</v>
      </c>
      <c r="C11" s="290" t="s">
        <v>769</v>
      </c>
      <c r="D11" s="292">
        <f>SUM(Y11,AT11,BO11)</f>
        <v>4906</v>
      </c>
      <c r="E11" s="292">
        <f>SUM(Z11,AU11,BP11)</f>
        <v>2335</v>
      </c>
      <c r="F11" s="292">
        <f>SUM(AA11,AV11,BQ11)</f>
        <v>0</v>
      </c>
      <c r="G11" s="292">
        <f>SUM(AB11,AW11,BR11)</f>
        <v>0</v>
      </c>
      <c r="H11" s="292">
        <f>SUM(AC11,AX11,BS11)</f>
        <v>282</v>
      </c>
      <c r="I11" s="292">
        <f>SUM(AD11,AY11,BT11)</f>
        <v>168</v>
      </c>
      <c r="J11" s="292">
        <f>SUM(AE11,AZ11,BU11)</f>
        <v>66</v>
      </c>
      <c r="K11" s="292">
        <f>SUM(AF11,BA11,BV11)</f>
        <v>3</v>
      </c>
      <c r="L11" s="292">
        <f>SUM(AG11,BB11,BW11)</f>
        <v>0</v>
      </c>
      <c r="M11" s="292">
        <f>SUM(AH11,BC11,BX11)</f>
        <v>266</v>
      </c>
      <c r="N11" s="292">
        <f>SUM(AI11,BD11,BY11)</f>
        <v>203</v>
      </c>
      <c r="O11" s="292">
        <f>SUM(AJ11,BE11,BZ11)</f>
        <v>559</v>
      </c>
      <c r="P11" s="292">
        <f>SUM(AK11,BF11,CA11)</f>
        <v>7</v>
      </c>
      <c r="Q11" s="292">
        <f>SUM(AL11,BG11,CB11)</f>
        <v>0</v>
      </c>
      <c r="R11" s="292">
        <f>SUM(AM11,BH11,CC11)</f>
        <v>0</v>
      </c>
      <c r="S11" s="292">
        <f>SUM(AN11,BI11,CD11)</f>
        <v>0</v>
      </c>
      <c r="T11" s="292">
        <f>SUM(AO11,BJ11,CE11)</f>
        <v>797</v>
      </c>
      <c r="U11" s="292">
        <f>SUM(AP11,BK11,CF11)</f>
        <v>0</v>
      </c>
      <c r="V11" s="292">
        <f>SUM(AQ11,BL11,CG11)</f>
        <v>0</v>
      </c>
      <c r="W11" s="292">
        <f>SUM(AR11,BM11,CH11)</f>
        <v>0</v>
      </c>
      <c r="X11" s="292">
        <f>SUM(AS11,BN11,CI11)</f>
        <v>220</v>
      </c>
      <c r="Y11" s="292">
        <f>SUM(Z11:AS11)</f>
        <v>2141</v>
      </c>
      <c r="Z11" s="292">
        <v>2072</v>
      </c>
      <c r="AA11" s="292">
        <v>0</v>
      </c>
      <c r="AB11" s="292">
        <v>0</v>
      </c>
      <c r="AC11" s="292">
        <v>0</v>
      </c>
      <c r="AD11" s="292">
        <v>0</v>
      </c>
      <c r="AE11" s="292">
        <v>66</v>
      </c>
      <c r="AF11" s="292">
        <v>3</v>
      </c>
      <c r="AG11" s="292">
        <v>0</v>
      </c>
      <c r="AH11" s="292">
        <v>0</v>
      </c>
      <c r="AI11" s="295">
        <v>0</v>
      </c>
      <c r="AJ11" s="295" t="s">
        <v>800</v>
      </c>
      <c r="AK11" s="295" t="s">
        <v>800</v>
      </c>
      <c r="AL11" s="295" t="s">
        <v>800</v>
      </c>
      <c r="AM11" s="295" t="s">
        <v>800</v>
      </c>
      <c r="AN11" s="295" t="s">
        <v>800</v>
      </c>
      <c r="AO11" s="295" t="s">
        <v>800</v>
      </c>
      <c r="AP11" s="295" t="s">
        <v>800</v>
      </c>
      <c r="AQ11" s="295" t="s">
        <v>800</v>
      </c>
      <c r="AR11" s="292">
        <v>0</v>
      </c>
      <c r="AS11" s="292">
        <v>0</v>
      </c>
      <c r="AT11" s="292">
        <f>施設資源化量内訳!D11</f>
        <v>2487</v>
      </c>
      <c r="AU11" s="292">
        <f>施設資源化量内訳!E11</f>
        <v>0</v>
      </c>
      <c r="AV11" s="292">
        <f>施設資源化量内訳!F11</f>
        <v>0</v>
      </c>
      <c r="AW11" s="292">
        <f>施設資源化量内訳!G11</f>
        <v>0</v>
      </c>
      <c r="AX11" s="292">
        <f>施設資源化量内訳!H11</f>
        <v>267</v>
      </c>
      <c r="AY11" s="292">
        <f>施設資源化量内訳!I11</f>
        <v>168</v>
      </c>
      <c r="AZ11" s="292">
        <f>施設資源化量内訳!J11</f>
        <v>0</v>
      </c>
      <c r="BA11" s="292">
        <f>施設資源化量内訳!K11</f>
        <v>0</v>
      </c>
      <c r="BB11" s="292">
        <f>施設資源化量内訳!L11</f>
        <v>0</v>
      </c>
      <c r="BC11" s="292">
        <f>施設資源化量内訳!M11</f>
        <v>266</v>
      </c>
      <c r="BD11" s="292">
        <f>施設資源化量内訳!N11</f>
        <v>203</v>
      </c>
      <c r="BE11" s="292">
        <f>施設資源化量内訳!O11</f>
        <v>559</v>
      </c>
      <c r="BF11" s="292">
        <f>施設資源化量内訳!P11</f>
        <v>7</v>
      </c>
      <c r="BG11" s="292">
        <f>施設資源化量内訳!Q11</f>
        <v>0</v>
      </c>
      <c r="BH11" s="292">
        <f>施設資源化量内訳!R11</f>
        <v>0</v>
      </c>
      <c r="BI11" s="292">
        <f>施設資源化量内訳!S11</f>
        <v>0</v>
      </c>
      <c r="BJ11" s="292">
        <f>施設資源化量内訳!T11</f>
        <v>797</v>
      </c>
      <c r="BK11" s="292">
        <f>施設資源化量内訳!U11</f>
        <v>0</v>
      </c>
      <c r="BL11" s="292">
        <f>施設資源化量内訳!V11</f>
        <v>0</v>
      </c>
      <c r="BM11" s="292">
        <f>施設資源化量内訳!W11</f>
        <v>0</v>
      </c>
      <c r="BN11" s="292">
        <f>施設資源化量内訳!X11</f>
        <v>220</v>
      </c>
      <c r="BO11" s="292">
        <f>SUM(BP11:CI11)</f>
        <v>278</v>
      </c>
      <c r="BP11" s="292">
        <v>263</v>
      </c>
      <c r="BQ11" s="292">
        <v>0</v>
      </c>
      <c r="BR11" s="292">
        <v>0</v>
      </c>
      <c r="BS11" s="292">
        <v>15</v>
      </c>
      <c r="BT11" s="292">
        <v>0</v>
      </c>
      <c r="BU11" s="292">
        <v>0</v>
      </c>
      <c r="BV11" s="292">
        <v>0</v>
      </c>
      <c r="BW11" s="292">
        <v>0</v>
      </c>
      <c r="BX11" s="292">
        <v>0</v>
      </c>
      <c r="BY11" s="292">
        <v>0</v>
      </c>
      <c r="BZ11" s="295" t="s">
        <v>800</v>
      </c>
      <c r="CA11" s="295" t="s">
        <v>800</v>
      </c>
      <c r="CB11" s="295" t="s">
        <v>800</v>
      </c>
      <c r="CC11" s="295" t="s">
        <v>800</v>
      </c>
      <c r="CD11" s="295" t="s">
        <v>800</v>
      </c>
      <c r="CE11" s="295" t="s">
        <v>800</v>
      </c>
      <c r="CF11" s="295" t="s">
        <v>800</v>
      </c>
      <c r="CG11" s="295" t="s">
        <v>800</v>
      </c>
      <c r="CH11" s="292">
        <v>0</v>
      </c>
      <c r="CI11" s="292">
        <v>0</v>
      </c>
      <c r="CJ11" s="293" t="s">
        <v>765</v>
      </c>
    </row>
    <row r="12" spans="1:88" s="224" customFormat="1" ht="13.5" customHeight="1">
      <c r="A12" s="290" t="s">
        <v>745</v>
      </c>
      <c r="B12" s="291" t="s">
        <v>770</v>
      </c>
      <c r="C12" s="290" t="s">
        <v>771</v>
      </c>
      <c r="D12" s="292">
        <f>SUM(Y12,AT12,BO12)</f>
        <v>761</v>
      </c>
      <c r="E12" s="292">
        <f>SUM(Z12,AU12,BP12)</f>
        <v>360</v>
      </c>
      <c r="F12" s="292">
        <f>SUM(AA12,AV12,BQ12)</f>
        <v>0</v>
      </c>
      <c r="G12" s="292">
        <f>SUM(AB12,AW12,BR12)</f>
        <v>0</v>
      </c>
      <c r="H12" s="292">
        <f>SUM(AC12,AX12,BS12)</f>
        <v>80</v>
      </c>
      <c r="I12" s="292">
        <f>SUM(AD12,AY12,BT12)</f>
        <v>55</v>
      </c>
      <c r="J12" s="292">
        <f>SUM(AE12,AZ12,BU12)</f>
        <v>24</v>
      </c>
      <c r="K12" s="292">
        <f>SUM(AF12,BA12,BV12)</f>
        <v>1</v>
      </c>
      <c r="L12" s="292">
        <f>SUM(AG12,BB12,BW12)</f>
        <v>201</v>
      </c>
      <c r="M12" s="292">
        <f>SUM(AH12,BC12,BX12)</f>
        <v>0</v>
      </c>
      <c r="N12" s="292">
        <f>SUM(AI12,BD12,BY12)</f>
        <v>7</v>
      </c>
      <c r="O12" s="292">
        <f>SUM(AJ12,BE12,BZ12)</f>
        <v>1</v>
      </c>
      <c r="P12" s="292">
        <f>SUM(AK12,BF12,CA12)</f>
        <v>0</v>
      </c>
      <c r="Q12" s="292">
        <f>SUM(AL12,BG12,CB12)</f>
        <v>0</v>
      </c>
      <c r="R12" s="292">
        <f>SUM(AM12,BH12,CC12)</f>
        <v>0</v>
      </c>
      <c r="S12" s="292">
        <f>SUM(AN12,BI12,CD12)</f>
        <v>0</v>
      </c>
      <c r="T12" s="292">
        <f>SUM(AO12,BJ12,CE12)</f>
        <v>0</v>
      </c>
      <c r="U12" s="292">
        <f>SUM(AP12,BK12,CF12)</f>
        <v>0</v>
      </c>
      <c r="V12" s="292">
        <f>SUM(AQ12,BL12,CG12)</f>
        <v>0</v>
      </c>
      <c r="W12" s="292">
        <f>SUM(AR12,BM12,CH12)</f>
        <v>0</v>
      </c>
      <c r="X12" s="292">
        <f>SUM(AS12,BN12,CI12)</f>
        <v>32</v>
      </c>
      <c r="Y12" s="292">
        <f>SUM(Z12:AS12)</f>
        <v>227</v>
      </c>
      <c r="Z12" s="292">
        <v>226</v>
      </c>
      <c r="AA12" s="292">
        <v>0</v>
      </c>
      <c r="AB12" s="292">
        <v>0</v>
      </c>
      <c r="AC12" s="292">
        <v>1</v>
      </c>
      <c r="AD12" s="292">
        <v>0</v>
      </c>
      <c r="AE12" s="292">
        <v>0</v>
      </c>
      <c r="AF12" s="292">
        <v>0</v>
      </c>
      <c r="AG12" s="292">
        <v>0</v>
      </c>
      <c r="AH12" s="292">
        <v>0</v>
      </c>
      <c r="AI12" s="295">
        <v>0</v>
      </c>
      <c r="AJ12" s="295" t="s">
        <v>800</v>
      </c>
      <c r="AK12" s="295" t="s">
        <v>800</v>
      </c>
      <c r="AL12" s="295" t="s">
        <v>800</v>
      </c>
      <c r="AM12" s="295" t="s">
        <v>800</v>
      </c>
      <c r="AN12" s="295" t="s">
        <v>800</v>
      </c>
      <c r="AO12" s="295" t="s">
        <v>800</v>
      </c>
      <c r="AP12" s="295" t="s">
        <v>800</v>
      </c>
      <c r="AQ12" s="295" t="s">
        <v>800</v>
      </c>
      <c r="AR12" s="292">
        <v>0</v>
      </c>
      <c r="AS12" s="292">
        <v>0</v>
      </c>
      <c r="AT12" s="292">
        <f>施設資源化量内訳!D12</f>
        <v>389</v>
      </c>
      <c r="AU12" s="292">
        <f>施設資源化量内訳!E12</f>
        <v>0</v>
      </c>
      <c r="AV12" s="292">
        <f>施設資源化量内訳!F12</f>
        <v>0</v>
      </c>
      <c r="AW12" s="292">
        <f>施設資源化量内訳!G12</f>
        <v>0</v>
      </c>
      <c r="AX12" s="292">
        <f>施設資源化量内訳!H12</f>
        <v>76</v>
      </c>
      <c r="AY12" s="292">
        <f>施設資源化量内訳!I12</f>
        <v>54</v>
      </c>
      <c r="AZ12" s="292">
        <f>施設資源化量内訳!J12</f>
        <v>24</v>
      </c>
      <c r="BA12" s="292">
        <f>施設資源化量内訳!K12</f>
        <v>1</v>
      </c>
      <c r="BB12" s="292">
        <f>施設資源化量内訳!L12</f>
        <v>201</v>
      </c>
      <c r="BC12" s="292">
        <f>施設資源化量内訳!M12</f>
        <v>0</v>
      </c>
      <c r="BD12" s="292">
        <f>施設資源化量内訳!N12</f>
        <v>0</v>
      </c>
      <c r="BE12" s="292">
        <f>施設資源化量内訳!O12</f>
        <v>1</v>
      </c>
      <c r="BF12" s="292">
        <f>施設資源化量内訳!P12</f>
        <v>0</v>
      </c>
      <c r="BG12" s="292">
        <f>施設資源化量内訳!Q12</f>
        <v>0</v>
      </c>
      <c r="BH12" s="292">
        <f>施設資源化量内訳!R12</f>
        <v>0</v>
      </c>
      <c r="BI12" s="292">
        <f>施設資源化量内訳!S12</f>
        <v>0</v>
      </c>
      <c r="BJ12" s="292">
        <f>施設資源化量内訳!T12</f>
        <v>0</v>
      </c>
      <c r="BK12" s="292">
        <f>施設資源化量内訳!U12</f>
        <v>0</v>
      </c>
      <c r="BL12" s="292">
        <f>施設資源化量内訳!V12</f>
        <v>0</v>
      </c>
      <c r="BM12" s="292">
        <f>施設資源化量内訳!W12</f>
        <v>0</v>
      </c>
      <c r="BN12" s="292">
        <f>施設資源化量内訳!X12</f>
        <v>32</v>
      </c>
      <c r="BO12" s="292">
        <f>SUM(BP12:CI12)</f>
        <v>145</v>
      </c>
      <c r="BP12" s="292">
        <v>134</v>
      </c>
      <c r="BQ12" s="292">
        <v>0</v>
      </c>
      <c r="BR12" s="292">
        <v>0</v>
      </c>
      <c r="BS12" s="292">
        <v>3</v>
      </c>
      <c r="BT12" s="292">
        <v>1</v>
      </c>
      <c r="BU12" s="292">
        <v>0</v>
      </c>
      <c r="BV12" s="292">
        <v>0</v>
      </c>
      <c r="BW12" s="292">
        <v>0</v>
      </c>
      <c r="BX12" s="292">
        <v>0</v>
      </c>
      <c r="BY12" s="292">
        <v>7</v>
      </c>
      <c r="BZ12" s="295" t="s">
        <v>800</v>
      </c>
      <c r="CA12" s="295" t="s">
        <v>800</v>
      </c>
      <c r="CB12" s="295" t="s">
        <v>800</v>
      </c>
      <c r="CC12" s="295" t="s">
        <v>800</v>
      </c>
      <c r="CD12" s="295" t="s">
        <v>800</v>
      </c>
      <c r="CE12" s="295" t="s">
        <v>800</v>
      </c>
      <c r="CF12" s="295" t="s">
        <v>800</v>
      </c>
      <c r="CG12" s="295" t="s">
        <v>800</v>
      </c>
      <c r="CH12" s="292">
        <v>0</v>
      </c>
      <c r="CI12" s="292">
        <v>0</v>
      </c>
      <c r="CJ12" s="293" t="s">
        <v>762</v>
      </c>
    </row>
    <row r="13" spans="1:88" s="224" customFormat="1" ht="13.5" customHeight="1">
      <c r="A13" s="290" t="s">
        <v>745</v>
      </c>
      <c r="B13" s="291" t="s">
        <v>772</v>
      </c>
      <c r="C13" s="290" t="s">
        <v>773</v>
      </c>
      <c r="D13" s="292">
        <f>SUM(Y13,AT13,BO13)</f>
        <v>188</v>
      </c>
      <c r="E13" s="292">
        <f>SUM(Z13,AU13,BP13)</f>
        <v>95</v>
      </c>
      <c r="F13" s="292">
        <f>SUM(AA13,AV13,BQ13)</f>
        <v>0</v>
      </c>
      <c r="G13" s="292">
        <f>SUM(AB13,AW13,BR13)</f>
        <v>0</v>
      </c>
      <c r="H13" s="292">
        <f>SUM(AC13,AX13,BS13)</f>
        <v>21</v>
      </c>
      <c r="I13" s="292">
        <f>SUM(AD13,AY13,BT13)</f>
        <v>16</v>
      </c>
      <c r="J13" s="292">
        <f>SUM(AE13,AZ13,BU13)</f>
        <v>6</v>
      </c>
      <c r="K13" s="292">
        <f>SUM(AF13,BA13,BV13)</f>
        <v>0</v>
      </c>
      <c r="L13" s="292">
        <f>SUM(AG13,BB13,BW13)</f>
        <v>38</v>
      </c>
      <c r="M13" s="292">
        <f>SUM(AH13,BC13,BX13)</f>
        <v>0</v>
      </c>
      <c r="N13" s="292">
        <f>SUM(AI13,BD13,BY13)</f>
        <v>0</v>
      </c>
      <c r="O13" s="292">
        <f>SUM(AJ13,BE13,BZ13)</f>
        <v>0</v>
      </c>
      <c r="P13" s="292">
        <f>SUM(AK13,BF13,CA13)</f>
        <v>0</v>
      </c>
      <c r="Q13" s="292">
        <f>SUM(AL13,BG13,CB13)</f>
        <v>0</v>
      </c>
      <c r="R13" s="292">
        <f>SUM(AM13,BH13,CC13)</f>
        <v>0</v>
      </c>
      <c r="S13" s="292">
        <f>SUM(AN13,BI13,CD13)</f>
        <v>0</v>
      </c>
      <c r="T13" s="292">
        <f>SUM(AO13,BJ13,CE13)</f>
        <v>0</v>
      </c>
      <c r="U13" s="292">
        <f>SUM(AP13,BK13,CF13)</f>
        <v>0</v>
      </c>
      <c r="V13" s="292">
        <f>SUM(AQ13,BL13,CG13)</f>
        <v>0</v>
      </c>
      <c r="W13" s="292">
        <f>SUM(AR13,BM13,CH13)</f>
        <v>0</v>
      </c>
      <c r="X13" s="292">
        <f>SUM(AS13,BN13,CI13)</f>
        <v>12</v>
      </c>
      <c r="Y13" s="292">
        <f>SUM(Z13:AS13)</f>
        <v>41</v>
      </c>
      <c r="Z13" s="292">
        <v>41</v>
      </c>
      <c r="AA13" s="292">
        <v>0</v>
      </c>
      <c r="AB13" s="292">
        <v>0</v>
      </c>
      <c r="AC13" s="292">
        <v>0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5">
        <v>0</v>
      </c>
      <c r="AJ13" s="295" t="s">
        <v>800</v>
      </c>
      <c r="AK13" s="295" t="s">
        <v>800</v>
      </c>
      <c r="AL13" s="295" t="s">
        <v>800</v>
      </c>
      <c r="AM13" s="295" t="s">
        <v>800</v>
      </c>
      <c r="AN13" s="295" t="s">
        <v>800</v>
      </c>
      <c r="AO13" s="295" t="s">
        <v>800</v>
      </c>
      <c r="AP13" s="295" t="s">
        <v>800</v>
      </c>
      <c r="AQ13" s="295" t="s">
        <v>800</v>
      </c>
      <c r="AR13" s="292">
        <v>0</v>
      </c>
      <c r="AS13" s="292">
        <v>0</v>
      </c>
      <c r="AT13" s="292">
        <f>施設資源化量内訳!D13</f>
        <v>93</v>
      </c>
      <c r="AU13" s="292">
        <f>施設資源化量内訳!E13</f>
        <v>0</v>
      </c>
      <c r="AV13" s="292">
        <f>施設資源化量内訳!F13</f>
        <v>0</v>
      </c>
      <c r="AW13" s="292">
        <f>施設資源化量内訳!G13</f>
        <v>0</v>
      </c>
      <c r="AX13" s="292">
        <f>施設資源化量内訳!H13</f>
        <v>21</v>
      </c>
      <c r="AY13" s="292">
        <f>施設資源化量内訳!I13</f>
        <v>16</v>
      </c>
      <c r="AZ13" s="292">
        <f>施設資源化量内訳!J13</f>
        <v>6</v>
      </c>
      <c r="BA13" s="292">
        <f>施設資源化量内訳!K13</f>
        <v>0</v>
      </c>
      <c r="BB13" s="292">
        <f>施設資源化量内訳!L13</f>
        <v>38</v>
      </c>
      <c r="BC13" s="292">
        <f>施設資源化量内訳!M13</f>
        <v>0</v>
      </c>
      <c r="BD13" s="292">
        <f>施設資源化量内訳!N13</f>
        <v>0</v>
      </c>
      <c r="BE13" s="292">
        <f>施設資源化量内訳!O13</f>
        <v>0</v>
      </c>
      <c r="BF13" s="292">
        <f>施設資源化量内訳!P13</f>
        <v>0</v>
      </c>
      <c r="BG13" s="292">
        <f>施設資源化量内訳!Q13</f>
        <v>0</v>
      </c>
      <c r="BH13" s="292">
        <f>施設資源化量内訳!R13</f>
        <v>0</v>
      </c>
      <c r="BI13" s="292">
        <f>施設資源化量内訳!S13</f>
        <v>0</v>
      </c>
      <c r="BJ13" s="292">
        <f>施設資源化量内訳!T13</f>
        <v>0</v>
      </c>
      <c r="BK13" s="292">
        <f>施設資源化量内訳!U13</f>
        <v>0</v>
      </c>
      <c r="BL13" s="292">
        <f>施設資源化量内訳!V13</f>
        <v>0</v>
      </c>
      <c r="BM13" s="292">
        <f>施設資源化量内訳!W13</f>
        <v>0</v>
      </c>
      <c r="BN13" s="292">
        <f>施設資源化量内訳!X13</f>
        <v>12</v>
      </c>
      <c r="BO13" s="292">
        <f>SUM(BP13:CI13)</f>
        <v>54</v>
      </c>
      <c r="BP13" s="292">
        <v>54</v>
      </c>
      <c r="BQ13" s="292">
        <v>0</v>
      </c>
      <c r="BR13" s="292">
        <v>0</v>
      </c>
      <c r="BS13" s="292">
        <v>0</v>
      </c>
      <c r="BT13" s="292">
        <v>0</v>
      </c>
      <c r="BU13" s="292">
        <v>0</v>
      </c>
      <c r="BV13" s="292">
        <v>0</v>
      </c>
      <c r="BW13" s="292">
        <v>0</v>
      </c>
      <c r="BX13" s="292">
        <v>0</v>
      </c>
      <c r="BY13" s="292">
        <v>0</v>
      </c>
      <c r="BZ13" s="295" t="s">
        <v>800</v>
      </c>
      <c r="CA13" s="295" t="s">
        <v>800</v>
      </c>
      <c r="CB13" s="295" t="s">
        <v>800</v>
      </c>
      <c r="CC13" s="295" t="s">
        <v>800</v>
      </c>
      <c r="CD13" s="295" t="s">
        <v>800</v>
      </c>
      <c r="CE13" s="295" t="s">
        <v>800</v>
      </c>
      <c r="CF13" s="295" t="s">
        <v>800</v>
      </c>
      <c r="CG13" s="295" t="s">
        <v>800</v>
      </c>
      <c r="CH13" s="292">
        <v>0</v>
      </c>
      <c r="CI13" s="292">
        <v>0</v>
      </c>
      <c r="CJ13" s="293" t="s">
        <v>762</v>
      </c>
    </row>
    <row r="14" spans="1:88" s="224" customFormat="1" ht="13.5" customHeight="1">
      <c r="A14" s="290" t="s">
        <v>745</v>
      </c>
      <c r="B14" s="291" t="s">
        <v>774</v>
      </c>
      <c r="C14" s="290" t="s">
        <v>775</v>
      </c>
      <c r="D14" s="292">
        <f>SUM(Y14,AT14,BO14)</f>
        <v>480</v>
      </c>
      <c r="E14" s="292">
        <f>SUM(Z14,AU14,BP14)</f>
        <v>187</v>
      </c>
      <c r="F14" s="292">
        <f>SUM(AA14,AV14,BQ14)</f>
        <v>0</v>
      </c>
      <c r="G14" s="292">
        <f>SUM(AB14,AW14,BR14)</f>
        <v>0</v>
      </c>
      <c r="H14" s="292">
        <f>SUM(AC14,AX14,BS14)</f>
        <v>52</v>
      </c>
      <c r="I14" s="292">
        <f>SUM(AD14,AY14,BT14)</f>
        <v>38</v>
      </c>
      <c r="J14" s="292">
        <f>SUM(AE14,AZ14,BU14)</f>
        <v>8</v>
      </c>
      <c r="K14" s="292">
        <f>SUM(AF14,BA14,BV14)</f>
        <v>0</v>
      </c>
      <c r="L14" s="292">
        <f>SUM(AG14,BB14,BW14)</f>
        <v>0</v>
      </c>
      <c r="M14" s="292">
        <f>SUM(AH14,BC14,BX14)</f>
        <v>94</v>
      </c>
      <c r="N14" s="292">
        <f>SUM(AI14,BD14,BY14)</f>
        <v>9</v>
      </c>
      <c r="O14" s="292">
        <f>SUM(AJ14,BE14,BZ14)</f>
        <v>66</v>
      </c>
      <c r="P14" s="292">
        <f>SUM(AK14,BF14,CA14)</f>
        <v>0</v>
      </c>
      <c r="Q14" s="292">
        <f>SUM(AL14,BG14,CB14)</f>
        <v>0</v>
      </c>
      <c r="R14" s="292">
        <f>SUM(AM14,BH14,CC14)</f>
        <v>0</v>
      </c>
      <c r="S14" s="292">
        <f>SUM(AN14,BI14,CD14)</f>
        <v>0</v>
      </c>
      <c r="T14" s="292">
        <f>SUM(AO14,BJ14,CE14)</f>
        <v>0</v>
      </c>
      <c r="U14" s="292">
        <f>SUM(AP14,BK14,CF14)</f>
        <v>0</v>
      </c>
      <c r="V14" s="292">
        <f>SUM(AQ14,BL14,CG14)</f>
        <v>0</v>
      </c>
      <c r="W14" s="292">
        <f>SUM(AR14,BM14,CH14)</f>
        <v>0</v>
      </c>
      <c r="X14" s="292">
        <f>SUM(AS14,BN14,CI14)</f>
        <v>26</v>
      </c>
      <c r="Y14" s="292">
        <f>SUM(Z14:AS14)</f>
        <v>92</v>
      </c>
      <c r="Z14" s="292">
        <v>92</v>
      </c>
      <c r="AA14" s="292">
        <v>0</v>
      </c>
      <c r="AB14" s="292">
        <v>0</v>
      </c>
      <c r="AC14" s="292">
        <v>0</v>
      </c>
      <c r="AD14" s="292">
        <v>0</v>
      </c>
      <c r="AE14" s="292">
        <v>0</v>
      </c>
      <c r="AF14" s="292">
        <v>0</v>
      </c>
      <c r="AG14" s="292">
        <v>0</v>
      </c>
      <c r="AH14" s="292">
        <v>0</v>
      </c>
      <c r="AI14" s="295">
        <v>0</v>
      </c>
      <c r="AJ14" s="295" t="s">
        <v>800</v>
      </c>
      <c r="AK14" s="295" t="s">
        <v>800</v>
      </c>
      <c r="AL14" s="295" t="s">
        <v>800</v>
      </c>
      <c r="AM14" s="295" t="s">
        <v>800</v>
      </c>
      <c r="AN14" s="295" t="s">
        <v>800</v>
      </c>
      <c r="AO14" s="295" t="s">
        <v>800</v>
      </c>
      <c r="AP14" s="295" t="s">
        <v>800</v>
      </c>
      <c r="AQ14" s="295" t="s">
        <v>800</v>
      </c>
      <c r="AR14" s="292">
        <v>0</v>
      </c>
      <c r="AS14" s="292">
        <v>0</v>
      </c>
      <c r="AT14" s="292">
        <f>施設資源化量内訳!D14</f>
        <v>283</v>
      </c>
      <c r="AU14" s="292">
        <f>施設資源化量内訳!E14</f>
        <v>0</v>
      </c>
      <c r="AV14" s="292">
        <f>施設資源化量内訳!F14</f>
        <v>0</v>
      </c>
      <c r="AW14" s="292">
        <f>施設資源化量内訳!G14</f>
        <v>0</v>
      </c>
      <c r="AX14" s="292">
        <f>施設資源化量内訳!H14</f>
        <v>51</v>
      </c>
      <c r="AY14" s="292">
        <f>施設資源化量内訳!I14</f>
        <v>38</v>
      </c>
      <c r="AZ14" s="292">
        <f>施設資源化量内訳!J14</f>
        <v>8</v>
      </c>
      <c r="BA14" s="292">
        <f>施設資源化量内訳!K14</f>
        <v>0</v>
      </c>
      <c r="BB14" s="292">
        <f>施設資源化量内訳!L14</f>
        <v>0</v>
      </c>
      <c r="BC14" s="292">
        <f>施設資源化量内訳!M14</f>
        <v>94</v>
      </c>
      <c r="BD14" s="292">
        <f>施設資源化量内訳!N14</f>
        <v>0</v>
      </c>
      <c r="BE14" s="292">
        <f>施設資源化量内訳!O14</f>
        <v>66</v>
      </c>
      <c r="BF14" s="292">
        <f>施設資源化量内訳!P14</f>
        <v>0</v>
      </c>
      <c r="BG14" s="292">
        <f>施設資源化量内訳!Q14</f>
        <v>0</v>
      </c>
      <c r="BH14" s="292">
        <f>施設資源化量内訳!R14</f>
        <v>0</v>
      </c>
      <c r="BI14" s="292">
        <f>施設資源化量内訳!S14</f>
        <v>0</v>
      </c>
      <c r="BJ14" s="292">
        <f>施設資源化量内訳!T14</f>
        <v>0</v>
      </c>
      <c r="BK14" s="292">
        <f>施設資源化量内訳!U14</f>
        <v>0</v>
      </c>
      <c r="BL14" s="292">
        <f>施設資源化量内訳!V14</f>
        <v>0</v>
      </c>
      <c r="BM14" s="292">
        <f>施設資源化量内訳!W14</f>
        <v>0</v>
      </c>
      <c r="BN14" s="292">
        <f>施設資源化量内訳!X14</f>
        <v>26</v>
      </c>
      <c r="BO14" s="292">
        <f>SUM(BP14:CI14)</f>
        <v>105</v>
      </c>
      <c r="BP14" s="292">
        <v>95</v>
      </c>
      <c r="BQ14" s="292">
        <v>0</v>
      </c>
      <c r="BR14" s="292">
        <v>0</v>
      </c>
      <c r="BS14" s="292">
        <v>1</v>
      </c>
      <c r="BT14" s="292">
        <v>0</v>
      </c>
      <c r="BU14" s="292">
        <v>0</v>
      </c>
      <c r="BV14" s="292">
        <v>0</v>
      </c>
      <c r="BW14" s="292">
        <v>0</v>
      </c>
      <c r="BX14" s="292">
        <v>0</v>
      </c>
      <c r="BY14" s="292">
        <v>9</v>
      </c>
      <c r="BZ14" s="295" t="s">
        <v>800</v>
      </c>
      <c r="CA14" s="295" t="s">
        <v>800</v>
      </c>
      <c r="CB14" s="295" t="s">
        <v>800</v>
      </c>
      <c r="CC14" s="295" t="s">
        <v>800</v>
      </c>
      <c r="CD14" s="295" t="s">
        <v>800</v>
      </c>
      <c r="CE14" s="295" t="s">
        <v>800</v>
      </c>
      <c r="CF14" s="295" t="s">
        <v>800</v>
      </c>
      <c r="CG14" s="295" t="s">
        <v>800</v>
      </c>
      <c r="CH14" s="292">
        <v>0</v>
      </c>
      <c r="CI14" s="292">
        <v>0</v>
      </c>
      <c r="CJ14" s="293" t="s">
        <v>765</v>
      </c>
    </row>
    <row r="15" spans="1:88" s="224" customFormat="1" ht="13.5" customHeight="1">
      <c r="A15" s="290" t="s">
        <v>745</v>
      </c>
      <c r="B15" s="291" t="s">
        <v>776</v>
      </c>
      <c r="C15" s="290" t="s">
        <v>777</v>
      </c>
      <c r="D15" s="292">
        <f>SUM(Y15,AT15,BO15)</f>
        <v>1029</v>
      </c>
      <c r="E15" s="292">
        <f>SUM(Z15,AU15,BP15)</f>
        <v>258</v>
      </c>
      <c r="F15" s="292">
        <f>SUM(AA15,AV15,BQ15)</f>
        <v>2</v>
      </c>
      <c r="G15" s="292">
        <f>SUM(AB15,AW15,BR15)</f>
        <v>0</v>
      </c>
      <c r="H15" s="292">
        <f>SUM(AC15,AX15,BS15)</f>
        <v>108</v>
      </c>
      <c r="I15" s="292">
        <f>SUM(AD15,AY15,BT15)</f>
        <v>73</v>
      </c>
      <c r="J15" s="292">
        <f>SUM(AE15,AZ15,BU15)</f>
        <v>27</v>
      </c>
      <c r="K15" s="292">
        <f>SUM(AF15,BA15,BV15)</f>
        <v>1</v>
      </c>
      <c r="L15" s="292">
        <f>SUM(AG15,BB15,BW15)</f>
        <v>200</v>
      </c>
      <c r="M15" s="292">
        <f>SUM(AH15,BC15,BX15)</f>
        <v>0</v>
      </c>
      <c r="N15" s="292">
        <f>SUM(AI15,BD15,BY15)</f>
        <v>18</v>
      </c>
      <c r="O15" s="292">
        <f>SUM(AJ15,BE15,BZ15)</f>
        <v>289</v>
      </c>
      <c r="P15" s="292">
        <f>SUM(AK15,BF15,CA15)</f>
        <v>0</v>
      </c>
      <c r="Q15" s="292">
        <f>SUM(AL15,BG15,CB15)</f>
        <v>0</v>
      </c>
      <c r="R15" s="292">
        <f>SUM(AM15,BH15,CC15)</f>
        <v>0</v>
      </c>
      <c r="S15" s="292">
        <f>SUM(AN15,BI15,CD15)</f>
        <v>0</v>
      </c>
      <c r="T15" s="292">
        <f>SUM(AO15,BJ15,CE15)</f>
        <v>0</v>
      </c>
      <c r="U15" s="292">
        <f>SUM(AP15,BK15,CF15)</f>
        <v>0</v>
      </c>
      <c r="V15" s="292">
        <f>SUM(AQ15,BL15,CG15)</f>
        <v>0</v>
      </c>
      <c r="W15" s="292">
        <f>SUM(AR15,BM15,CH15)</f>
        <v>0</v>
      </c>
      <c r="X15" s="292">
        <f>SUM(AS15,BN15,CI15)</f>
        <v>53</v>
      </c>
      <c r="Y15" s="292">
        <f>SUM(Z15:AS15)</f>
        <v>47</v>
      </c>
      <c r="Z15" s="292">
        <v>47</v>
      </c>
      <c r="AA15" s="292">
        <v>0</v>
      </c>
      <c r="AB15" s="292">
        <v>0</v>
      </c>
      <c r="AC15" s="292">
        <v>0</v>
      </c>
      <c r="AD15" s="292">
        <v>0</v>
      </c>
      <c r="AE15" s="292">
        <v>0</v>
      </c>
      <c r="AF15" s="292">
        <v>0</v>
      </c>
      <c r="AG15" s="292">
        <v>0</v>
      </c>
      <c r="AH15" s="292">
        <v>0</v>
      </c>
      <c r="AI15" s="295">
        <v>0</v>
      </c>
      <c r="AJ15" s="295" t="s">
        <v>800</v>
      </c>
      <c r="AK15" s="295" t="s">
        <v>800</v>
      </c>
      <c r="AL15" s="295" t="s">
        <v>800</v>
      </c>
      <c r="AM15" s="295" t="s">
        <v>800</v>
      </c>
      <c r="AN15" s="295" t="s">
        <v>800</v>
      </c>
      <c r="AO15" s="295" t="s">
        <v>800</v>
      </c>
      <c r="AP15" s="295" t="s">
        <v>800</v>
      </c>
      <c r="AQ15" s="295" t="s">
        <v>800</v>
      </c>
      <c r="AR15" s="292">
        <v>0</v>
      </c>
      <c r="AS15" s="292">
        <v>0</v>
      </c>
      <c r="AT15" s="292">
        <f>施設資源化量内訳!D15</f>
        <v>747</v>
      </c>
      <c r="AU15" s="292">
        <f>施設資源化量内訳!E15</f>
        <v>0</v>
      </c>
      <c r="AV15" s="292">
        <f>施設資源化量内訳!F15</f>
        <v>0</v>
      </c>
      <c r="AW15" s="292">
        <f>施設資源化量内訳!G15</f>
        <v>0</v>
      </c>
      <c r="AX15" s="292">
        <f>施設資源化量内訳!H15</f>
        <v>105</v>
      </c>
      <c r="AY15" s="292">
        <f>施設資源化量内訳!I15</f>
        <v>73</v>
      </c>
      <c r="AZ15" s="292">
        <f>施設資源化量内訳!J15</f>
        <v>27</v>
      </c>
      <c r="BA15" s="292">
        <f>施設資源化量内訳!K15</f>
        <v>1</v>
      </c>
      <c r="BB15" s="292">
        <f>施設資源化量内訳!L15</f>
        <v>200</v>
      </c>
      <c r="BC15" s="292">
        <f>施設資源化量内訳!M15</f>
        <v>0</v>
      </c>
      <c r="BD15" s="292">
        <f>施設資源化量内訳!N15</f>
        <v>0</v>
      </c>
      <c r="BE15" s="292">
        <f>施設資源化量内訳!O15</f>
        <v>289</v>
      </c>
      <c r="BF15" s="292">
        <f>施設資源化量内訳!P15</f>
        <v>0</v>
      </c>
      <c r="BG15" s="292">
        <f>施設資源化量内訳!Q15</f>
        <v>0</v>
      </c>
      <c r="BH15" s="292">
        <f>施設資源化量内訳!R15</f>
        <v>0</v>
      </c>
      <c r="BI15" s="292">
        <f>施設資源化量内訳!S15</f>
        <v>0</v>
      </c>
      <c r="BJ15" s="292">
        <f>施設資源化量内訳!T15</f>
        <v>0</v>
      </c>
      <c r="BK15" s="292">
        <f>施設資源化量内訳!U15</f>
        <v>0</v>
      </c>
      <c r="BL15" s="292">
        <f>施設資源化量内訳!V15</f>
        <v>0</v>
      </c>
      <c r="BM15" s="292">
        <f>施設資源化量内訳!W15</f>
        <v>0</v>
      </c>
      <c r="BN15" s="292">
        <f>施設資源化量内訳!X15</f>
        <v>52</v>
      </c>
      <c r="BO15" s="292">
        <f>SUM(BP15:CI15)</f>
        <v>235</v>
      </c>
      <c r="BP15" s="292">
        <v>211</v>
      </c>
      <c r="BQ15" s="292">
        <v>2</v>
      </c>
      <c r="BR15" s="292">
        <v>0</v>
      </c>
      <c r="BS15" s="292">
        <v>3</v>
      </c>
      <c r="BT15" s="292">
        <v>0</v>
      </c>
      <c r="BU15" s="292">
        <v>0</v>
      </c>
      <c r="BV15" s="292">
        <v>0</v>
      </c>
      <c r="BW15" s="292">
        <v>0</v>
      </c>
      <c r="BX15" s="292">
        <v>0</v>
      </c>
      <c r="BY15" s="292">
        <v>18</v>
      </c>
      <c r="BZ15" s="295" t="s">
        <v>800</v>
      </c>
      <c r="CA15" s="295" t="s">
        <v>800</v>
      </c>
      <c r="CB15" s="295" t="s">
        <v>800</v>
      </c>
      <c r="CC15" s="295" t="s">
        <v>800</v>
      </c>
      <c r="CD15" s="295" t="s">
        <v>800</v>
      </c>
      <c r="CE15" s="295" t="s">
        <v>800</v>
      </c>
      <c r="CF15" s="295" t="s">
        <v>800</v>
      </c>
      <c r="CG15" s="295" t="s">
        <v>800</v>
      </c>
      <c r="CH15" s="292">
        <v>0</v>
      </c>
      <c r="CI15" s="292">
        <v>1</v>
      </c>
      <c r="CJ15" s="293" t="s">
        <v>762</v>
      </c>
    </row>
    <row r="16" spans="1:88" s="224" customFormat="1" ht="13.5" customHeight="1">
      <c r="A16" s="290" t="s">
        <v>745</v>
      </c>
      <c r="B16" s="291" t="s">
        <v>778</v>
      </c>
      <c r="C16" s="290" t="s">
        <v>779</v>
      </c>
      <c r="D16" s="292">
        <f>SUM(Y16,AT16,BO16)</f>
        <v>698</v>
      </c>
      <c r="E16" s="292">
        <f>SUM(Z16,AU16,BP16)</f>
        <v>393</v>
      </c>
      <c r="F16" s="292">
        <f>SUM(AA16,AV16,BQ16)</f>
        <v>1</v>
      </c>
      <c r="G16" s="292">
        <f>SUM(AB16,AW16,BR16)</f>
        <v>0</v>
      </c>
      <c r="H16" s="292">
        <f>SUM(AC16,AX16,BS16)</f>
        <v>72</v>
      </c>
      <c r="I16" s="292">
        <f>SUM(AD16,AY16,BT16)</f>
        <v>71</v>
      </c>
      <c r="J16" s="292">
        <f>SUM(AE16,AZ16,BU16)</f>
        <v>16</v>
      </c>
      <c r="K16" s="292">
        <f>SUM(AF16,BA16,BV16)</f>
        <v>2</v>
      </c>
      <c r="L16" s="292">
        <f>SUM(AG16,BB16,BW16)</f>
        <v>0</v>
      </c>
      <c r="M16" s="292">
        <f>SUM(AH16,BC16,BX16)</f>
        <v>0</v>
      </c>
      <c r="N16" s="292">
        <f>SUM(AI16,BD16,BY16)</f>
        <v>14</v>
      </c>
      <c r="O16" s="292">
        <f>SUM(AJ16,BE16,BZ16)</f>
        <v>0</v>
      </c>
      <c r="P16" s="292">
        <f>SUM(AK16,BF16,CA16)</f>
        <v>0</v>
      </c>
      <c r="Q16" s="292">
        <f>SUM(AL16,BG16,CB16)</f>
        <v>0</v>
      </c>
      <c r="R16" s="292">
        <f>SUM(AM16,BH16,CC16)</f>
        <v>0</v>
      </c>
      <c r="S16" s="292">
        <f>SUM(AN16,BI16,CD16)</f>
        <v>0</v>
      </c>
      <c r="T16" s="292">
        <f>SUM(AO16,BJ16,CE16)</f>
        <v>124</v>
      </c>
      <c r="U16" s="292">
        <f>SUM(AP16,BK16,CF16)</f>
        <v>0</v>
      </c>
      <c r="V16" s="292">
        <f>SUM(AQ16,BL16,CG16)</f>
        <v>0</v>
      </c>
      <c r="W16" s="292">
        <f>SUM(AR16,BM16,CH16)</f>
        <v>0</v>
      </c>
      <c r="X16" s="292">
        <f>SUM(AS16,BN16,CI16)</f>
        <v>5</v>
      </c>
      <c r="Y16" s="292">
        <f>SUM(Z16:AS16)</f>
        <v>492</v>
      </c>
      <c r="Z16" s="292">
        <v>374</v>
      </c>
      <c r="AA16" s="292">
        <v>1</v>
      </c>
      <c r="AB16" s="292">
        <v>0</v>
      </c>
      <c r="AC16" s="292">
        <v>16</v>
      </c>
      <c r="AD16" s="292">
        <v>69</v>
      </c>
      <c r="AE16" s="292">
        <v>16</v>
      </c>
      <c r="AF16" s="292">
        <v>2</v>
      </c>
      <c r="AG16" s="292">
        <v>0</v>
      </c>
      <c r="AH16" s="292">
        <v>0</v>
      </c>
      <c r="AI16" s="295">
        <v>14</v>
      </c>
      <c r="AJ16" s="295" t="s">
        <v>800</v>
      </c>
      <c r="AK16" s="295" t="s">
        <v>800</v>
      </c>
      <c r="AL16" s="295" t="s">
        <v>800</v>
      </c>
      <c r="AM16" s="295" t="s">
        <v>800</v>
      </c>
      <c r="AN16" s="295" t="s">
        <v>800</v>
      </c>
      <c r="AO16" s="295" t="s">
        <v>800</v>
      </c>
      <c r="AP16" s="295" t="s">
        <v>800</v>
      </c>
      <c r="AQ16" s="295" t="s">
        <v>800</v>
      </c>
      <c r="AR16" s="292">
        <v>0</v>
      </c>
      <c r="AS16" s="292">
        <v>0</v>
      </c>
      <c r="AT16" s="292">
        <f>施設資源化量内訳!D16</f>
        <v>180</v>
      </c>
      <c r="AU16" s="292">
        <f>施設資源化量内訳!E16</f>
        <v>0</v>
      </c>
      <c r="AV16" s="292">
        <f>施設資源化量内訳!F16</f>
        <v>0</v>
      </c>
      <c r="AW16" s="292">
        <f>施設資源化量内訳!G16</f>
        <v>0</v>
      </c>
      <c r="AX16" s="292">
        <f>施設資源化量内訳!H16</f>
        <v>51</v>
      </c>
      <c r="AY16" s="292">
        <f>施設資源化量内訳!I16</f>
        <v>0</v>
      </c>
      <c r="AZ16" s="292">
        <f>施設資源化量内訳!J16</f>
        <v>0</v>
      </c>
      <c r="BA16" s="292">
        <f>施設資源化量内訳!K16</f>
        <v>0</v>
      </c>
      <c r="BB16" s="292">
        <f>施設資源化量内訳!L16</f>
        <v>0</v>
      </c>
      <c r="BC16" s="292">
        <f>施設資源化量内訳!M16</f>
        <v>0</v>
      </c>
      <c r="BD16" s="292">
        <f>施設資源化量内訳!N16</f>
        <v>0</v>
      </c>
      <c r="BE16" s="292">
        <f>施設資源化量内訳!O16</f>
        <v>0</v>
      </c>
      <c r="BF16" s="292">
        <f>施設資源化量内訳!P16</f>
        <v>0</v>
      </c>
      <c r="BG16" s="292">
        <f>施設資源化量内訳!Q16</f>
        <v>0</v>
      </c>
      <c r="BH16" s="292">
        <f>施設資源化量内訳!R16</f>
        <v>0</v>
      </c>
      <c r="BI16" s="292">
        <f>施設資源化量内訳!S16</f>
        <v>0</v>
      </c>
      <c r="BJ16" s="292">
        <f>施設資源化量内訳!T16</f>
        <v>124</v>
      </c>
      <c r="BK16" s="292">
        <f>施設資源化量内訳!U16</f>
        <v>0</v>
      </c>
      <c r="BL16" s="292">
        <f>施設資源化量内訳!V16</f>
        <v>0</v>
      </c>
      <c r="BM16" s="292">
        <f>施設資源化量内訳!W16</f>
        <v>0</v>
      </c>
      <c r="BN16" s="292">
        <f>施設資源化量内訳!X16</f>
        <v>5</v>
      </c>
      <c r="BO16" s="292">
        <f>SUM(BP16:CI16)</f>
        <v>26</v>
      </c>
      <c r="BP16" s="292">
        <v>19</v>
      </c>
      <c r="BQ16" s="292">
        <v>0</v>
      </c>
      <c r="BR16" s="292">
        <v>0</v>
      </c>
      <c r="BS16" s="292">
        <v>5</v>
      </c>
      <c r="BT16" s="292">
        <v>2</v>
      </c>
      <c r="BU16" s="292">
        <v>0</v>
      </c>
      <c r="BV16" s="292">
        <v>0</v>
      </c>
      <c r="BW16" s="292">
        <v>0</v>
      </c>
      <c r="BX16" s="292">
        <v>0</v>
      </c>
      <c r="BY16" s="292">
        <v>0</v>
      </c>
      <c r="BZ16" s="295" t="s">
        <v>800</v>
      </c>
      <c r="CA16" s="295" t="s">
        <v>800</v>
      </c>
      <c r="CB16" s="295" t="s">
        <v>800</v>
      </c>
      <c r="CC16" s="295" t="s">
        <v>800</v>
      </c>
      <c r="CD16" s="295" t="s">
        <v>800</v>
      </c>
      <c r="CE16" s="295" t="s">
        <v>800</v>
      </c>
      <c r="CF16" s="295" t="s">
        <v>800</v>
      </c>
      <c r="CG16" s="295" t="s">
        <v>800</v>
      </c>
      <c r="CH16" s="292">
        <v>0</v>
      </c>
      <c r="CI16" s="292">
        <v>0</v>
      </c>
      <c r="CJ16" s="293" t="s">
        <v>762</v>
      </c>
    </row>
    <row r="17" spans="1:88" s="224" customFormat="1" ht="13.5" customHeight="1">
      <c r="A17" s="290" t="s">
        <v>745</v>
      </c>
      <c r="B17" s="291" t="s">
        <v>780</v>
      </c>
      <c r="C17" s="290" t="s">
        <v>781</v>
      </c>
      <c r="D17" s="292">
        <f>SUM(Y17,AT17,BO17)</f>
        <v>2086</v>
      </c>
      <c r="E17" s="292">
        <f>SUM(Z17,AU17,BP17)</f>
        <v>1147</v>
      </c>
      <c r="F17" s="292">
        <f>SUM(AA17,AV17,BQ17)</f>
        <v>11</v>
      </c>
      <c r="G17" s="292">
        <f>SUM(AB17,AW17,BR17)</f>
        <v>6</v>
      </c>
      <c r="H17" s="292">
        <f>SUM(AC17,AX17,BS17)</f>
        <v>170</v>
      </c>
      <c r="I17" s="292">
        <f>SUM(AD17,AY17,BT17)</f>
        <v>129</v>
      </c>
      <c r="J17" s="292">
        <f>SUM(AE17,AZ17,BU17)</f>
        <v>22</v>
      </c>
      <c r="K17" s="292">
        <f>SUM(AF17,BA17,BV17)</f>
        <v>4</v>
      </c>
      <c r="L17" s="292">
        <f>SUM(AG17,BB17,BW17)</f>
        <v>0</v>
      </c>
      <c r="M17" s="292">
        <f>SUM(AH17,BC17,BX17)</f>
        <v>0</v>
      </c>
      <c r="N17" s="292">
        <f>SUM(AI17,BD17,BY17)</f>
        <v>28</v>
      </c>
      <c r="O17" s="292">
        <f>SUM(AJ17,BE17,BZ17)</f>
        <v>250</v>
      </c>
      <c r="P17" s="292">
        <f>SUM(AK17,BF17,CA17)</f>
        <v>17</v>
      </c>
      <c r="Q17" s="292">
        <f>SUM(AL17,BG17,CB17)</f>
        <v>0</v>
      </c>
      <c r="R17" s="292">
        <f>SUM(AM17,BH17,CC17)</f>
        <v>0</v>
      </c>
      <c r="S17" s="292">
        <f>SUM(AN17,BI17,CD17)</f>
        <v>0</v>
      </c>
      <c r="T17" s="292">
        <f>SUM(AO17,BJ17,CE17)</f>
        <v>302</v>
      </c>
      <c r="U17" s="292">
        <f>SUM(AP17,BK17,CF17)</f>
        <v>0</v>
      </c>
      <c r="V17" s="292">
        <f>SUM(AQ17,BL17,CG17)</f>
        <v>0</v>
      </c>
      <c r="W17" s="292">
        <f>SUM(AR17,BM17,CH17)</f>
        <v>0</v>
      </c>
      <c r="X17" s="292">
        <f>SUM(AS17,BN17,CI17)</f>
        <v>0</v>
      </c>
      <c r="Y17" s="292">
        <f>SUM(Z17:AS17)</f>
        <v>1200</v>
      </c>
      <c r="Z17" s="292">
        <v>974</v>
      </c>
      <c r="AA17" s="292">
        <v>10</v>
      </c>
      <c r="AB17" s="292">
        <v>5</v>
      </c>
      <c r="AC17" s="292">
        <v>32</v>
      </c>
      <c r="AD17" s="292">
        <v>125</v>
      </c>
      <c r="AE17" s="292">
        <v>22</v>
      </c>
      <c r="AF17" s="292">
        <v>4</v>
      </c>
      <c r="AG17" s="292">
        <v>0</v>
      </c>
      <c r="AH17" s="292">
        <v>0</v>
      </c>
      <c r="AI17" s="295">
        <v>28</v>
      </c>
      <c r="AJ17" s="295" t="s">
        <v>800</v>
      </c>
      <c r="AK17" s="295" t="s">
        <v>800</v>
      </c>
      <c r="AL17" s="295" t="s">
        <v>800</v>
      </c>
      <c r="AM17" s="295" t="s">
        <v>800</v>
      </c>
      <c r="AN17" s="295" t="s">
        <v>800</v>
      </c>
      <c r="AO17" s="295" t="s">
        <v>800</v>
      </c>
      <c r="AP17" s="295" t="s">
        <v>800</v>
      </c>
      <c r="AQ17" s="295" t="s">
        <v>800</v>
      </c>
      <c r="AR17" s="292">
        <v>0</v>
      </c>
      <c r="AS17" s="292">
        <v>0</v>
      </c>
      <c r="AT17" s="292">
        <f>施設資源化量内訳!D17</f>
        <v>688</v>
      </c>
      <c r="AU17" s="292">
        <f>施設資源化量内訳!E17</f>
        <v>0</v>
      </c>
      <c r="AV17" s="292">
        <f>施設資源化量内訳!F17</f>
        <v>0</v>
      </c>
      <c r="AW17" s="292">
        <f>施設資源化量内訳!G17</f>
        <v>0</v>
      </c>
      <c r="AX17" s="292">
        <f>施設資源化量内訳!H17</f>
        <v>119</v>
      </c>
      <c r="AY17" s="292">
        <f>施設資源化量内訳!I17</f>
        <v>0</v>
      </c>
      <c r="AZ17" s="292">
        <f>施設資源化量内訳!J17</f>
        <v>0</v>
      </c>
      <c r="BA17" s="292">
        <f>施設資源化量内訳!K17</f>
        <v>0</v>
      </c>
      <c r="BB17" s="292">
        <f>施設資源化量内訳!L17</f>
        <v>0</v>
      </c>
      <c r="BC17" s="292">
        <f>施設資源化量内訳!M17</f>
        <v>0</v>
      </c>
      <c r="BD17" s="292">
        <f>施設資源化量内訳!N17</f>
        <v>0</v>
      </c>
      <c r="BE17" s="292">
        <f>施設資源化量内訳!O17</f>
        <v>250</v>
      </c>
      <c r="BF17" s="292">
        <f>施設資源化量内訳!P17</f>
        <v>17</v>
      </c>
      <c r="BG17" s="292">
        <f>施設資源化量内訳!Q17</f>
        <v>0</v>
      </c>
      <c r="BH17" s="292">
        <f>施設資源化量内訳!R17</f>
        <v>0</v>
      </c>
      <c r="BI17" s="292">
        <f>施設資源化量内訳!S17</f>
        <v>0</v>
      </c>
      <c r="BJ17" s="292">
        <f>施設資源化量内訳!T17</f>
        <v>302</v>
      </c>
      <c r="BK17" s="292">
        <f>施設資源化量内訳!U17</f>
        <v>0</v>
      </c>
      <c r="BL17" s="292">
        <f>施設資源化量内訳!V17</f>
        <v>0</v>
      </c>
      <c r="BM17" s="292">
        <f>施設資源化量内訳!W17</f>
        <v>0</v>
      </c>
      <c r="BN17" s="292">
        <f>施設資源化量内訳!X17</f>
        <v>0</v>
      </c>
      <c r="BO17" s="292">
        <f>SUM(BP17:CI17)</f>
        <v>198</v>
      </c>
      <c r="BP17" s="292">
        <v>173</v>
      </c>
      <c r="BQ17" s="292">
        <v>1</v>
      </c>
      <c r="BR17" s="292">
        <v>1</v>
      </c>
      <c r="BS17" s="292">
        <v>19</v>
      </c>
      <c r="BT17" s="292">
        <v>4</v>
      </c>
      <c r="BU17" s="292">
        <v>0</v>
      </c>
      <c r="BV17" s="292">
        <v>0</v>
      </c>
      <c r="BW17" s="292">
        <v>0</v>
      </c>
      <c r="BX17" s="292">
        <v>0</v>
      </c>
      <c r="BY17" s="292">
        <v>0</v>
      </c>
      <c r="BZ17" s="295" t="s">
        <v>800</v>
      </c>
      <c r="CA17" s="295" t="s">
        <v>800</v>
      </c>
      <c r="CB17" s="295" t="s">
        <v>800</v>
      </c>
      <c r="CC17" s="295" t="s">
        <v>800</v>
      </c>
      <c r="CD17" s="295" t="s">
        <v>800</v>
      </c>
      <c r="CE17" s="295" t="s">
        <v>800</v>
      </c>
      <c r="CF17" s="295" t="s">
        <v>800</v>
      </c>
      <c r="CG17" s="295" t="s">
        <v>800</v>
      </c>
      <c r="CH17" s="292">
        <v>0</v>
      </c>
      <c r="CI17" s="292">
        <v>0</v>
      </c>
      <c r="CJ17" s="293" t="s">
        <v>762</v>
      </c>
    </row>
    <row r="18" spans="1:88" s="224" customFormat="1" ht="13.5" customHeight="1">
      <c r="A18" s="290" t="s">
        <v>745</v>
      </c>
      <c r="B18" s="291" t="s">
        <v>782</v>
      </c>
      <c r="C18" s="290" t="s">
        <v>783</v>
      </c>
      <c r="D18" s="292">
        <f>SUM(Y18,AT18,BO18)</f>
        <v>2805</v>
      </c>
      <c r="E18" s="292">
        <f>SUM(Z18,AU18,BP18)</f>
        <v>2108</v>
      </c>
      <c r="F18" s="292">
        <f>SUM(AA18,AV18,BQ18)</f>
        <v>1</v>
      </c>
      <c r="G18" s="292">
        <f>SUM(AB18,AW18,BR18)</f>
        <v>0</v>
      </c>
      <c r="H18" s="292">
        <f>SUM(AC18,AX18,BS18)</f>
        <v>155</v>
      </c>
      <c r="I18" s="292">
        <f>SUM(AD18,AY18,BT18)</f>
        <v>128</v>
      </c>
      <c r="J18" s="292">
        <f>SUM(AE18,AZ18,BU18)</f>
        <v>25</v>
      </c>
      <c r="K18" s="292">
        <f>SUM(AF18,BA18,BV18)</f>
        <v>6</v>
      </c>
      <c r="L18" s="292">
        <f>SUM(AG18,BB18,BW18)</f>
        <v>0</v>
      </c>
      <c r="M18" s="292">
        <f>SUM(AH18,BC18,BX18)</f>
        <v>0</v>
      </c>
      <c r="N18" s="292">
        <f>SUM(AI18,BD18,BY18)</f>
        <v>41</v>
      </c>
      <c r="O18" s="292">
        <f>SUM(AJ18,BE18,BZ18)</f>
        <v>0</v>
      </c>
      <c r="P18" s="292">
        <f>SUM(AK18,BF18,CA18)</f>
        <v>0</v>
      </c>
      <c r="Q18" s="292">
        <f>SUM(AL18,BG18,CB18)</f>
        <v>0</v>
      </c>
      <c r="R18" s="292">
        <f>SUM(AM18,BH18,CC18)</f>
        <v>0</v>
      </c>
      <c r="S18" s="292">
        <f>SUM(AN18,BI18,CD18)</f>
        <v>0</v>
      </c>
      <c r="T18" s="292">
        <f>SUM(AO18,BJ18,CE18)</f>
        <v>327</v>
      </c>
      <c r="U18" s="292">
        <f>SUM(AP18,BK18,CF18)</f>
        <v>0</v>
      </c>
      <c r="V18" s="292">
        <f>SUM(AQ18,BL18,CG18)</f>
        <v>0</v>
      </c>
      <c r="W18" s="292">
        <f>SUM(AR18,BM18,CH18)</f>
        <v>14</v>
      </c>
      <c r="X18" s="292">
        <f>SUM(AS18,BN18,CI18)</f>
        <v>0</v>
      </c>
      <c r="Y18" s="292">
        <f>SUM(Z18:AS18)</f>
        <v>1848</v>
      </c>
      <c r="Z18" s="292">
        <v>1602</v>
      </c>
      <c r="AA18" s="292">
        <v>1</v>
      </c>
      <c r="AB18" s="292">
        <v>0</v>
      </c>
      <c r="AC18" s="292">
        <v>33</v>
      </c>
      <c r="AD18" s="292">
        <v>126</v>
      </c>
      <c r="AE18" s="292">
        <v>25</v>
      </c>
      <c r="AF18" s="292">
        <v>6</v>
      </c>
      <c r="AG18" s="292">
        <v>0</v>
      </c>
      <c r="AH18" s="292">
        <v>0</v>
      </c>
      <c r="AI18" s="295">
        <v>41</v>
      </c>
      <c r="AJ18" s="295" t="s">
        <v>800</v>
      </c>
      <c r="AK18" s="295" t="s">
        <v>800</v>
      </c>
      <c r="AL18" s="295" t="s">
        <v>800</v>
      </c>
      <c r="AM18" s="295" t="s">
        <v>800</v>
      </c>
      <c r="AN18" s="295" t="s">
        <v>800</v>
      </c>
      <c r="AO18" s="295" t="s">
        <v>800</v>
      </c>
      <c r="AP18" s="295" t="s">
        <v>800</v>
      </c>
      <c r="AQ18" s="295" t="s">
        <v>800</v>
      </c>
      <c r="AR18" s="292">
        <v>14</v>
      </c>
      <c r="AS18" s="292">
        <v>0</v>
      </c>
      <c r="AT18" s="292">
        <f>施設資源化量内訳!D18</f>
        <v>441</v>
      </c>
      <c r="AU18" s="292">
        <f>施設資源化量内訳!E18</f>
        <v>0</v>
      </c>
      <c r="AV18" s="292">
        <f>施設資源化量内訳!F18</f>
        <v>0</v>
      </c>
      <c r="AW18" s="292">
        <f>施設資源化量内訳!G18</f>
        <v>0</v>
      </c>
      <c r="AX18" s="292">
        <f>施設資源化量内訳!H18</f>
        <v>114</v>
      </c>
      <c r="AY18" s="292">
        <f>施設資源化量内訳!I18</f>
        <v>0</v>
      </c>
      <c r="AZ18" s="292">
        <f>施設資源化量内訳!J18</f>
        <v>0</v>
      </c>
      <c r="BA18" s="292">
        <f>施設資源化量内訳!K18</f>
        <v>0</v>
      </c>
      <c r="BB18" s="292">
        <f>施設資源化量内訳!L18</f>
        <v>0</v>
      </c>
      <c r="BC18" s="292">
        <f>施設資源化量内訳!M18</f>
        <v>0</v>
      </c>
      <c r="BD18" s="292">
        <f>施設資源化量内訳!N18</f>
        <v>0</v>
      </c>
      <c r="BE18" s="292">
        <f>施設資源化量内訳!O18</f>
        <v>0</v>
      </c>
      <c r="BF18" s="292">
        <f>施設資源化量内訳!P18</f>
        <v>0</v>
      </c>
      <c r="BG18" s="292">
        <f>施設資源化量内訳!Q18</f>
        <v>0</v>
      </c>
      <c r="BH18" s="292">
        <f>施設資源化量内訳!R18</f>
        <v>0</v>
      </c>
      <c r="BI18" s="292">
        <f>施設資源化量内訳!S18</f>
        <v>0</v>
      </c>
      <c r="BJ18" s="292">
        <f>施設資源化量内訳!T18</f>
        <v>327</v>
      </c>
      <c r="BK18" s="292">
        <f>施設資源化量内訳!U18</f>
        <v>0</v>
      </c>
      <c r="BL18" s="292">
        <f>施設資源化量内訳!V18</f>
        <v>0</v>
      </c>
      <c r="BM18" s="292">
        <f>施設資源化量内訳!W18</f>
        <v>0</v>
      </c>
      <c r="BN18" s="292">
        <f>施設資源化量内訳!X18</f>
        <v>0</v>
      </c>
      <c r="BO18" s="292">
        <f>SUM(BP18:CI18)</f>
        <v>516</v>
      </c>
      <c r="BP18" s="292">
        <v>506</v>
      </c>
      <c r="BQ18" s="292">
        <v>0</v>
      </c>
      <c r="BR18" s="292">
        <v>0</v>
      </c>
      <c r="BS18" s="292">
        <v>8</v>
      </c>
      <c r="BT18" s="292">
        <v>2</v>
      </c>
      <c r="BU18" s="292">
        <v>0</v>
      </c>
      <c r="BV18" s="292">
        <v>0</v>
      </c>
      <c r="BW18" s="292">
        <v>0</v>
      </c>
      <c r="BX18" s="292">
        <v>0</v>
      </c>
      <c r="BY18" s="292">
        <v>0</v>
      </c>
      <c r="BZ18" s="295" t="s">
        <v>800</v>
      </c>
      <c r="CA18" s="295" t="s">
        <v>800</v>
      </c>
      <c r="CB18" s="295" t="s">
        <v>800</v>
      </c>
      <c r="CC18" s="295" t="s">
        <v>800</v>
      </c>
      <c r="CD18" s="295" t="s">
        <v>800</v>
      </c>
      <c r="CE18" s="295" t="s">
        <v>800</v>
      </c>
      <c r="CF18" s="295" t="s">
        <v>800</v>
      </c>
      <c r="CG18" s="295" t="s">
        <v>800</v>
      </c>
      <c r="CH18" s="292">
        <v>0</v>
      </c>
      <c r="CI18" s="292">
        <v>0</v>
      </c>
      <c r="CJ18" s="293" t="s">
        <v>762</v>
      </c>
    </row>
    <row r="19" spans="1:88" s="224" customFormat="1" ht="13.5" customHeight="1">
      <c r="A19" s="290" t="s">
        <v>745</v>
      </c>
      <c r="B19" s="291" t="s">
        <v>784</v>
      </c>
      <c r="C19" s="290" t="s">
        <v>785</v>
      </c>
      <c r="D19" s="292">
        <f>SUM(Y19,AT19,BO19)</f>
        <v>1767</v>
      </c>
      <c r="E19" s="292">
        <f>SUM(Z19,AU19,BP19)</f>
        <v>1204</v>
      </c>
      <c r="F19" s="292">
        <f>SUM(AA19,AV19,BQ19)</f>
        <v>2</v>
      </c>
      <c r="G19" s="292">
        <f>SUM(AB19,AW19,BR19)</f>
        <v>0</v>
      </c>
      <c r="H19" s="292">
        <f>SUM(AC19,AX19,BS19)</f>
        <v>121</v>
      </c>
      <c r="I19" s="292">
        <f>SUM(AD19,AY19,BT19)</f>
        <v>90</v>
      </c>
      <c r="J19" s="292">
        <f>SUM(AE19,AZ19,BU19)</f>
        <v>20</v>
      </c>
      <c r="K19" s="292">
        <f>SUM(AF19,BA19,BV19)</f>
        <v>3</v>
      </c>
      <c r="L19" s="292">
        <f>SUM(AG19,BB19,BW19)</f>
        <v>0</v>
      </c>
      <c r="M19" s="292">
        <f>SUM(AH19,BC19,BX19)</f>
        <v>0</v>
      </c>
      <c r="N19" s="292">
        <f>SUM(AI19,BD19,BY19)</f>
        <v>64</v>
      </c>
      <c r="O19" s="292">
        <f>SUM(AJ19,BE19,BZ19)</f>
        <v>0</v>
      </c>
      <c r="P19" s="292">
        <f>SUM(AK19,BF19,CA19)</f>
        <v>0</v>
      </c>
      <c r="Q19" s="292">
        <f>SUM(AL19,BG19,CB19)</f>
        <v>0</v>
      </c>
      <c r="R19" s="292">
        <f>SUM(AM19,BH19,CC19)</f>
        <v>0</v>
      </c>
      <c r="S19" s="292">
        <f>SUM(AN19,BI19,CD19)</f>
        <v>0</v>
      </c>
      <c r="T19" s="292">
        <f>SUM(AO19,BJ19,CE19)</f>
        <v>263</v>
      </c>
      <c r="U19" s="292">
        <f>SUM(AP19,BK19,CF19)</f>
        <v>0</v>
      </c>
      <c r="V19" s="292">
        <f>SUM(AQ19,BL19,CG19)</f>
        <v>0</v>
      </c>
      <c r="W19" s="292">
        <f>SUM(AR19,BM19,CH19)</f>
        <v>0</v>
      </c>
      <c r="X19" s="292">
        <f>SUM(AS19,BN19,CI19)</f>
        <v>0</v>
      </c>
      <c r="Y19" s="292">
        <f>SUM(Z19:AS19)</f>
        <v>1383</v>
      </c>
      <c r="Z19" s="292">
        <v>1204</v>
      </c>
      <c r="AA19" s="292">
        <v>2</v>
      </c>
      <c r="AB19" s="292">
        <v>0</v>
      </c>
      <c r="AC19" s="292">
        <v>0</v>
      </c>
      <c r="AD19" s="292">
        <v>90</v>
      </c>
      <c r="AE19" s="292">
        <v>20</v>
      </c>
      <c r="AF19" s="292">
        <v>3</v>
      </c>
      <c r="AG19" s="292">
        <v>0</v>
      </c>
      <c r="AH19" s="292">
        <v>0</v>
      </c>
      <c r="AI19" s="295">
        <v>64</v>
      </c>
      <c r="AJ19" s="295" t="s">
        <v>800</v>
      </c>
      <c r="AK19" s="295" t="s">
        <v>800</v>
      </c>
      <c r="AL19" s="295" t="s">
        <v>800</v>
      </c>
      <c r="AM19" s="295" t="s">
        <v>800</v>
      </c>
      <c r="AN19" s="295" t="s">
        <v>800</v>
      </c>
      <c r="AO19" s="295" t="s">
        <v>800</v>
      </c>
      <c r="AP19" s="295" t="s">
        <v>800</v>
      </c>
      <c r="AQ19" s="295" t="s">
        <v>800</v>
      </c>
      <c r="AR19" s="292">
        <v>0</v>
      </c>
      <c r="AS19" s="292">
        <v>0</v>
      </c>
      <c r="AT19" s="292">
        <f>施設資源化量内訳!D19</f>
        <v>384</v>
      </c>
      <c r="AU19" s="292">
        <f>施設資源化量内訳!E19</f>
        <v>0</v>
      </c>
      <c r="AV19" s="292">
        <f>施設資源化量内訳!F19</f>
        <v>0</v>
      </c>
      <c r="AW19" s="292">
        <f>施設資源化量内訳!G19</f>
        <v>0</v>
      </c>
      <c r="AX19" s="292">
        <f>施設資源化量内訳!H19</f>
        <v>121</v>
      </c>
      <c r="AY19" s="292">
        <f>施設資源化量内訳!I19</f>
        <v>0</v>
      </c>
      <c r="AZ19" s="292">
        <f>施設資源化量内訳!J19</f>
        <v>0</v>
      </c>
      <c r="BA19" s="292">
        <f>施設資源化量内訳!K19</f>
        <v>0</v>
      </c>
      <c r="BB19" s="292">
        <f>施設資源化量内訳!L19</f>
        <v>0</v>
      </c>
      <c r="BC19" s="292">
        <f>施設資源化量内訳!M19</f>
        <v>0</v>
      </c>
      <c r="BD19" s="292">
        <f>施設資源化量内訳!N19</f>
        <v>0</v>
      </c>
      <c r="BE19" s="292">
        <f>施設資源化量内訳!O19</f>
        <v>0</v>
      </c>
      <c r="BF19" s="292">
        <f>施設資源化量内訳!P19</f>
        <v>0</v>
      </c>
      <c r="BG19" s="292">
        <f>施設資源化量内訳!Q19</f>
        <v>0</v>
      </c>
      <c r="BH19" s="292">
        <f>施設資源化量内訳!R19</f>
        <v>0</v>
      </c>
      <c r="BI19" s="292">
        <f>施設資源化量内訳!S19</f>
        <v>0</v>
      </c>
      <c r="BJ19" s="292">
        <f>施設資源化量内訳!T19</f>
        <v>263</v>
      </c>
      <c r="BK19" s="292">
        <f>施設資源化量内訳!U19</f>
        <v>0</v>
      </c>
      <c r="BL19" s="292">
        <f>施設資源化量内訳!V19</f>
        <v>0</v>
      </c>
      <c r="BM19" s="292">
        <f>施設資源化量内訳!W19</f>
        <v>0</v>
      </c>
      <c r="BN19" s="292">
        <f>施設資源化量内訳!X19</f>
        <v>0</v>
      </c>
      <c r="BO19" s="292">
        <f>SUM(BP19:CI19)</f>
        <v>0</v>
      </c>
      <c r="BP19" s="292">
        <v>0</v>
      </c>
      <c r="BQ19" s="292">
        <v>0</v>
      </c>
      <c r="BR19" s="292">
        <v>0</v>
      </c>
      <c r="BS19" s="292">
        <v>0</v>
      </c>
      <c r="BT19" s="292">
        <v>0</v>
      </c>
      <c r="BU19" s="292">
        <v>0</v>
      </c>
      <c r="BV19" s="292">
        <v>0</v>
      </c>
      <c r="BW19" s="292">
        <v>0</v>
      </c>
      <c r="BX19" s="292">
        <v>0</v>
      </c>
      <c r="BY19" s="292">
        <v>0</v>
      </c>
      <c r="BZ19" s="295" t="s">
        <v>800</v>
      </c>
      <c r="CA19" s="295" t="s">
        <v>800</v>
      </c>
      <c r="CB19" s="295" t="s">
        <v>800</v>
      </c>
      <c r="CC19" s="295" t="s">
        <v>800</v>
      </c>
      <c r="CD19" s="295" t="s">
        <v>800</v>
      </c>
      <c r="CE19" s="295" t="s">
        <v>800</v>
      </c>
      <c r="CF19" s="295" t="s">
        <v>800</v>
      </c>
      <c r="CG19" s="295" t="s">
        <v>800</v>
      </c>
      <c r="CH19" s="292">
        <v>0</v>
      </c>
      <c r="CI19" s="292">
        <v>0</v>
      </c>
      <c r="CJ19" s="293" t="s">
        <v>762</v>
      </c>
    </row>
    <row r="20" spans="1:88" s="224" customFormat="1" ht="13.5" customHeight="1">
      <c r="A20" s="290" t="s">
        <v>745</v>
      </c>
      <c r="B20" s="291" t="s">
        <v>786</v>
      </c>
      <c r="C20" s="290" t="s">
        <v>787</v>
      </c>
      <c r="D20" s="292">
        <f>SUM(Y20,AT20,BO20)</f>
        <v>1709</v>
      </c>
      <c r="E20" s="292">
        <f>SUM(Z20,AU20,BP20)</f>
        <v>1283</v>
      </c>
      <c r="F20" s="292">
        <f>SUM(AA20,AV20,BQ20)</f>
        <v>1</v>
      </c>
      <c r="G20" s="292">
        <f>SUM(AB20,AW20,BR20)</f>
        <v>0</v>
      </c>
      <c r="H20" s="292">
        <f>SUM(AC20,AX20,BS20)</f>
        <v>21</v>
      </c>
      <c r="I20" s="292">
        <f>SUM(AD20,AY20,BT20)</f>
        <v>21</v>
      </c>
      <c r="J20" s="292">
        <f>SUM(AE20,AZ20,BU20)</f>
        <v>6</v>
      </c>
      <c r="K20" s="292">
        <f>SUM(AF20,BA20,BV20)</f>
        <v>1</v>
      </c>
      <c r="L20" s="292">
        <f>SUM(AG20,BB20,BW20)</f>
        <v>0</v>
      </c>
      <c r="M20" s="292">
        <f>SUM(AH20,BC20,BX20)</f>
        <v>1</v>
      </c>
      <c r="N20" s="292">
        <f>SUM(AI20,BD20,BY20)</f>
        <v>0</v>
      </c>
      <c r="O20" s="292">
        <f>SUM(AJ20,BE20,BZ20)</f>
        <v>105</v>
      </c>
      <c r="P20" s="292">
        <f>SUM(AK20,BF20,CA20)</f>
        <v>0</v>
      </c>
      <c r="Q20" s="292">
        <f>SUM(AL20,BG20,CB20)</f>
        <v>0</v>
      </c>
      <c r="R20" s="292">
        <f>SUM(AM20,BH20,CC20)</f>
        <v>28</v>
      </c>
      <c r="S20" s="292">
        <f>SUM(AN20,BI20,CD20)</f>
        <v>0</v>
      </c>
      <c r="T20" s="292">
        <f>SUM(AO20,BJ20,CE20)</f>
        <v>0</v>
      </c>
      <c r="U20" s="292">
        <f>SUM(AP20,BK20,CF20)</f>
        <v>0</v>
      </c>
      <c r="V20" s="292">
        <f>SUM(AQ20,BL20,CG20)</f>
        <v>0</v>
      </c>
      <c r="W20" s="292">
        <f>SUM(AR20,BM20,CH20)</f>
        <v>0</v>
      </c>
      <c r="X20" s="292">
        <f>SUM(AS20,BN20,CI20)</f>
        <v>242</v>
      </c>
      <c r="Y20" s="292">
        <f>SUM(Z20:AS20)</f>
        <v>1450</v>
      </c>
      <c r="Z20" s="292">
        <v>1195</v>
      </c>
      <c r="AA20" s="292">
        <v>0</v>
      </c>
      <c r="AB20" s="292">
        <v>0</v>
      </c>
      <c r="AC20" s="292">
        <v>2</v>
      </c>
      <c r="AD20" s="292">
        <v>10</v>
      </c>
      <c r="AE20" s="292">
        <v>0</v>
      </c>
      <c r="AF20" s="292">
        <v>1</v>
      </c>
      <c r="AG20" s="292">
        <v>0</v>
      </c>
      <c r="AH20" s="292">
        <v>0</v>
      </c>
      <c r="AI20" s="295">
        <v>0</v>
      </c>
      <c r="AJ20" s="295" t="s">
        <v>800</v>
      </c>
      <c r="AK20" s="295" t="s">
        <v>800</v>
      </c>
      <c r="AL20" s="295" t="s">
        <v>800</v>
      </c>
      <c r="AM20" s="295" t="s">
        <v>800</v>
      </c>
      <c r="AN20" s="295" t="s">
        <v>800</v>
      </c>
      <c r="AO20" s="295" t="s">
        <v>800</v>
      </c>
      <c r="AP20" s="295" t="s">
        <v>800</v>
      </c>
      <c r="AQ20" s="295" t="s">
        <v>800</v>
      </c>
      <c r="AR20" s="292">
        <v>0</v>
      </c>
      <c r="AS20" s="292">
        <v>242</v>
      </c>
      <c r="AT20" s="292">
        <f>施設資源化量内訳!D20</f>
        <v>259</v>
      </c>
      <c r="AU20" s="292">
        <f>施設資源化量内訳!E20</f>
        <v>88</v>
      </c>
      <c r="AV20" s="292">
        <f>施設資源化量内訳!F20</f>
        <v>1</v>
      </c>
      <c r="AW20" s="292">
        <f>施設資源化量内訳!G20</f>
        <v>0</v>
      </c>
      <c r="AX20" s="292">
        <f>施設資源化量内訳!H20</f>
        <v>19</v>
      </c>
      <c r="AY20" s="292">
        <f>施設資源化量内訳!I20</f>
        <v>11</v>
      </c>
      <c r="AZ20" s="292">
        <f>施設資源化量内訳!J20</f>
        <v>6</v>
      </c>
      <c r="BA20" s="292">
        <f>施設資源化量内訳!K20</f>
        <v>0</v>
      </c>
      <c r="BB20" s="292">
        <f>施設資源化量内訳!L20</f>
        <v>0</v>
      </c>
      <c r="BC20" s="292">
        <f>施設資源化量内訳!M20</f>
        <v>1</v>
      </c>
      <c r="BD20" s="292">
        <f>施設資源化量内訳!N20</f>
        <v>0</v>
      </c>
      <c r="BE20" s="292">
        <f>施設資源化量内訳!O20</f>
        <v>105</v>
      </c>
      <c r="BF20" s="292">
        <f>施設資源化量内訳!P20</f>
        <v>0</v>
      </c>
      <c r="BG20" s="292">
        <f>施設資源化量内訳!Q20</f>
        <v>0</v>
      </c>
      <c r="BH20" s="292">
        <f>施設資源化量内訳!R20</f>
        <v>28</v>
      </c>
      <c r="BI20" s="292">
        <f>施設資源化量内訳!S20</f>
        <v>0</v>
      </c>
      <c r="BJ20" s="292">
        <f>施設資源化量内訳!T20</f>
        <v>0</v>
      </c>
      <c r="BK20" s="292">
        <f>施設資源化量内訳!U20</f>
        <v>0</v>
      </c>
      <c r="BL20" s="292">
        <f>施設資源化量内訳!V20</f>
        <v>0</v>
      </c>
      <c r="BM20" s="292">
        <f>施設資源化量内訳!W20</f>
        <v>0</v>
      </c>
      <c r="BN20" s="292">
        <f>施設資源化量内訳!X20</f>
        <v>0</v>
      </c>
      <c r="BO20" s="292">
        <f>SUM(BP20:CI20)</f>
        <v>0</v>
      </c>
      <c r="BP20" s="292">
        <v>0</v>
      </c>
      <c r="BQ20" s="292">
        <v>0</v>
      </c>
      <c r="BR20" s="292">
        <v>0</v>
      </c>
      <c r="BS20" s="292">
        <v>0</v>
      </c>
      <c r="BT20" s="292">
        <v>0</v>
      </c>
      <c r="BU20" s="292">
        <v>0</v>
      </c>
      <c r="BV20" s="292">
        <v>0</v>
      </c>
      <c r="BW20" s="292">
        <v>0</v>
      </c>
      <c r="BX20" s="292">
        <v>0</v>
      </c>
      <c r="BY20" s="292">
        <v>0</v>
      </c>
      <c r="BZ20" s="295" t="s">
        <v>800</v>
      </c>
      <c r="CA20" s="295" t="s">
        <v>800</v>
      </c>
      <c r="CB20" s="295" t="s">
        <v>800</v>
      </c>
      <c r="CC20" s="295" t="s">
        <v>800</v>
      </c>
      <c r="CD20" s="295" t="s">
        <v>800</v>
      </c>
      <c r="CE20" s="295" t="s">
        <v>800</v>
      </c>
      <c r="CF20" s="295" t="s">
        <v>800</v>
      </c>
      <c r="CG20" s="295" t="s">
        <v>800</v>
      </c>
      <c r="CH20" s="292">
        <v>0</v>
      </c>
      <c r="CI20" s="292">
        <v>0</v>
      </c>
      <c r="CJ20" s="293" t="s">
        <v>765</v>
      </c>
    </row>
    <row r="21" spans="1:88" s="224" customFormat="1" ht="13.5" customHeight="1">
      <c r="A21" s="290" t="s">
        <v>745</v>
      </c>
      <c r="B21" s="291" t="s">
        <v>788</v>
      </c>
      <c r="C21" s="290" t="s">
        <v>789</v>
      </c>
      <c r="D21" s="292">
        <f>SUM(Y21,AT21,BO21)</f>
        <v>1001</v>
      </c>
      <c r="E21" s="292">
        <f>SUM(Z21,AU21,BP21)</f>
        <v>539</v>
      </c>
      <c r="F21" s="292">
        <f>SUM(AA21,AV21,BQ21)</f>
        <v>3</v>
      </c>
      <c r="G21" s="292">
        <f>SUM(AB21,AW21,BR21)</f>
        <v>14</v>
      </c>
      <c r="H21" s="292">
        <f>SUM(AC21,AX21,BS21)</f>
        <v>81</v>
      </c>
      <c r="I21" s="292">
        <f>SUM(AD21,AY21,BT21)</f>
        <v>46</v>
      </c>
      <c r="J21" s="292">
        <f>SUM(AE21,AZ21,BU21)</f>
        <v>26</v>
      </c>
      <c r="K21" s="292">
        <f>SUM(AF21,BA21,BV21)</f>
        <v>0</v>
      </c>
      <c r="L21" s="292">
        <f>SUM(AG21,BB21,BW21)</f>
        <v>0</v>
      </c>
      <c r="M21" s="292">
        <f>SUM(AH21,BC21,BX21)</f>
        <v>3</v>
      </c>
      <c r="N21" s="292">
        <f>SUM(AI21,BD21,BY21)</f>
        <v>30</v>
      </c>
      <c r="O21" s="292">
        <f>SUM(AJ21,BE21,BZ21)</f>
        <v>1</v>
      </c>
      <c r="P21" s="292">
        <f>SUM(AK21,BF21,CA21)</f>
        <v>0</v>
      </c>
      <c r="Q21" s="292">
        <f>SUM(AL21,BG21,CB21)</f>
        <v>0</v>
      </c>
      <c r="R21" s="292">
        <f>SUM(AM21,BH21,CC21)</f>
        <v>0</v>
      </c>
      <c r="S21" s="292">
        <f>SUM(AN21,BI21,CD21)</f>
        <v>0</v>
      </c>
      <c r="T21" s="292">
        <f>SUM(AO21,BJ21,CE21)</f>
        <v>0</v>
      </c>
      <c r="U21" s="292">
        <f>SUM(AP21,BK21,CF21)</f>
        <v>0</v>
      </c>
      <c r="V21" s="292">
        <f>SUM(AQ21,BL21,CG21)</f>
        <v>0</v>
      </c>
      <c r="W21" s="292">
        <f>SUM(AR21,BM21,CH21)</f>
        <v>14</v>
      </c>
      <c r="X21" s="292">
        <f>SUM(AS21,BN21,CI21)</f>
        <v>244</v>
      </c>
      <c r="Y21" s="292">
        <f>SUM(Z21:AS21)</f>
        <v>276</v>
      </c>
      <c r="Z21" s="292">
        <v>262</v>
      </c>
      <c r="AA21" s="292">
        <v>0</v>
      </c>
      <c r="AB21" s="292">
        <v>0</v>
      </c>
      <c r="AC21" s="292"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5">
        <v>0</v>
      </c>
      <c r="AJ21" s="295" t="s">
        <v>800</v>
      </c>
      <c r="AK21" s="295" t="s">
        <v>800</v>
      </c>
      <c r="AL21" s="295" t="s">
        <v>800</v>
      </c>
      <c r="AM21" s="295" t="s">
        <v>800</v>
      </c>
      <c r="AN21" s="295" t="s">
        <v>800</v>
      </c>
      <c r="AO21" s="295" t="s">
        <v>800</v>
      </c>
      <c r="AP21" s="295" t="s">
        <v>800</v>
      </c>
      <c r="AQ21" s="295" t="s">
        <v>800</v>
      </c>
      <c r="AR21" s="292">
        <v>14</v>
      </c>
      <c r="AS21" s="292">
        <v>0</v>
      </c>
      <c r="AT21" s="292">
        <f>施設資源化量内訳!D21</f>
        <v>725</v>
      </c>
      <c r="AU21" s="292">
        <f>施設資源化量内訳!E21</f>
        <v>277</v>
      </c>
      <c r="AV21" s="292">
        <f>施設資源化量内訳!F21</f>
        <v>3</v>
      </c>
      <c r="AW21" s="292">
        <f>施設資源化量内訳!G21</f>
        <v>14</v>
      </c>
      <c r="AX21" s="292">
        <f>施設資源化量内訳!H21</f>
        <v>81</v>
      </c>
      <c r="AY21" s="292">
        <f>施設資源化量内訳!I21</f>
        <v>46</v>
      </c>
      <c r="AZ21" s="292">
        <f>施設資源化量内訳!J21</f>
        <v>26</v>
      </c>
      <c r="BA21" s="292">
        <f>施設資源化量内訳!K21</f>
        <v>0</v>
      </c>
      <c r="BB21" s="292">
        <f>施設資源化量内訳!L21</f>
        <v>0</v>
      </c>
      <c r="BC21" s="292">
        <f>施設資源化量内訳!M21</f>
        <v>3</v>
      </c>
      <c r="BD21" s="292">
        <f>施設資源化量内訳!N21</f>
        <v>30</v>
      </c>
      <c r="BE21" s="292">
        <f>施設資源化量内訳!O21</f>
        <v>1</v>
      </c>
      <c r="BF21" s="292">
        <f>施設資源化量内訳!P21</f>
        <v>0</v>
      </c>
      <c r="BG21" s="292">
        <f>施設資源化量内訳!Q21</f>
        <v>0</v>
      </c>
      <c r="BH21" s="292">
        <f>施設資源化量内訳!R21</f>
        <v>0</v>
      </c>
      <c r="BI21" s="292">
        <f>施設資源化量内訳!S21</f>
        <v>0</v>
      </c>
      <c r="BJ21" s="292">
        <f>施設資源化量内訳!T21</f>
        <v>0</v>
      </c>
      <c r="BK21" s="292">
        <f>施設資源化量内訳!U21</f>
        <v>0</v>
      </c>
      <c r="BL21" s="292">
        <f>施設資源化量内訳!V21</f>
        <v>0</v>
      </c>
      <c r="BM21" s="292">
        <f>施設資源化量内訳!W21</f>
        <v>0</v>
      </c>
      <c r="BN21" s="292">
        <f>施設資源化量内訳!X21</f>
        <v>244</v>
      </c>
      <c r="BO21" s="292">
        <f>SUM(BP21:CI21)</f>
        <v>0</v>
      </c>
      <c r="BP21" s="292">
        <v>0</v>
      </c>
      <c r="BQ21" s="292">
        <v>0</v>
      </c>
      <c r="BR21" s="292">
        <v>0</v>
      </c>
      <c r="BS21" s="292">
        <v>0</v>
      </c>
      <c r="BT21" s="292">
        <v>0</v>
      </c>
      <c r="BU21" s="292">
        <v>0</v>
      </c>
      <c r="BV21" s="292">
        <v>0</v>
      </c>
      <c r="BW21" s="292">
        <v>0</v>
      </c>
      <c r="BX21" s="292">
        <v>0</v>
      </c>
      <c r="BY21" s="292">
        <v>0</v>
      </c>
      <c r="BZ21" s="295" t="s">
        <v>800</v>
      </c>
      <c r="CA21" s="295" t="s">
        <v>800</v>
      </c>
      <c r="CB21" s="295" t="s">
        <v>800</v>
      </c>
      <c r="CC21" s="295" t="s">
        <v>800</v>
      </c>
      <c r="CD21" s="295" t="s">
        <v>800</v>
      </c>
      <c r="CE21" s="295" t="s">
        <v>800</v>
      </c>
      <c r="CF21" s="295" t="s">
        <v>800</v>
      </c>
      <c r="CG21" s="295" t="s">
        <v>800</v>
      </c>
      <c r="CH21" s="292">
        <v>0</v>
      </c>
      <c r="CI21" s="292">
        <v>0</v>
      </c>
      <c r="CJ21" s="293" t="s">
        <v>765</v>
      </c>
    </row>
    <row r="22" spans="1:88" s="224" customFormat="1" ht="13.5" customHeight="1">
      <c r="A22" s="290" t="s">
        <v>745</v>
      </c>
      <c r="B22" s="291" t="s">
        <v>790</v>
      </c>
      <c r="C22" s="290" t="s">
        <v>791</v>
      </c>
      <c r="D22" s="292">
        <f>SUM(Y22,AT22,BO22)</f>
        <v>919</v>
      </c>
      <c r="E22" s="292">
        <f>SUM(Z22,AU22,BP22)</f>
        <v>457</v>
      </c>
      <c r="F22" s="292">
        <f>SUM(AA22,AV22,BQ22)</f>
        <v>3</v>
      </c>
      <c r="G22" s="292">
        <f>SUM(AB22,AW22,BR22)</f>
        <v>0</v>
      </c>
      <c r="H22" s="292">
        <f>SUM(AC22,AX22,BS22)</f>
        <v>58</v>
      </c>
      <c r="I22" s="292">
        <f>SUM(AD22,AY22,BT22)</f>
        <v>32</v>
      </c>
      <c r="J22" s="292">
        <f>SUM(AE22,AZ22,BU22)</f>
        <v>19</v>
      </c>
      <c r="K22" s="292">
        <f>SUM(AF22,BA22,BV22)</f>
        <v>0</v>
      </c>
      <c r="L22" s="292">
        <f>SUM(AG22,BB22,BW22)</f>
        <v>0</v>
      </c>
      <c r="M22" s="292">
        <f>SUM(AH22,BC22,BX22)</f>
        <v>2</v>
      </c>
      <c r="N22" s="292">
        <f>SUM(AI22,BD22,BY22)</f>
        <v>0</v>
      </c>
      <c r="O22" s="292">
        <f>SUM(AJ22,BE22,BZ22)</f>
        <v>0</v>
      </c>
      <c r="P22" s="292">
        <f>SUM(AK22,BF22,CA22)</f>
        <v>1</v>
      </c>
      <c r="Q22" s="292">
        <f>SUM(AL22,BG22,CB22)</f>
        <v>0</v>
      </c>
      <c r="R22" s="292">
        <f>SUM(AM22,BH22,CC22)</f>
        <v>54</v>
      </c>
      <c r="S22" s="292">
        <f>SUM(AN22,BI22,CD22)</f>
        <v>0</v>
      </c>
      <c r="T22" s="292">
        <f>SUM(AO22,BJ22,CE22)</f>
        <v>291</v>
      </c>
      <c r="U22" s="292">
        <f>SUM(AP22,BK22,CF22)</f>
        <v>0</v>
      </c>
      <c r="V22" s="292">
        <f>SUM(AQ22,BL22,CG22)</f>
        <v>0</v>
      </c>
      <c r="W22" s="292">
        <f>SUM(AR22,BM22,CH22)</f>
        <v>0</v>
      </c>
      <c r="X22" s="292">
        <f>SUM(AS22,BN22,CI22)</f>
        <v>2</v>
      </c>
      <c r="Y22" s="292">
        <f>SUM(Z22:AS22)</f>
        <v>255</v>
      </c>
      <c r="Z22" s="292">
        <v>255</v>
      </c>
      <c r="AA22" s="292">
        <v>0</v>
      </c>
      <c r="AB22" s="292">
        <v>0</v>
      </c>
      <c r="AC22" s="292">
        <v>0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5">
        <v>0</v>
      </c>
      <c r="AJ22" s="295" t="s">
        <v>800</v>
      </c>
      <c r="AK22" s="295" t="s">
        <v>800</v>
      </c>
      <c r="AL22" s="295" t="s">
        <v>800</v>
      </c>
      <c r="AM22" s="295" t="s">
        <v>800</v>
      </c>
      <c r="AN22" s="295" t="s">
        <v>800</v>
      </c>
      <c r="AO22" s="295" t="s">
        <v>800</v>
      </c>
      <c r="AP22" s="295" t="s">
        <v>800</v>
      </c>
      <c r="AQ22" s="295" t="s">
        <v>800</v>
      </c>
      <c r="AR22" s="292">
        <v>0</v>
      </c>
      <c r="AS22" s="292">
        <v>0</v>
      </c>
      <c r="AT22" s="292">
        <f>施設資源化量内訳!D22</f>
        <v>619</v>
      </c>
      <c r="AU22" s="292">
        <f>施設資源化量内訳!E22</f>
        <v>160</v>
      </c>
      <c r="AV22" s="292">
        <f>施設資源化量内訳!F22</f>
        <v>2</v>
      </c>
      <c r="AW22" s="292">
        <f>施設資源化量内訳!G22</f>
        <v>0</v>
      </c>
      <c r="AX22" s="292">
        <f>施設資源化量内訳!H22</f>
        <v>57</v>
      </c>
      <c r="AY22" s="292">
        <f>施設資源化量内訳!I22</f>
        <v>32</v>
      </c>
      <c r="AZ22" s="292">
        <f>施設資源化量内訳!J22</f>
        <v>19</v>
      </c>
      <c r="BA22" s="292">
        <f>施設資源化量内訳!K22</f>
        <v>0</v>
      </c>
      <c r="BB22" s="292">
        <f>施設資源化量内訳!L22</f>
        <v>0</v>
      </c>
      <c r="BC22" s="292">
        <f>施設資源化量内訳!M22</f>
        <v>2</v>
      </c>
      <c r="BD22" s="292">
        <f>施設資源化量内訳!N22</f>
        <v>0</v>
      </c>
      <c r="BE22" s="292">
        <f>施設資源化量内訳!O22</f>
        <v>0</v>
      </c>
      <c r="BF22" s="292">
        <f>施設資源化量内訳!P22</f>
        <v>1</v>
      </c>
      <c r="BG22" s="292">
        <f>施設資源化量内訳!Q22</f>
        <v>0</v>
      </c>
      <c r="BH22" s="292">
        <f>施設資源化量内訳!R22</f>
        <v>54</v>
      </c>
      <c r="BI22" s="292">
        <f>施設資源化量内訳!S22</f>
        <v>0</v>
      </c>
      <c r="BJ22" s="292">
        <f>施設資源化量内訳!T22</f>
        <v>291</v>
      </c>
      <c r="BK22" s="292">
        <f>施設資源化量内訳!U22</f>
        <v>0</v>
      </c>
      <c r="BL22" s="292">
        <f>施設資源化量内訳!V22</f>
        <v>0</v>
      </c>
      <c r="BM22" s="292">
        <f>施設資源化量内訳!W22</f>
        <v>0</v>
      </c>
      <c r="BN22" s="292">
        <f>施設資源化量内訳!X22</f>
        <v>1</v>
      </c>
      <c r="BO22" s="292">
        <f>SUM(BP22:CI22)</f>
        <v>45</v>
      </c>
      <c r="BP22" s="292">
        <v>42</v>
      </c>
      <c r="BQ22" s="292">
        <v>1</v>
      </c>
      <c r="BR22" s="292">
        <v>0</v>
      </c>
      <c r="BS22" s="292">
        <v>1</v>
      </c>
      <c r="BT22" s="292">
        <v>0</v>
      </c>
      <c r="BU22" s="292">
        <v>0</v>
      </c>
      <c r="BV22" s="292">
        <v>0</v>
      </c>
      <c r="BW22" s="292">
        <v>0</v>
      </c>
      <c r="BX22" s="292">
        <v>0</v>
      </c>
      <c r="BY22" s="292">
        <v>0</v>
      </c>
      <c r="BZ22" s="295" t="s">
        <v>800</v>
      </c>
      <c r="CA22" s="295" t="s">
        <v>800</v>
      </c>
      <c r="CB22" s="295" t="s">
        <v>800</v>
      </c>
      <c r="CC22" s="295" t="s">
        <v>800</v>
      </c>
      <c r="CD22" s="295" t="s">
        <v>800</v>
      </c>
      <c r="CE22" s="295" t="s">
        <v>800</v>
      </c>
      <c r="CF22" s="295" t="s">
        <v>800</v>
      </c>
      <c r="CG22" s="295" t="s">
        <v>800</v>
      </c>
      <c r="CH22" s="292">
        <v>0</v>
      </c>
      <c r="CI22" s="292">
        <v>1</v>
      </c>
      <c r="CJ22" s="293" t="s">
        <v>765</v>
      </c>
    </row>
    <row r="23" spans="1:88" s="224" customFormat="1" ht="13.5" customHeight="1">
      <c r="A23" s="290" t="s">
        <v>745</v>
      </c>
      <c r="B23" s="291" t="s">
        <v>792</v>
      </c>
      <c r="C23" s="290" t="s">
        <v>793</v>
      </c>
      <c r="D23" s="292">
        <f>SUM(Y23,AT23,BO23)</f>
        <v>1045</v>
      </c>
      <c r="E23" s="292">
        <f>SUM(Z23,AU23,BP23)</f>
        <v>699</v>
      </c>
      <c r="F23" s="292">
        <f>SUM(AA23,AV23,BQ23)</f>
        <v>2</v>
      </c>
      <c r="G23" s="292">
        <f>SUM(AB23,AW23,BR23)</f>
        <v>0</v>
      </c>
      <c r="H23" s="292">
        <f>SUM(AC23,AX23,BS23)</f>
        <v>63</v>
      </c>
      <c r="I23" s="292">
        <f>SUM(AD23,AY23,BT23)</f>
        <v>35</v>
      </c>
      <c r="J23" s="292">
        <f>SUM(AE23,AZ23,BU23)</f>
        <v>20</v>
      </c>
      <c r="K23" s="292">
        <f>SUM(AF23,BA23,BV23)</f>
        <v>0</v>
      </c>
      <c r="L23" s="292">
        <f>SUM(AG23,BB23,BW23)</f>
        <v>0</v>
      </c>
      <c r="M23" s="292">
        <f>SUM(AH23,BC23,BX23)</f>
        <v>2</v>
      </c>
      <c r="N23" s="292">
        <f>SUM(AI23,BD23,BY23)</f>
        <v>0</v>
      </c>
      <c r="O23" s="292">
        <f>SUM(AJ23,BE23,BZ23)</f>
        <v>29</v>
      </c>
      <c r="P23" s="292">
        <f>SUM(AK23,BF23,CA23)</f>
        <v>0</v>
      </c>
      <c r="Q23" s="292">
        <f>SUM(AL23,BG23,CB23)</f>
        <v>0</v>
      </c>
      <c r="R23" s="292">
        <f>SUM(AM23,BH23,CC23)</f>
        <v>178</v>
      </c>
      <c r="S23" s="292">
        <f>SUM(AN23,BI23,CD23)</f>
        <v>0</v>
      </c>
      <c r="T23" s="292">
        <f>SUM(AO23,BJ23,CE23)</f>
        <v>0</v>
      </c>
      <c r="U23" s="292">
        <f>SUM(AP23,BK23,CF23)</f>
        <v>0</v>
      </c>
      <c r="V23" s="292">
        <f>SUM(AQ23,BL23,CG23)</f>
        <v>9</v>
      </c>
      <c r="W23" s="292">
        <f>SUM(AR23,BM23,CH23)</f>
        <v>0</v>
      </c>
      <c r="X23" s="292">
        <f>SUM(AS23,BN23,CI23)</f>
        <v>8</v>
      </c>
      <c r="Y23" s="292">
        <f>SUM(Z23:AS23)</f>
        <v>464</v>
      </c>
      <c r="Z23" s="292">
        <v>464</v>
      </c>
      <c r="AA23" s="292">
        <v>0</v>
      </c>
      <c r="AB23" s="292">
        <v>0</v>
      </c>
      <c r="AC23" s="292">
        <v>0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5">
        <v>0</v>
      </c>
      <c r="AJ23" s="295" t="s">
        <v>800</v>
      </c>
      <c r="AK23" s="295" t="s">
        <v>800</v>
      </c>
      <c r="AL23" s="295" t="s">
        <v>800</v>
      </c>
      <c r="AM23" s="295" t="s">
        <v>800</v>
      </c>
      <c r="AN23" s="295" t="s">
        <v>800</v>
      </c>
      <c r="AO23" s="295" t="s">
        <v>800</v>
      </c>
      <c r="AP23" s="295" t="s">
        <v>800</v>
      </c>
      <c r="AQ23" s="295" t="s">
        <v>800</v>
      </c>
      <c r="AR23" s="292">
        <v>0</v>
      </c>
      <c r="AS23" s="292">
        <v>0</v>
      </c>
      <c r="AT23" s="292">
        <f>施設資源化量内訳!D23</f>
        <v>562</v>
      </c>
      <c r="AU23" s="292">
        <f>施設資源化量内訳!E23</f>
        <v>217</v>
      </c>
      <c r="AV23" s="292">
        <f>施設資源化量内訳!F23</f>
        <v>2</v>
      </c>
      <c r="AW23" s="292">
        <f>施設資源化量内訳!G23</f>
        <v>0</v>
      </c>
      <c r="AX23" s="292">
        <f>施設資源化量内訳!H23</f>
        <v>62</v>
      </c>
      <c r="AY23" s="292">
        <f>施設資源化量内訳!I23</f>
        <v>35</v>
      </c>
      <c r="AZ23" s="292">
        <f>施設資源化量内訳!J23</f>
        <v>20</v>
      </c>
      <c r="BA23" s="292">
        <f>施設資源化量内訳!K23</f>
        <v>0</v>
      </c>
      <c r="BB23" s="292">
        <f>施設資源化量内訳!L23</f>
        <v>0</v>
      </c>
      <c r="BC23" s="292">
        <f>施設資源化量内訳!M23</f>
        <v>2</v>
      </c>
      <c r="BD23" s="292">
        <f>施設資源化量内訳!N23</f>
        <v>0</v>
      </c>
      <c r="BE23" s="292">
        <f>施設資源化量内訳!O23</f>
        <v>29</v>
      </c>
      <c r="BF23" s="292">
        <f>施設資源化量内訳!P23</f>
        <v>0</v>
      </c>
      <c r="BG23" s="292">
        <f>施設資源化量内訳!Q23</f>
        <v>0</v>
      </c>
      <c r="BH23" s="292">
        <f>施設資源化量内訳!R23</f>
        <v>178</v>
      </c>
      <c r="BI23" s="292">
        <f>施設資源化量内訳!S23</f>
        <v>0</v>
      </c>
      <c r="BJ23" s="292">
        <f>施設資源化量内訳!T23</f>
        <v>0</v>
      </c>
      <c r="BK23" s="292">
        <f>施設資源化量内訳!U23</f>
        <v>0</v>
      </c>
      <c r="BL23" s="292">
        <f>施設資源化量内訳!V23</f>
        <v>9</v>
      </c>
      <c r="BM23" s="292">
        <f>施設資源化量内訳!W23</f>
        <v>0</v>
      </c>
      <c r="BN23" s="292">
        <f>施設資源化量内訳!X23</f>
        <v>8</v>
      </c>
      <c r="BO23" s="292">
        <f>SUM(BP23:CI23)</f>
        <v>19</v>
      </c>
      <c r="BP23" s="292">
        <v>18</v>
      </c>
      <c r="BQ23" s="292">
        <v>0</v>
      </c>
      <c r="BR23" s="292">
        <v>0</v>
      </c>
      <c r="BS23" s="292">
        <v>1</v>
      </c>
      <c r="BT23" s="292">
        <v>0</v>
      </c>
      <c r="BU23" s="292">
        <v>0</v>
      </c>
      <c r="BV23" s="292">
        <v>0</v>
      </c>
      <c r="BW23" s="292">
        <v>0</v>
      </c>
      <c r="BX23" s="292">
        <v>0</v>
      </c>
      <c r="BY23" s="292">
        <v>0</v>
      </c>
      <c r="BZ23" s="295" t="s">
        <v>800</v>
      </c>
      <c r="CA23" s="295" t="s">
        <v>800</v>
      </c>
      <c r="CB23" s="295" t="s">
        <v>800</v>
      </c>
      <c r="CC23" s="295" t="s">
        <v>800</v>
      </c>
      <c r="CD23" s="295" t="s">
        <v>800</v>
      </c>
      <c r="CE23" s="295" t="s">
        <v>800</v>
      </c>
      <c r="CF23" s="295" t="s">
        <v>800</v>
      </c>
      <c r="CG23" s="295" t="s">
        <v>800</v>
      </c>
      <c r="CH23" s="292">
        <v>0</v>
      </c>
      <c r="CI23" s="292">
        <v>0</v>
      </c>
      <c r="CJ23" s="293" t="s">
        <v>765</v>
      </c>
    </row>
    <row r="24" spans="1:88" s="224" customFormat="1" ht="13.5" customHeight="1">
      <c r="A24" s="290" t="s">
        <v>745</v>
      </c>
      <c r="B24" s="291" t="s">
        <v>794</v>
      </c>
      <c r="C24" s="290" t="s">
        <v>795</v>
      </c>
      <c r="D24" s="292">
        <f>SUM(Y24,AT24,BO24)</f>
        <v>446</v>
      </c>
      <c r="E24" s="292">
        <f>SUM(Z24,AU24,BP24)</f>
        <v>264</v>
      </c>
      <c r="F24" s="292">
        <f>SUM(AA24,AV24,BQ24)</f>
        <v>0</v>
      </c>
      <c r="G24" s="292">
        <f>SUM(AB24,AW24,BR24)</f>
        <v>0</v>
      </c>
      <c r="H24" s="292">
        <f>SUM(AC24,AX24,BS24)</f>
        <v>18</v>
      </c>
      <c r="I24" s="292">
        <f>SUM(AD24,AY24,BT24)</f>
        <v>0</v>
      </c>
      <c r="J24" s="292">
        <f>SUM(AE24,AZ24,BU24)</f>
        <v>0</v>
      </c>
      <c r="K24" s="292">
        <f>SUM(AF24,BA24,BV24)</f>
        <v>0</v>
      </c>
      <c r="L24" s="292">
        <f>SUM(AG24,BB24,BW24)</f>
        <v>0</v>
      </c>
      <c r="M24" s="292">
        <f>SUM(AH24,BC24,BX24)</f>
        <v>6</v>
      </c>
      <c r="N24" s="292">
        <f>SUM(AI24,BD24,BY24)</f>
        <v>12</v>
      </c>
      <c r="O24" s="292">
        <f>SUM(AJ24,BE24,BZ24)</f>
        <v>14</v>
      </c>
      <c r="P24" s="292">
        <f>SUM(AK24,BF24,CA24)</f>
        <v>0</v>
      </c>
      <c r="Q24" s="292">
        <f>SUM(AL24,BG24,CB24)</f>
        <v>0</v>
      </c>
      <c r="R24" s="292">
        <f>SUM(AM24,BH24,CC24)</f>
        <v>0</v>
      </c>
      <c r="S24" s="292">
        <f>SUM(AN24,BI24,CD24)</f>
        <v>0</v>
      </c>
      <c r="T24" s="292">
        <f>SUM(AO24,BJ24,CE24)</f>
        <v>119</v>
      </c>
      <c r="U24" s="292">
        <f>SUM(AP24,BK24,CF24)</f>
        <v>0</v>
      </c>
      <c r="V24" s="292">
        <f>SUM(AQ24,BL24,CG24)</f>
        <v>0</v>
      </c>
      <c r="W24" s="292">
        <f>SUM(AR24,BM24,CH24)</f>
        <v>0</v>
      </c>
      <c r="X24" s="292">
        <f>SUM(AS24,BN24,CI24)</f>
        <v>13</v>
      </c>
      <c r="Y24" s="292">
        <f>SUM(Z24:AS24)</f>
        <v>193</v>
      </c>
      <c r="Z24" s="292">
        <v>144</v>
      </c>
      <c r="AA24" s="292">
        <v>0</v>
      </c>
      <c r="AB24" s="292">
        <v>0</v>
      </c>
      <c r="AC24" s="292">
        <v>18</v>
      </c>
      <c r="AD24" s="292">
        <v>0</v>
      </c>
      <c r="AE24" s="292">
        <v>0</v>
      </c>
      <c r="AF24" s="292">
        <v>0</v>
      </c>
      <c r="AG24" s="292">
        <v>0</v>
      </c>
      <c r="AH24" s="292">
        <v>6</v>
      </c>
      <c r="AI24" s="295">
        <v>12</v>
      </c>
      <c r="AJ24" s="295" t="s">
        <v>800</v>
      </c>
      <c r="AK24" s="295" t="s">
        <v>800</v>
      </c>
      <c r="AL24" s="295" t="s">
        <v>800</v>
      </c>
      <c r="AM24" s="295" t="s">
        <v>800</v>
      </c>
      <c r="AN24" s="295" t="s">
        <v>800</v>
      </c>
      <c r="AO24" s="295" t="s">
        <v>800</v>
      </c>
      <c r="AP24" s="295" t="s">
        <v>800</v>
      </c>
      <c r="AQ24" s="295" t="s">
        <v>800</v>
      </c>
      <c r="AR24" s="292">
        <v>0</v>
      </c>
      <c r="AS24" s="292">
        <v>13</v>
      </c>
      <c r="AT24" s="292">
        <f>施設資源化量内訳!D24</f>
        <v>253</v>
      </c>
      <c r="AU24" s="292">
        <f>施設資源化量内訳!E24</f>
        <v>120</v>
      </c>
      <c r="AV24" s="292">
        <f>施設資源化量内訳!F24</f>
        <v>0</v>
      </c>
      <c r="AW24" s="292">
        <f>施設資源化量内訳!G24</f>
        <v>0</v>
      </c>
      <c r="AX24" s="292">
        <f>施設資源化量内訳!H24</f>
        <v>0</v>
      </c>
      <c r="AY24" s="292">
        <f>施設資源化量内訳!I24</f>
        <v>0</v>
      </c>
      <c r="AZ24" s="292">
        <f>施設資源化量内訳!J24</f>
        <v>0</v>
      </c>
      <c r="BA24" s="292">
        <f>施設資源化量内訳!K24</f>
        <v>0</v>
      </c>
      <c r="BB24" s="292">
        <f>施設資源化量内訳!L24</f>
        <v>0</v>
      </c>
      <c r="BC24" s="292">
        <f>施設資源化量内訳!M24</f>
        <v>0</v>
      </c>
      <c r="BD24" s="292">
        <f>施設資源化量内訳!N24</f>
        <v>0</v>
      </c>
      <c r="BE24" s="292">
        <f>施設資源化量内訳!O24</f>
        <v>14</v>
      </c>
      <c r="BF24" s="292">
        <f>施設資源化量内訳!P24</f>
        <v>0</v>
      </c>
      <c r="BG24" s="292">
        <f>施設資源化量内訳!Q24</f>
        <v>0</v>
      </c>
      <c r="BH24" s="292">
        <f>施設資源化量内訳!R24</f>
        <v>0</v>
      </c>
      <c r="BI24" s="292">
        <f>施設資源化量内訳!S24</f>
        <v>0</v>
      </c>
      <c r="BJ24" s="292">
        <f>施設資源化量内訳!T24</f>
        <v>119</v>
      </c>
      <c r="BK24" s="292">
        <f>施設資源化量内訳!U24</f>
        <v>0</v>
      </c>
      <c r="BL24" s="292">
        <f>施設資源化量内訳!V24</f>
        <v>0</v>
      </c>
      <c r="BM24" s="292">
        <f>施設資源化量内訳!W24</f>
        <v>0</v>
      </c>
      <c r="BN24" s="292">
        <f>施設資源化量内訳!X24</f>
        <v>0</v>
      </c>
      <c r="BO24" s="292">
        <f>SUM(BP24:CI24)</f>
        <v>0</v>
      </c>
      <c r="BP24" s="292">
        <v>0</v>
      </c>
      <c r="BQ24" s="292">
        <v>0</v>
      </c>
      <c r="BR24" s="292">
        <v>0</v>
      </c>
      <c r="BS24" s="292">
        <v>0</v>
      </c>
      <c r="BT24" s="292">
        <v>0</v>
      </c>
      <c r="BU24" s="292">
        <v>0</v>
      </c>
      <c r="BV24" s="292">
        <v>0</v>
      </c>
      <c r="BW24" s="292">
        <v>0</v>
      </c>
      <c r="BX24" s="292">
        <v>0</v>
      </c>
      <c r="BY24" s="292">
        <v>0</v>
      </c>
      <c r="BZ24" s="295" t="s">
        <v>800</v>
      </c>
      <c r="CA24" s="295" t="s">
        <v>800</v>
      </c>
      <c r="CB24" s="295" t="s">
        <v>800</v>
      </c>
      <c r="CC24" s="295" t="s">
        <v>800</v>
      </c>
      <c r="CD24" s="295" t="s">
        <v>800</v>
      </c>
      <c r="CE24" s="295" t="s">
        <v>800</v>
      </c>
      <c r="CF24" s="295" t="s">
        <v>800</v>
      </c>
      <c r="CG24" s="295" t="s">
        <v>800</v>
      </c>
      <c r="CH24" s="292">
        <v>0</v>
      </c>
      <c r="CI24" s="292">
        <v>0</v>
      </c>
      <c r="CJ24" s="293" t="s">
        <v>765</v>
      </c>
    </row>
    <row r="25" spans="1:88" s="224" customFormat="1" ht="13.5" customHeight="1">
      <c r="A25" s="290" t="s">
        <v>745</v>
      </c>
      <c r="B25" s="291" t="s">
        <v>796</v>
      </c>
      <c r="C25" s="290" t="s">
        <v>797</v>
      </c>
      <c r="D25" s="292">
        <f>SUM(Y25,AT25,BO25)</f>
        <v>230</v>
      </c>
      <c r="E25" s="292">
        <f>SUM(Z25,AU25,BP25)</f>
        <v>96</v>
      </c>
      <c r="F25" s="292">
        <f>SUM(AA25,AV25,BQ25)</f>
        <v>0</v>
      </c>
      <c r="G25" s="292">
        <f>SUM(AB25,AW25,BR25)</f>
        <v>0</v>
      </c>
      <c r="H25" s="292">
        <f>SUM(AC25,AX25,BS25)</f>
        <v>16</v>
      </c>
      <c r="I25" s="292">
        <f>SUM(AD25,AY25,BT25)</f>
        <v>9</v>
      </c>
      <c r="J25" s="292">
        <f>SUM(AE25,AZ25,BU25)</f>
        <v>5</v>
      </c>
      <c r="K25" s="292">
        <f>SUM(AF25,BA25,BV25)</f>
        <v>0</v>
      </c>
      <c r="L25" s="292">
        <f>SUM(AG25,BB25,BW25)</f>
        <v>11</v>
      </c>
      <c r="M25" s="292">
        <f>SUM(AH25,BC25,BX25)</f>
        <v>0</v>
      </c>
      <c r="N25" s="292">
        <f>SUM(AI25,BD25,BY25)</f>
        <v>14</v>
      </c>
      <c r="O25" s="292">
        <f>SUM(AJ25,BE25,BZ25)</f>
        <v>1</v>
      </c>
      <c r="P25" s="292">
        <f>SUM(AK25,BF25,CA25)</f>
        <v>0</v>
      </c>
      <c r="Q25" s="292">
        <f>SUM(AL25,BG25,CB25)</f>
        <v>0</v>
      </c>
      <c r="R25" s="292">
        <f>SUM(AM25,BH25,CC25)</f>
        <v>0</v>
      </c>
      <c r="S25" s="292">
        <f>SUM(AN25,BI25,CD25)</f>
        <v>0</v>
      </c>
      <c r="T25" s="292">
        <f>SUM(AO25,BJ25,CE25)</f>
        <v>76</v>
      </c>
      <c r="U25" s="292">
        <f>SUM(AP25,BK25,CF25)</f>
        <v>0</v>
      </c>
      <c r="V25" s="292">
        <f>SUM(AQ25,BL25,CG25)</f>
        <v>0</v>
      </c>
      <c r="W25" s="292">
        <f>SUM(AR25,BM25,CH25)</f>
        <v>1</v>
      </c>
      <c r="X25" s="292">
        <f>SUM(AS25,BN25,CI25)</f>
        <v>1</v>
      </c>
      <c r="Y25" s="292">
        <f>SUM(Z25:AS25)</f>
        <v>97</v>
      </c>
      <c r="Z25" s="292">
        <v>72</v>
      </c>
      <c r="AA25" s="292">
        <v>0</v>
      </c>
      <c r="AB25" s="292">
        <v>0</v>
      </c>
      <c r="AC25" s="292">
        <v>0</v>
      </c>
      <c r="AD25" s="292">
        <v>0</v>
      </c>
      <c r="AE25" s="292">
        <v>0</v>
      </c>
      <c r="AF25" s="292">
        <v>0</v>
      </c>
      <c r="AG25" s="292">
        <v>11</v>
      </c>
      <c r="AH25" s="292">
        <v>0</v>
      </c>
      <c r="AI25" s="295">
        <v>14</v>
      </c>
      <c r="AJ25" s="295" t="s">
        <v>800</v>
      </c>
      <c r="AK25" s="295" t="s">
        <v>800</v>
      </c>
      <c r="AL25" s="295" t="s">
        <v>800</v>
      </c>
      <c r="AM25" s="295" t="s">
        <v>800</v>
      </c>
      <c r="AN25" s="295" t="s">
        <v>800</v>
      </c>
      <c r="AO25" s="295" t="s">
        <v>800</v>
      </c>
      <c r="AP25" s="295" t="s">
        <v>800</v>
      </c>
      <c r="AQ25" s="295" t="s">
        <v>800</v>
      </c>
      <c r="AR25" s="292">
        <v>0</v>
      </c>
      <c r="AS25" s="292">
        <v>0</v>
      </c>
      <c r="AT25" s="292">
        <f>施設資源化量内訳!D25</f>
        <v>132</v>
      </c>
      <c r="AU25" s="292">
        <f>施設資源化量内訳!E25</f>
        <v>24</v>
      </c>
      <c r="AV25" s="292">
        <f>施設資源化量内訳!F25</f>
        <v>0</v>
      </c>
      <c r="AW25" s="292">
        <f>施設資源化量内訳!G25</f>
        <v>0</v>
      </c>
      <c r="AX25" s="292">
        <f>施設資源化量内訳!H25</f>
        <v>15</v>
      </c>
      <c r="AY25" s="292">
        <f>施設資源化量内訳!I25</f>
        <v>9</v>
      </c>
      <c r="AZ25" s="292">
        <f>施設資源化量内訳!J25</f>
        <v>5</v>
      </c>
      <c r="BA25" s="292">
        <f>施設資源化量内訳!K25</f>
        <v>0</v>
      </c>
      <c r="BB25" s="292">
        <f>施設資源化量内訳!L25</f>
        <v>0</v>
      </c>
      <c r="BC25" s="292">
        <f>施設資源化量内訳!M25</f>
        <v>0</v>
      </c>
      <c r="BD25" s="292">
        <f>施設資源化量内訳!N25</f>
        <v>0</v>
      </c>
      <c r="BE25" s="292">
        <f>施設資源化量内訳!O25</f>
        <v>1</v>
      </c>
      <c r="BF25" s="292">
        <f>施設資源化量内訳!P25</f>
        <v>0</v>
      </c>
      <c r="BG25" s="292">
        <f>施設資源化量内訳!Q25</f>
        <v>0</v>
      </c>
      <c r="BH25" s="292">
        <f>施設資源化量内訳!R25</f>
        <v>0</v>
      </c>
      <c r="BI25" s="292">
        <f>施設資源化量内訳!S25</f>
        <v>0</v>
      </c>
      <c r="BJ25" s="292">
        <f>施設資源化量内訳!T25</f>
        <v>76</v>
      </c>
      <c r="BK25" s="292">
        <f>施設資源化量内訳!U25</f>
        <v>0</v>
      </c>
      <c r="BL25" s="292">
        <f>施設資源化量内訳!V25</f>
        <v>0</v>
      </c>
      <c r="BM25" s="292">
        <f>施設資源化量内訳!W25</f>
        <v>1</v>
      </c>
      <c r="BN25" s="292">
        <f>施設資源化量内訳!X25</f>
        <v>1</v>
      </c>
      <c r="BO25" s="292">
        <f>SUM(BP25:CI25)</f>
        <v>1</v>
      </c>
      <c r="BP25" s="292">
        <v>0</v>
      </c>
      <c r="BQ25" s="292">
        <v>0</v>
      </c>
      <c r="BR25" s="292">
        <v>0</v>
      </c>
      <c r="BS25" s="292">
        <v>1</v>
      </c>
      <c r="BT25" s="292">
        <v>0</v>
      </c>
      <c r="BU25" s="292">
        <v>0</v>
      </c>
      <c r="BV25" s="292">
        <v>0</v>
      </c>
      <c r="BW25" s="292">
        <v>0</v>
      </c>
      <c r="BX25" s="292">
        <v>0</v>
      </c>
      <c r="BY25" s="292">
        <v>0</v>
      </c>
      <c r="BZ25" s="295" t="s">
        <v>800</v>
      </c>
      <c r="CA25" s="295" t="s">
        <v>800</v>
      </c>
      <c r="CB25" s="295" t="s">
        <v>800</v>
      </c>
      <c r="CC25" s="295" t="s">
        <v>800</v>
      </c>
      <c r="CD25" s="295" t="s">
        <v>800</v>
      </c>
      <c r="CE25" s="295" t="s">
        <v>800</v>
      </c>
      <c r="CF25" s="295" t="s">
        <v>800</v>
      </c>
      <c r="CG25" s="295" t="s">
        <v>800</v>
      </c>
      <c r="CH25" s="292">
        <v>0</v>
      </c>
      <c r="CI25" s="292">
        <v>0</v>
      </c>
      <c r="CJ25" s="293" t="s">
        <v>765</v>
      </c>
    </row>
    <row r="26" spans="1:88" s="224" customFormat="1" ht="13.5" customHeight="1">
      <c r="A26" s="290" t="s">
        <v>745</v>
      </c>
      <c r="B26" s="291" t="s">
        <v>798</v>
      </c>
      <c r="C26" s="290" t="s">
        <v>799</v>
      </c>
      <c r="D26" s="292">
        <f>SUM(Y26,AT26,BO26)</f>
        <v>166</v>
      </c>
      <c r="E26" s="292">
        <f>SUM(Z26,AU26,BP26)</f>
        <v>79</v>
      </c>
      <c r="F26" s="292">
        <f>SUM(AA26,AV26,BQ26)</f>
        <v>1</v>
      </c>
      <c r="G26" s="292">
        <f>SUM(AB26,AW26,BR26)</f>
        <v>7</v>
      </c>
      <c r="H26" s="292">
        <f>SUM(AC26,AX26,BS26)</f>
        <v>17</v>
      </c>
      <c r="I26" s="292">
        <f>SUM(AD26,AY26,BT26)</f>
        <v>10</v>
      </c>
      <c r="J26" s="292">
        <f>SUM(AE26,AZ26,BU26)</f>
        <v>6</v>
      </c>
      <c r="K26" s="292">
        <f>SUM(AF26,BA26,BV26)</f>
        <v>0</v>
      </c>
      <c r="L26" s="292">
        <f>SUM(AG26,BB26,BW26)</f>
        <v>16</v>
      </c>
      <c r="M26" s="292">
        <f>SUM(AH26,BC26,BX26)</f>
        <v>0</v>
      </c>
      <c r="N26" s="292">
        <f>SUM(AI26,BD26,BY26)</f>
        <v>28</v>
      </c>
      <c r="O26" s="292">
        <f>SUM(AJ26,BE26,BZ26)</f>
        <v>0</v>
      </c>
      <c r="P26" s="292">
        <f>SUM(AK26,BF26,CA26)</f>
        <v>0</v>
      </c>
      <c r="Q26" s="292">
        <f>SUM(AL26,BG26,CB26)</f>
        <v>0</v>
      </c>
      <c r="R26" s="292">
        <f>SUM(AM26,BH26,CC26)</f>
        <v>0</v>
      </c>
      <c r="S26" s="292">
        <f>SUM(AN26,BI26,CD26)</f>
        <v>0</v>
      </c>
      <c r="T26" s="292">
        <f>SUM(AO26,BJ26,CE26)</f>
        <v>0</v>
      </c>
      <c r="U26" s="292">
        <f>SUM(AP26,BK26,CF26)</f>
        <v>0</v>
      </c>
      <c r="V26" s="292">
        <f>SUM(AQ26,BL26,CG26)</f>
        <v>0</v>
      </c>
      <c r="W26" s="292">
        <f>SUM(AR26,BM26,CH26)</f>
        <v>0</v>
      </c>
      <c r="X26" s="292">
        <f>SUM(AS26,BN26,CI26)</f>
        <v>2</v>
      </c>
      <c r="Y26" s="292">
        <f>SUM(Z26:AS26)</f>
        <v>46</v>
      </c>
      <c r="Z26" s="292">
        <v>0</v>
      </c>
      <c r="AA26" s="292">
        <v>0</v>
      </c>
      <c r="AB26" s="292">
        <v>0</v>
      </c>
      <c r="AC26" s="292">
        <v>0</v>
      </c>
      <c r="AD26" s="292">
        <v>0</v>
      </c>
      <c r="AE26" s="292">
        <v>0</v>
      </c>
      <c r="AF26" s="292">
        <v>0</v>
      </c>
      <c r="AG26" s="292">
        <v>16</v>
      </c>
      <c r="AH26" s="292">
        <v>0</v>
      </c>
      <c r="AI26" s="295">
        <v>28</v>
      </c>
      <c r="AJ26" s="295" t="s">
        <v>800</v>
      </c>
      <c r="AK26" s="295" t="s">
        <v>800</v>
      </c>
      <c r="AL26" s="295" t="s">
        <v>800</v>
      </c>
      <c r="AM26" s="295" t="s">
        <v>800</v>
      </c>
      <c r="AN26" s="295" t="s">
        <v>800</v>
      </c>
      <c r="AO26" s="295" t="s">
        <v>800</v>
      </c>
      <c r="AP26" s="295" t="s">
        <v>800</v>
      </c>
      <c r="AQ26" s="295" t="s">
        <v>800</v>
      </c>
      <c r="AR26" s="292">
        <v>0</v>
      </c>
      <c r="AS26" s="292">
        <v>2</v>
      </c>
      <c r="AT26" s="292">
        <f>施設資源化量内訳!D26</f>
        <v>120</v>
      </c>
      <c r="AU26" s="292">
        <f>施設資源化量内訳!E26</f>
        <v>79</v>
      </c>
      <c r="AV26" s="292">
        <f>施設資源化量内訳!F26</f>
        <v>1</v>
      </c>
      <c r="AW26" s="292">
        <f>施設資源化量内訳!G26</f>
        <v>7</v>
      </c>
      <c r="AX26" s="292">
        <f>施設資源化量内訳!H26</f>
        <v>17</v>
      </c>
      <c r="AY26" s="292">
        <f>施設資源化量内訳!I26</f>
        <v>10</v>
      </c>
      <c r="AZ26" s="292">
        <f>施設資源化量内訳!J26</f>
        <v>6</v>
      </c>
      <c r="BA26" s="292">
        <f>施設資源化量内訳!K26</f>
        <v>0</v>
      </c>
      <c r="BB26" s="292">
        <f>施設資源化量内訳!L26</f>
        <v>0</v>
      </c>
      <c r="BC26" s="292">
        <f>施設資源化量内訳!M26</f>
        <v>0</v>
      </c>
      <c r="BD26" s="292">
        <f>施設資源化量内訳!N26</f>
        <v>0</v>
      </c>
      <c r="BE26" s="292">
        <f>施設資源化量内訳!O26</f>
        <v>0</v>
      </c>
      <c r="BF26" s="292">
        <f>施設資源化量内訳!P26</f>
        <v>0</v>
      </c>
      <c r="BG26" s="292">
        <f>施設資源化量内訳!Q26</f>
        <v>0</v>
      </c>
      <c r="BH26" s="292">
        <f>施設資源化量内訳!R26</f>
        <v>0</v>
      </c>
      <c r="BI26" s="292">
        <f>施設資源化量内訳!S26</f>
        <v>0</v>
      </c>
      <c r="BJ26" s="292">
        <f>施設資源化量内訳!T26</f>
        <v>0</v>
      </c>
      <c r="BK26" s="292">
        <f>施設資源化量内訳!U26</f>
        <v>0</v>
      </c>
      <c r="BL26" s="292">
        <f>施設資源化量内訳!V26</f>
        <v>0</v>
      </c>
      <c r="BM26" s="292">
        <f>施設資源化量内訳!W26</f>
        <v>0</v>
      </c>
      <c r="BN26" s="292">
        <f>施設資源化量内訳!X26</f>
        <v>0</v>
      </c>
      <c r="BO26" s="292">
        <f>SUM(BP26:CI26)</f>
        <v>0</v>
      </c>
      <c r="BP26" s="292">
        <v>0</v>
      </c>
      <c r="BQ26" s="292">
        <v>0</v>
      </c>
      <c r="BR26" s="292">
        <v>0</v>
      </c>
      <c r="BS26" s="292">
        <v>0</v>
      </c>
      <c r="BT26" s="292">
        <v>0</v>
      </c>
      <c r="BU26" s="292">
        <v>0</v>
      </c>
      <c r="BV26" s="292">
        <v>0</v>
      </c>
      <c r="BW26" s="292">
        <v>0</v>
      </c>
      <c r="BX26" s="292">
        <v>0</v>
      </c>
      <c r="BY26" s="292">
        <v>0</v>
      </c>
      <c r="BZ26" s="295" t="s">
        <v>800</v>
      </c>
      <c r="CA26" s="295" t="s">
        <v>800</v>
      </c>
      <c r="CB26" s="295" t="s">
        <v>800</v>
      </c>
      <c r="CC26" s="295" t="s">
        <v>800</v>
      </c>
      <c r="CD26" s="295" t="s">
        <v>800</v>
      </c>
      <c r="CE26" s="295" t="s">
        <v>800</v>
      </c>
      <c r="CF26" s="295" t="s">
        <v>800</v>
      </c>
      <c r="CG26" s="295" t="s">
        <v>800</v>
      </c>
      <c r="CH26" s="292">
        <v>0</v>
      </c>
      <c r="CI26" s="292">
        <v>0</v>
      </c>
      <c r="CJ26" s="293" t="s">
        <v>765</v>
      </c>
    </row>
    <row r="27" spans="1:88" s="224" customFormat="1" ht="13.5" customHeight="1">
      <c r="A27" s="290"/>
      <c r="B27" s="291"/>
      <c r="C27" s="290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5"/>
      <c r="AJ27" s="295"/>
      <c r="AK27" s="295"/>
      <c r="AL27" s="295"/>
      <c r="AM27" s="295"/>
      <c r="AN27" s="295"/>
      <c r="AO27" s="295"/>
      <c r="AP27" s="295"/>
      <c r="AQ27" s="295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292"/>
      <c r="BS27" s="292"/>
      <c r="BT27" s="292"/>
      <c r="BU27" s="292"/>
      <c r="BV27" s="292"/>
      <c r="BW27" s="292"/>
      <c r="BX27" s="292"/>
      <c r="BY27" s="292"/>
      <c r="BZ27" s="295"/>
      <c r="CA27" s="295"/>
      <c r="CB27" s="295"/>
      <c r="CC27" s="295"/>
      <c r="CD27" s="295"/>
      <c r="CE27" s="295"/>
      <c r="CF27" s="295"/>
      <c r="CG27" s="295"/>
      <c r="CH27" s="292"/>
      <c r="CI27" s="292"/>
      <c r="CJ27" s="293"/>
    </row>
    <row r="28" spans="1:88" s="224" customFormat="1" ht="13.5" customHeight="1">
      <c r="A28" s="290"/>
      <c r="B28" s="291"/>
      <c r="C28" s="290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5"/>
      <c r="AJ28" s="295"/>
      <c r="AK28" s="295"/>
      <c r="AL28" s="295"/>
      <c r="AM28" s="295"/>
      <c r="AN28" s="295"/>
      <c r="AO28" s="295"/>
      <c r="AP28" s="295"/>
      <c r="AQ28" s="295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5"/>
      <c r="CA28" s="295"/>
      <c r="CB28" s="295"/>
      <c r="CC28" s="295"/>
      <c r="CD28" s="295"/>
      <c r="CE28" s="295"/>
      <c r="CF28" s="295"/>
      <c r="CG28" s="295"/>
      <c r="CH28" s="292"/>
      <c r="CI28" s="292"/>
      <c r="CJ28" s="293"/>
    </row>
    <row r="29" spans="1:88" s="224" customFormat="1" ht="13.5" customHeight="1">
      <c r="A29" s="290"/>
      <c r="B29" s="291"/>
      <c r="C29" s="290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5"/>
      <c r="AJ29" s="295"/>
      <c r="AK29" s="295"/>
      <c r="AL29" s="295"/>
      <c r="AM29" s="295"/>
      <c r="AN29" s="295"/>
      <c r="AO29" s="295"/>
      <c r="AP29" s="295"/>
      <c r="AQ29" s="295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5"/>
      <c r="CA29" s="295"/>
      <c r="CB29" s="295"/>
      <c r="CC29" s="295"/>
      <c r="CD29" s="295"/>
      <c r="CE29" s="295"/>
      <c r="CF29" s="295"/>
      <c r="CG29" s="295"/>
      <c r="CH29" s="292"/>
      <c r="CI29" s="292"/>
      <c r="CJ29" s="293"/>
    </row>
    <row r="30" spans="1:88" s="224" customFormat="1" ht="13.5" customHeight="1">
      <c r="A30" s="290"/>
      <c r="B30" s="291"/>
      <c r="C30" s="290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5"/>
      <c r="AJ30" s="295"/>
      <c r="AK30" s="295"/>
      <c r="AL30" s="295"/>
      <c r="AM30" s="295"/>
      <c r="AN30" s="295"/>
      <c r="AO30" s="295"/>
      <c r="AP30" s="295"/>
      <c r="AQ30" s="295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5"/>
      <c r="CA30" s="295"/>
      <c r="CB30" s="295"/>
      <c r="CC30" s="295"/>
      <c r="CD30" s="295"/>
      <c r="CE30" s="295"/>
      <c r="CF30" s="295"/>
      <c r="CG30" s="295"/>
      <c r="CH30" s="292"/>
      <c r="CI30" s="292"/>
      <c r="CJ30" s="293"/>
    </row>
    <row r="31" spans="1:88" s="224" customFormat="1" ht="13.5" customHeight="1">
      <c r="A31" s="290"/>
      <c r="B31" s="291"/>
      <c r="C31" s="290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5"/>
      <c r="AJ31" s="295"/>
      <c r="AK31" s="295"/>
      <c r="AL31" s="295"/>
      <c r="AM31" s="295"/>
      <c r="AN31" s="295"/>
      <c r="AO31" s="295"/>
      <c r="AP31" s="295"/>
      <c r="AQ31" s="295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5"/>
      <c r="CA31" s="295"/>
      <c r="CB31" s="295"/>
      <c r="CC31" s="295"/>
      <c r="CD31" s="295"/>
      <c r="CE31" s="295"/>
      <c r="CF31" s="295"/>
      <c r="CG31" s="295"/>
      <c r="CH31" s="292"/>
      <c r="CI31" s="292"/>
      <c r="CJ31" s="293"/>
    </row>
    <row r="32" spans="1:88" s="224" customFormat="1" ht="13.5" customHeight="1">
      <c r="A32" s="290"/>
      <c r="B32" s="291"/>
      <c r="C32" s="290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5"/>
      <c r="AJ32" s="295"/>
      <c r="AK32" s="295"/>
      <c r="AL32" s="295"/>
      <c r="AM32" s="295"/>
      <c r="AN32" s="295"/>
      <c r="AO32" s="295"/>
      <c r="AP32" s="295"/>
      <c r="AQ32" s="295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5"/>
      <c r="CA32" s="295"/>
      <c r="CB32" s="295"/>
      <c r="CC32" s="295"/>
      <c r="CD32" s="295"/>
      <c r="CE32" s="295"/>
      <c r="CF32" s="295"/>
      <c r="CG32" s="295"/>
      <c r="CH32" s="292"/>
      <c r="CI32" s="292"/>
      <c r="CJ32" s="293"/>
    </row>
    <row r="33" spans="1:88" s="224" customFormat="1" ht="13.5" customHeight="1">
      <c r="A33" s="290"/>
      <c r="B33" s="291"/>
      <c r="C33" s="290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5"/>
      <c r="AJ33" s="295"/>
      <c r="AK33" s="295"/>
      <c r="AL33" s="295"/>
      <c r="AM33" s="295"/>
      <c r="AN33" s="295"/>
      <c r="AO33" s="295"/>
      <c r="AP33" s="295"/>
      <c r="AQ33" s="295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5"/>
      <c r="CA33" s="295"/>
      <c r="CB33" s="295"/>
      <c r="CC33" s="295"/>
      <c r="CD33" s="295"/>
      <c r="CE33" s="295"/>
      <c r="CF33" s="295"/>
      <c r="CG33" s="295"/>
      <c r="CH33" s="292"/>
      <c r="CI33" s="292"/>
      <c r="CJ33" s="293"/>
    </row>
    <row r="34" spans="1:88" s="224" customFormat="1" ht="13.5" customHeight="1">
      <c r="A34" s="290"/>
      <c r="B34" s="291"/>
      <c r="C34" s="290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5"/>
      <c r="AJ34" s="295"/>
      <c r="AK34" s="295"/>
      <c r="AL34" s="295"/>
      <c r="AM34" s="295"/>
      <c r="AN34" s="295"/>
      <c r="AO34" s="295"/>
      <c r="AP34" s="295"/>
      <c r="AQ34" s="295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5"/>
      <c r="CA34" s="295"/>
      <c r="CB34" s="295"/>
      <c r="CC34" s="295"/>
      <c r="CD34" s="295"/>
      <c r="CE34" s="295"/>
      <c r="CF34" s="295"/>
      <c r="CG34" s="295"/>
      <c r="CH34" s="292"/>
      <c r="CI34" s="292"/>
      <c r="CJ34" s="293"/>
    </row>
    <row r="35" spans="1:88" s="224" customFormat="1" ht="13.5" customHeight="1">
      <c r="A35" s="290"/>
      <c r="B35" s="291"/>
      <c r="C35" s="290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5"/>
      <c r="AJ35" s="295"/>
      <c r="AK35" s="295"/>
      <c r="AL35" s="295"/>
      <c r="AM35" s="295"/>
      <c r="AN35" s="295"/>
      <c r="AO35" s="295"/>
      <c r="AP35" s="295"/>
      <c r="AQ35" s="295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5"/>
      <c r="CA35" s="295"/>
      <c r="CB35" s="295"/>
      <c r="CC35" s="295"/>
      <c r="CD35" s="295"/>
      <c r="CE35" s="295"/>
      <c r="CF35" s="295"/>
      <c r="CG35" s="295"/>
      <c r="CH35" s="292"/>
      <c r="CI35" s="292"/>
      <c r="CJ35" s="293"/>
    </row>
    <row r="36" spans="1:88" s="224" customFormat="1" ht="13.5" customHeight="1">
      <c r="A36" s="290"/>
      <c r="B36" s="291"/>
      <c r="C36" s="290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5"/>
      <c r="AJ36" s="295"/>
      <c r="AK36" s="295"/>
      <c r="AL36" s="295"/>
      <c r="AM36" s="295"/>
      <c r="AN36" s="295"/>
      <c r="AO36" s="295"/>
      <c r="AP36" s="295"/>
      <c r="AQ36" s="295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5"/>
      <c r="CA36" s="295"/>
      <c r="CB36" s="295"/>
      <c r="CC36" s="295"/>
      <c r="CD36" s="295"/>
      <c r="CE36" s="295"/>
      <c r="CF36" s="295"/>
      <c r="CG36" s="295"/>
      <c r="CH36" s="292"/>
      <c r="CI36" s="292"/>
      <c r="CJ36" s="293"/>
    </row>
    <row r="37" spans="1:88" s="224" customFormat="1" ht="13.5" customHeight="1">
      <c r="A37" s="290"/>
      <c r="B37" s="291"/>
      <c r="C37" s="290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5"/>
      <c r="AJ37" s="295"/>
      <c r="AK37" s="295"/>
      <c r="AL37" s="295"/>
      <c r="AM37" s="295"/>
      <c r="AN37" s="295"/>
      <c r="AO37" s="295"/>
      <c r="AP37" s="295"/>
      <c r="AQ37" s="295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5"/>
      <c r="CA37" s="295"/>
      <c r="CB37" s="295"/>
      <c r="CC37" s="295"/>
      <c r="CD37" s="295"/>
      <c r="CE37" s="295"/>
      <c r="CF37" s="295"/>
      <c r="CG37" s="295"/>
      <c r="CH37" s="292"/>
      <c r="CI37" s="292"/>
      <c r="CJ37" s="293"/>
    </row>
    <row r="38" spans="1:88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5"/>
      <c r="AJ38" s="295"/>
      <c r="AK38" s="295"/>
      <c r="AL38" s="295"/>
      <c r="AM38" s="295"/>
      <c r="AN38" s="295"/>
      <c r="AO38" s="295"/>
      <c r="AP38" s="295"/>
      <c r="AQ38" s="295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5"/>
      <c r="CA38" s="295"/>
      <c r="CB38" s="295"/>
      <c r="CC38" s="295"/>
      <c r="CD38" s="295"/>
      <c r="CE38" s="295"/>
      <c r="CF38" s="295"/>
      <c r="CG38" s="295"/>
      <c r="CH38" s="292"/>
      <c r="CI38" s="292"/>
      <c r="CJ38" s="293"/>
    </row>
    <row r="39" spans="1:88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5"/>
      <c r="AJ39" s="295"/>
      <c r="AK39" s="295"/>
      <c r="AL39" s="295"/>
      <c r="AM39" s="295"/>
      <c r="AN39" s="295"/>
      <c r="AO39" s="295"/>
      <c r="AP39" s="295"/>
      <c r="AQ39" s="295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5"/>
      <c r="CA39" s="295"/>
      <c r="CB39" s="295"/>
      <c r="CC39" s="295"/>
      <c r="CD39" s="295"/>
      <c r="CE39" s="295"/>
      <c r="CF39" s="295"/>
      <c r="CG39" s="295"/>
      <c r="CH39" s="292"/>
      <c r="CI39" s="292"/>
      <c r="CJ39" s="293"/>
    </row>
    <row r="40" spans="1:88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5"/>
      <c r="AJ40" s="295"/>
      <c r="AK40" s="295"/>
      <c r="AL40" s="295"/>
      <c r="AM40" s="295"/>
      <c r="AN40" s="295"/>
      <c r="AO40" s="295"/>
      <c r="AP40" s="295"/>
      <c r="AQ40" s="295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5"/>
      <c r="CA40" s="295"/>
      <c r="CB40" s="295"/>
      <c r="CC40" s="295"/>
      <c r="CD40" s="295"/>
      <c r="CE40" s="295"/>
      <c r="CF40" s="295"/>
      <c r="CG40" s="295"/>
      <c r="CH40" s="292"/>
      <c r="CI40" s="292"/>
      <c r="CJ40" s="293"/>
    </row>
    <row r="41" spans="1:88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5"/>
      <c r="AJ41" s="295"/>
      <c r="AK41" s="295"/>
      <c r="AL41" s="295"/>
      <c r="AM41" s="295"/>
      <c r="AN41" s="295"/>
      <c r="AO41" s="295"/>
      <c r="AP41" s="295"/>
      <c r="AQ41" s="295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5"/>
      <c r="CA41" s="295"/>
      <c r="CB41" s="295"/>
      <c r="CC41" s="295"/>
      <c r="CD41" s="295"/>
      <c r="CE41" s="295"/>
      <c r="CF41" s="295"/>
      <c r="CG41" s="295"/>
      <c r="CH41" s="292"/>
      <c r="CI41" s="292"/>
      <c r="CJ41" s="293"/>
    </row>
    <row r="42" spans="1:88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5"/>
      <c r="AJ42" s="295"/>
      <c r="AK42" s="295"/>
      <c r="AL42" s="295"/>
      <c r="AM42" s="295"/>
      <c r="AN42" s="295"/>
      <c r="AO42" s="295"/>
      <c r="AP42" s="295"/>
      <c r="AQ42" s="295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5"/>
      <c r="CA42" s="295"/>
      <c r="CB42" s="295"/>
      <c r="CC42" s="295"/>
      <c r="CD42" s="295"/>
      <c r="CE42" s="295"/>
      <c r="CF42" s="295"/>
      <c r="CG42" s="295"/>
      <c r="CH42" s="292"/>
      <c r="CI42" s="292"/>
      <c r="CJ42" s="293"/>
    </row>
    <row r="43" spans="1:88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5"/>
      <c r="AJ43" s="295"/>
      <c r="AK43" s="295"/>
      <c r="AL43" s="295"/>
      <c r="AM43" s="295"/>
      <c r="AN43" s="295"/>
      <c r="AO43" s="295"/>
      <c r="AP43" s="295"/>
      <c r="AQ43" s="295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5"/>
      <c r="CA43" s="295"/>
      <c r="CB43" s="295"/>
      <c r="CC43" s="295"/>
      <c r="CD43" s="295"/>
      <c r="CE43" s="295"/>
      <c r="CF43" s="295"/>
      <c r="CG43" s="295"/>
      <c r="CH43" s="292"/>
      <c r="CI43" s="292"/>
      <c r="CJ43" s="293"/>
    </row>
    <row r="44" spans="1:88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5"/>
      <c r="AJ44" s="295"/>
      <c r="AK44" s="295"/>
      <c r="AL44" s="295"/>
      <c r="AM44" s="295"/>
      <c r="AN44" s="295"/>
      <c r="AO44" s="295"/>
      <c r="AP44" s="295"/>
      <c r="AQ44" s="295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5"/>
      <c r="CA44" s="295"/>
      <c r="CB44" s="295"/>
      <c r="CC44" s="295"/>
      <c r="CD44" s="295"/>
      <c r="CE44" s="295"/>
      <c r="CF44" s="295"/>
      <c r="CG44" s="295"/>
      <c r="CH44" s="292"/>
      <c r="CI44" s="292"/>
      <c r="CJ44" s="293"/>
    </row>
    <row r="45" spans="1:88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5"/>
      <c r="AJ45" s="295"/>
      <c r="AK45" s="295"/>
      <c r="AL45" s="295"/>
      <c r="AM45" s="295"/>
      <c r="AN45" s="295"/>
      <c r="AO45" s="295"/>
      <c r="AP45" s="295"/>
      <c r="AQ45" s="295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5"/>
      <c r="CA45" s="295"/>
      <c r="CB45" s="295"/>
      <c r="CC45" s="295"/>
      <c r="CD45" s="295"/>
      <c r="CE45" s="295"/>
      <c r="CF45" s="295"/>
      <c r="CG45" s="295"/>
      <c r="CH45" s="292"/>
      <c r="CI45" s="292"/>
      <c r="CJ45" s="293"/>
    </row>
    <row r="46" spans="1:88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5"/>
      <c r="AJ46" s="295"/>
      <c r="AK46" s="295"/>
      <c r="AL46" s="295"/>
      <c r="AM46" s="295"/>
      <c r="AN46" s="295"/>
      <c r="AO46" s="295"/>
      <c r="AP46" s="295"/>
      <c r="AQ46" s="295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5"/>
      <c r="CA46" s="295"/>
      <c r="CB46" s="295"/>
      <c r="CC46" s="295"/>
      <c r="CD46" s="295"/>
      <c r="CE46" s="295"/>
      <c r="CF46" s="295"/>
      <c r="CG46" s="295"/>
      <c r="CH46" s="292"/>
      <c r="CI46" s="292"/>
      <c r="CJ46" s="293"/>
    </row>
    <row r="47" spans="1:88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5"/>
      <c r="AJ47" s="295"/>
      <c r="AK47" s="295"/>
      <c r="AL47" s="295"/>
      <c r="AM47" s="295"/>
      <c r="AN47" s="295"/>
      <c r="AO47" s="295"/>
      <c r="AP47" s="295"/>
      <c r="AQ47" s="295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5"/>
      <c r="CA47" s="295"/>
      <c r="CB47" s="295"/>
      <c r="CC47" s="295"/>
      <c r="CD47" s="295"/>
      <c r="CE47" s="295"/>
      <c r="CF47" s="295"/>
      <c r="CG47" s="295"/>
      <c r="CH47" s="292"/>
      <c r="CI47" s="292"/>
      <c r="CJ47" s="293"/>
    </row>
    <row r="48" spans="1:88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5"/>
      <c r="AJ48" s="295"/>
      <c r="AK48" s="295"/>
      <c r="AL48" s="295"/>
      <c r="AM48" s="295"/>
      <c r="AN48" s="295"/>
      <c r="AO48" s="295"/>
      <c r="AP48" s="295"/>
      <c r="AQ48" s="295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5"/>
      <c r="CA48" s="295"/>
      <c r="CB48" s="295"/>
      <c r="CC48" s="295"/>
      <c r="CD48" s="295"/>
      <c r="CE48" s="295"/>
      <c r="CF48" s="295"/>
      <c r="CG48" s="295"/>
      <c r="CH48" s="292"/>
      <c r="CI48" s="292"/>
      <c r="CJ48" s="293"/>
    </row>
    <row r="49" spans="1:88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5"/>
      <c r="AJ49" s="295"/>
      <c r="AK49" s="295"/>
      <c r="AL49" s="295"/>
      <c r="AM49" s="295"/>
      <c r="AN49" s="295"/>
      <c r="AO49" s="295"/>
      <c r="AP49" s="295"/>
      <c r="AQ49" s="295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5"/>
      <c r="CA49" s="295"/>
      <c r="CB49" s="295"/>
      <c r="CC49" s="295"/>
      <c r="CD49" s="295"/>
      <c r="CE49" s="295"/>
      <c r="CF49" s="295"/>
      <c r="CG49" s="295"/>
      <c r="CH49" s="292"/>
      <c r="CI49" s="292"/>
      <c r="CJ49" s="293"/>
    </row>
    <row r="50" spans="1:88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5"/>
      <c r="AJ50" s="295"/>
      <c r="AK50" s="295"/>
      <c r="AL50" s="295"/>
      <c r="AM50" s="295"/>
      <c r="AN50" s="295"/>
      <c r="AO50" s="295"/>
      <c r="AP50" s="295"/>
      <c r="AQ50" s="295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5"/>
      <c r="CA50" s="295"/>
      <c r="CB50" s="295"/>
      <c r="CC50" s="295"/>
      <c r="CD50" s="295"/>
      <c r="CE50" s="295"/>
      <c r="CF50" s="295"/>
      <c r="CG50" s="295"/>
      <c r="CH50" s="292"/>
      <c r="CI50" s="292"/>
      <c r="CJ50" s="293"/>
    </row>
    <row r="51" spans="1:88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5"/>
      <c r="AJ51" s="295"/>
      <c r="AK51" s="295"/>
      <c r="AL51" s="295"/>
      <c r="AM51" s="295"/>
      <c r="AN51" s="295"/>
      <c r="AO51" s="295"/>
      <c r="AP51" s="295"/>
      <c r="AQ51" s="295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5"/>
      <c r="CA51" s="295"/>
      <c r="CB51" s="295"/>
      <c r="CC51" s="295"/>
      <c r="CD51" s="295"/>
      <c r="CE51" s="295"/>
      <c r="CF51" s="295"/>
      <c r="CG51" s="295"/>
      <c r="CH51" s="292"/>
      <c r="CI51" s="292"/>
      <c r="CJ51" s="293"/>
    </row>
    <row r="52" spans="1:88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5"/>
      <c r="AJ52" s="295"/>
      <c r="AK52" s="295"/>
      <c r="AL52" s="295"/>
      <c r="AM52" s="295"/>
      <c r="AN52" s="295"/>
      <c r="AO52" s="295"/>
      <c r="AP52" s="295"/>
      <c r="AQ52" s="295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5"/>
      <c r="CA52" s="295"/>
      <c r="CB52" s="295"/>
      <c r="CC52" s="295"/>
      <c r="CD52" s="295"/>
      <c r="CE52" s="295"/>
      <c r="CF52" s="295"/>
      <c r="CG52" s="295"/>
      <c r="CH52" s="292"/>
      <c r="CI52" s="292"/>
      <c r="CJ52" s="293"/>
    </row>
    <row r="53" spans="1:88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5"/>
      <c r="AJ53" s="295"/>
      <c r="AK53" s="295"/>
      <c r="AL53" s="295"/>
      <c r="AM53" s="295"/>
      <c r="AN53" s="295"/>
      <c r="AO53" s="295"/>
      <c r="AP53" s="295"/>
      <c r="AQ53" s="295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5"/>
      <c r="CA53" s="295"/>
      <c r="CB53" s="295"/>
      <c r="CC53" s="295"/>
      <c r="CD53" s="295"/>
      <c r="CE53" s="295"/>
      <c r="CF53" s="295"/>
      <c r="CG53" s="295"/>
      <c r="CH53" s="292"/>
      <c r="CI53" s="292"/>
      <c r="CJ53" s="293"/>
    </row>
    <row r="54" spans="1:88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5"/>
      <c r="AJ54" s="295"/>
      <c r="AK54" s="295"/>
      <c r="AL54" s="295"/>
      <c r="AM54" s="295"/>
      <c r="AN54" s="295"/>
      <c r="AO54" s="295"/>
      <c r="AP54" s="295"/>
      <c r="AQ54" s="295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5"/>
      <c r="CA54" s="295"/>
      <c r="CB54" s="295"/>
      <c r="CC54" s="295"/>
      <c r="CD54" s="295"/>
      <c r="CE54" s="295"/>
      <c r="CF54" s="295"/>
      <c r="CG54" s="295"/>
      <c r="CH54" s="292"/>
      <c r="CI54" s="292"/>
      <c r="CJ54" s="293"/>
    </row>
    <row r="55" spans="1:88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5"/>
      <c r="AJ55" s="295"/>
      <c r="AK55" s="295"/>
      <c r="AL55" s="295"/>
      <c r="AM55" s="295"/>
      <c r="AN55" s="295"/>
      <c r="AO55" s="295"/>
      <c r="AP55" s="295"/>
      <c r="AQ55" s="295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5"/>
      <c r="CA55" s="295"/>
      <c r="CB55" s="295"/>
      <c r="CC55" s="295"/>
      <c r="CD55" s="295"/>
      <c r="CE55" s="295"/>
      <c r="CF55" s="295"/>
      <c r="CG55" s="295"/>
      <c r="CH55" s="292"/>
      <c r="CI55" s="292"/>
      <c r="CJ55" s="293"/>
    </row>
    <row r="56" spans="1:88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5"/>
      <c r="AJ56" s="295"/>
      <c r="AK56" s="295"/>
      <c r="AL56" s="295"/>
      <c r="AM56" s="295"/>
      <c r="AN56" s="295"/>
      <c r="AO56" s="295"/>
      <c r="AP56" s="295"/>
      <c r="AQ56" s="295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5"/>
      <c r="CA56" s="295"/>
      <c r="CB56" s="295"/>
      <c r="CC56" s="295"/>
      <c r="CD56" s="295"/>
      <c r="CE56" s="295"/>
      <c r="CF56" s="295"/>
      <c r="CG56" s="295"/>
      <c r="CH56" s="292"/>
      <c r="CI56" s="292"/>
      <c r="CJ56" s="293"/>
    </row>
    <row r="57" spans="1:88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5"/>
      <c r="AJ57" s="295"/>
      <c r="AK57" s="295"/>
      <c r="AL57" s="295"/>
      <c r="AM57" s="295"/>
      <c r="AN57" s="295"/>
      <c r="AO57" s="295"/>
      <c r="AP57" s="295"/>
      <c r="AQ57" s="295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5"/>
      <c r="CA57" s="295"/>
      <c r="CB57" s="295"/>
      <c r="CC57" s="295"/>
      <c r="CD57" s="295"/>
      <c r="CE57" s="295"/>
      <c r="CF57" s="295"/>
      <c r="CG57" s="295"/>
      <c r="CH57" s="292"/>
      <c r="CI57" s="292"/>
      <c r="CJ57" s="293"/>
    </row>
    <row r="58" spans="1:88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5"/>
      <c r="AJ58" s="295"/>
      <c r="AK58" s="295"/>
      <c r="AL58" s="295"/>
      <c r="AM58" s="295"/>
      <c r="AN58" s="295"/>
      <c r="AO58" s="295"/>
      <c r="AP58" s="295"/>
      <c r="AQ58" s="295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5"/>
      <c r="CA58" s="295"/>
      <c r="CB58" s="295"/>
      <c r="CC58" s="295"/>
      <c r="CD58" s="295"/>
      <c r="CE58" s="295"/>
      <c r="CF58" s="295"/>
      <c r="CG58" s="295"/>
      <c r="CH58" s="292"/>
      <c r="CI58" s="292"/>
      <c r="CJ58" s="293"/>
    </row>
    <row r="59" spans="1:88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5"/>
      <c r="AJ59" s="295"/>
      <c r="AK59" s="295"/>
      <c r="AL59" s="295"/>
      <c r="AM59" s="295"/>
      <c r="AN59" s="295"/>
      <c r="AO59" s="295"/>
      <c r="AP59" s="295"/>
      <c r="AQ59" s="295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5"/>
      <c r="CA59" s="295"/>
      <c r="CB59" s="295"/>
      <c r="CC59" s="295"/>
      <c r="CD59" s="295"/>
      <c r="CE59" s="295"/>
      <c r="CF59" s="295"/>
      <c r="CG59" s="295"/>
      <c r="CH59" s="292"/>
      <c r="CI59" s="292"/>
      <c r="CJ59" s="293"/>
    </row>
    <row r="60" spans="1:88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5"/>
      <c r="AJ60" s="295"/>
      <c r="AK60" s="295"/>
      <c r="AL60" s="295"/>
      <c r="AM60" s="295"/>
      <c r="AN60" s="295"/>
      <c r="AO60" s="295"/>
      <c r="AP60" s="295"/>
      <c r="AQ60" s="295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5"/>
      <c r="CA60" s="295"/>
      <c r="CB60" s="295"/>
      <c r="CC60" s="295"/>
      <c r="CD60" s="295"/>
      <c r="CE60" s="295"/>
      <c r="CF60" s="295"/>
      <c r="CG60" s="295"/>
      <c r="CH60" s="292"/>
      <c r="CI60" s="292"/>
      <c r="CJ60" s="293"/>
    </row>
    <row r="61" spans="1:88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5"/>
      <c r="AJ61" s="295"/>
      <c r="AK61" s="295"/>
      <c r="AL61" s="295"/>
      <c r="AM61" s="295"/>
      <c r="AN61" s="295"/>
      <c r="AO61" s="295"/>
      <c r="AP61" s="295"/>
      <c r="AQ61" s="295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5"/>
      <c r="CA61" s="295"/>
      <c r="CB61" s="295"/>
      <c r="CC61" s="295"/>
      <c r="CD61" s="295"/>
      <c r="CE61" s="295"/>
      <c r="CF61" s="295"/>
      <c r="CG61" s="295"/>
      <c r="CH61" s="292"/>
      <c r="CI61" s="292"/>
      <c r="CJ61" s="293"/>
    </row>
    <row r="62" spans="1:88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5"/>
      <c r="AJ62" s="295"/>
      <c r="AK62" s="295"/>
      <c r="AL62" s="295"/>
      <c r="AM62" s="295"/>
      <c r="AN62" s="295"/>
      <c r="AO62" s="295"/>
      <c r="AP62" s="295"/>
      <c r="AQ62" s="295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5"/>
      <c r="CA62" s="295"/>
      <c r="CB62" s="295"/>
      <c r="CC62" s="295"/>
      <c r="CD62" s="295"/>
      <c r="CE62" s="295"/>
      <c r="CF62" s="295"/>
      <c r="CG62" s="295"/>
      <c r="CH62" s="292"/>
      <c r="CI62" s="292"/>
      <c r="CJ62" s="293"/>
    </row>
    <row r="63" spans="1:88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5"/>
      <c r="AJ63" s="295"/>
      <c r="AK63" s="295"/>
      <c r="AL63" s="295"/>
      <c r="AM63" s="295"/>
      <c r="AN63" s="295"/>
      <c r="AO63" s="295"/>
      <c r="AP63" s="295"/>
      <c r="AQ63" s="295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5"/>
      <c r="CA63" s="295"/>
      <c r="CB63" s="295"/>
      <c r="CC63" s="295"/>
      <c r="CD63" s="295"/>
      <c r="CE63" s="295"/>
      <c r="CF63" s="295"/>
      <c r="CG63" s="295"/>
      <c r="CH63" s="292"/>
      <c r="CI63" s="292"/>
      <c r="CJ63" s="293"/>
    </row>
    <row r="64" spans="1:88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5"/>
      <c r="AJ64" s="295"/>
      <c r="AK64" s="295"/>
      <c r="AL64" s="295"/>
      <c r="AM64" s="295"/>
      <c r="AN64" s="295"/>
      <c r="AO64" s="295"/>
      <c r="AP64" s="295"/>
      <c r="AQ64" s="295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5"/>
      <c r="CA64" s="295"/>
      <c r="CB64" s="295"/>
      <c r="CC64" s="295"/>
      <c r="CD64" s="295"/>
      <c r="CE64" s="295"/>
      <c r="CF64" s="295"/>
      <c r="CG64" s="295"/>
      <c r="CH64" s="292"/>
      <c r="CI64" s="292"/>
      <c r="CJ64" s="293"/>
    </row>
    <row r="65" spans="1:88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5"/>
      <c r="AJ65" s="295"/>
      <c r="AK65" s="295"/>
      <c r="AL65" s="295"/>
      <c r="AM65" s="295"/>
      <c r="AN65" s="295"/>
      <c r="AO65" s="295"/>
      <c r="AP65" s="295"/>
      <c r="AQ65" s="295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5"/>
      <c r="CA65" s="295"/>
      <c r="CB65" s="295"/>
      <c r="CC65" s="295"/>
      <c r="CD65" s="295"/>
      <c r="CE65" s="295"/>
      <c r="CF65" s="295"/>
      <c r="CG65" s="295"/>
      <c r="CH65" s="292"/>
      <c r="CI65" s="292"/>
      <c r="CJ65" s="293"/>
    </row>
    <row r="66" spans="1:88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5"/>
      <c r="AJ66" s="295"/>
      <c r="AK66" s="295"/>
      <c r="AL66" s="295"/>
      <c r="AM66" s="295"/>
      <c r="AN66" s="295"/>
      <c r="AO66" s="295"/>
      <c r="AP66" s="295"/>
      <c r="AQ66" s="295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5"/>
      <c r="CA66" s="295"/>
      <c r="CB66" s="295"/>
      <c r="CC66" s="295"/>
      <c r="CD66" s="295"/>
      <c r="CE66" s="295"/>
      <c r="CF66" s="295"/>
      <c r="CG66" s="295"/>
      <c r="CH66" s="292"/>
      <c r="CI66" s="292"/>
      <c r="CJ66" s="293"/>
    </row>
    <row r="67" spans="1:88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5"/>
      <c r="AJ67" s="295"/>
      <c r="AK67" s="295"/>
      <c r="AL67" s="295"/>
      <c r="AM67" s="295"/>
      <c r="AN67" s="295"/>
      <c r="AO67" s="295"/>
      <c r="AP67" s="295"/>
      <c r="AQ67" s="295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5"/>
      <c r="CA67" s="295"/>
      <c r="CB67" s="295"/>
      <c r="CC67" s="295"/>
      <c r="CD67" s="295"/>
      <c r="CE67" s="295"/>
      <c r="CF67" s="295"/>
      <c r="CG67" s="295"/>
      <c r="CH67" s="292"/>
      <c r="CI67" s="292"/>
      <c r="CJ67" s="293"/>
    </row>
    <row r="68" spans="1:88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5"/>
      <c r="AJ68" s="295"/>
      <c r="AK68" s="295"/>
      <c r="AL68" s="295"/>
      <c r="AM68" s="295"/>
      <c r="AN68" s="295"/>
      <c r="AO68" s="295"/>
      <c r="AP68" s="295"/>
      <c r="AQ68" s="295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5"/>
      <c r="CA68" s="295"/>
      <c r="CB68" s="295"/>
      <c r="CC68" s="295"/>
      <c r="CD68" s="295"/>
      <c r="CE68" s="295"/>
      <c r="CF68" s="295"/>
      <c r="CG68" s="295"/>
      <c r="CH68" s="292"/>
      <c r="CI68" s="292"/>
      <c r="CJ68" s="293"/>
    </row>
    <row r="69" spans="1:88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5"/>
      <c r="AJ69" s="295"/>
      <c r="AK69" s="295"/>
      <c r="AL69" s="295"/>
      <c r="AM69" s="295"/>
      <c r="AN69" s="295"/>
      <c r="AO69" s="295"/>
      <c r="AP69" s="295"/>
      <c r="AQ69" s="295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5"/>
      <c r="CA69" s="295"/>
      <c r="CB69" s="295"/>
      <c r="CC69" s="295"/>
      <c r="CD69" s="295"/>
      <c r="CE69" s="295"/>
      <c r="CF69" s="295"/>
      <c r="CG69" s="295"/>
      <c r="CH69" s="292"/>
      <c r="CI69" s="292"/>
      <c r="CJ69" s="293"/>
    </row>
    <row r="70" spans="1:88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5"/>
      <c r="AJ70" s="295"/>
      <c r="AK70" s="295"/>
      <c r="AL70" s="295"/>
      <c r="AM70" s="295"/>
      <c r="AN70" s="295"/>
      <c r="AO70" s="295"/>
      <c r="AP70" s="295"/>
      <c r="AQ70" s="295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5"/>
      <c r="CA70" s="295"/>
      <c r="CB70" s="295"/>
      <c r="CC70" s="295"/>
      <c r="CD70" s="295"/>
      <c r="CE70" s="295"/>
      <c r="CF70" s="295"/>
      <c r="CG70" s="295"/>
      <c r="CH70" s="292"/>
      <c r="CI70" s="292"/>
      <c r="CJ70" s="293"/>
    </row>
    <row r="71" spans="1:88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5"/>
      <c r="AJ71" s="295"/>
      <c r="AK71" s="295"/>
      <c r="AL71" s="295"/>
      <c r="AM71" s="295"/>
      <c r="AN71" s="295"/>
      <c r="AO71" s="295"/>
      <c r="AP71" s="295"/>
      <c r="AQ71" s="295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5"/>
      <c r="CA71" s="295"/>
      <c r="CB71" s="295"/>
      <c r="CC71" s="295"/>
      <c r="CD71" s="295"/>
      <c r="CE71" s="295"/>
      <c r="CF71" s="295"/>
      <c r="CG71" s="295"/>
      <c r="CH71" s="292"/>
      <c r="CI71" s="292"/>
      <c r="CJ71" s="293"/>
    </row>
    <row r="72" spans="1:88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5"/>
      <c r="AJ72" s="295"/>
      <c r="AK72" s="295"/>
      <c r="AL72" s="295"/>
      <c r="AM72" s="295"/>
      <c r="AN72" s="295"/>
      <c r="AO72" s="295"/>
      <c r="AP72" s="295"/>
      <c r="AQ72" s="295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5"/>
      <c r="CA72" s="295"/>
      <c r="CB72" s="295"/>
      <c r="CC72" s="295"/>
      <c r="CD72" s="295"/>
      <c r="CE72" s="295"/>
      <c r="CF72" s="295"/>
      <c r="CG72" s="295"/>
      <c r="CH72" s="292"/>
      <c r="CI72" s="292"/>
      <c r="CJ72" s="293"/>
    </row>
    <row r="73" spans="1:88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5"/>
      <c r="AJ73" s="295"/>
      <c r="AK73" s="295"/>
      <c r="AL73" s="295"/>
      <c r="AM73" s="295"/>
      <c r="AN73" s="295"/>
      <c r="AO73" s="295"/>
      <c r="AP73" s="295"/>
      <c r="AQ73" s="295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5"/>
      <c r="CA73" s="295"/>
      <c r="CB73" s="295"/>
      <c r="CC73" s="295"/>
      <c r="CD73" s="295"/>
      <c r="CE73" s="295"/>
      <c r="CF73" s="295"/>
      <c r="CG73" s="295"/>
      <c r="CH73" s="292"/>
      <c r="CI73" s="292"/>
      <c r="CJ73" s="293"/>
    </row>
    <row r="74" spans="1:88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5"/>
      <c r="AJ74" s="295"/>
      <c r="AK74" s="295"/>
      <c r="AL74" s="295"/>
      <c r="AM74" s="295"/>
      <c r="AN74" s="295"/>
      <c r="AO74" s="295"/>
      <c r="AP74" s="295"/>
      <c r="AQ74" s="295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5"/>
      <c r="CA74" s="295"/>
      <c r="CB74" s="295"/>
      <c r="CC74" s="295"/>
      <c r="CD74" s="295"/>
      <c r="CE74" s="295"/>
      <c r="CF74" s="295"/>
      <c r="CG74" s="295"/>
      <c r="CH74" s="292"/>
      <c r="CI74" s="292"/>
      <c r="CJ74" s="293"/>
    </row>
    <row r="75" spans="1:88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5"/>
      <c r="AJ75" s="295"/>
      <c r="AK75" s="295"/>
      <c r="AL75" s="295"/>
      <c r="AM75" s="295"/>
      <c r="AN75" s="295"/>
      <c r="AO75" s="295"/>
      <c r="AP75" s="295"/>
      <c r="AQ75" s="295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5"/>
      <c r="CA75" s="295"/>
      <c r="CB75" s="295"/>
      <c r="CC75" s="295"/>
      <c r="CD75" s="295"/>
      <c r="CE75" s="295"/>
      <c r="CF75" s="295"/>
      <c r="CG75" s="295"/>
      <c r="CH75" s="292"/>
      <c r="CI75" s="292"/>
      <c r="CJ75" s="293"/>
    </row>
    <row r="76" spans="1:88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5"/>
      <c r="AJ76" s="295"/>
      <c r="AK76" s="295"/>
      <c r="AL76" s="295"/>
      <c r="AM76" s="295"/>
      <c r="AN76" s="295"/>
      <c r="AO76" s="295"/>
      <c r="AP76" s="295"/>
      <c r="AQ76" s="295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5"/>
      <c r="CA76" s="295"/>
      <c r="CB76" s="295"/>
      <c r="CC76" s="295"/>
      <c r="CD76" s="295"/>
      <c r="CE76" s="295"/>
      <c r="CF76" s="295"/>
      <c r="CG76" s="295"/>
      <c r="CH76" s="292"/>
      <c r="CI76" s="292"/>
      <c r="CJ76" s="293"/>
    </row>
    <row r="77" spans="1:88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5"/>
      <c r="AJ77" s="295"/>
      <c r="AK77" s="295"/>
      <c r="AL77" s="295"/>
      <c r="AM77" s="295"/>
      <c r="AN77" s="295"/>
      <c r="AO77" s="295"/>
      <c r="AP77" s="295"/>
      <c r="AQ77" s="295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5"/>
      <c r="CA77" s="295"/>
      <c r="CB77" s="295"/>
      <c r="CC77" s="295"/>
      <c r="CD77" s="295"/>
      <c r="CE77" s="295"/>
      <c r="CF77" s="295"/>
      <c r="CG77" s="295"/>
      <c r="CH77" s="292"/>
      <c r="CI77" s="292"/>
      <c r="CJ77" s="293"/>
    </row>
    <row r="78" spans="1:88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5"/>
      <c r="AJ78" s="295"/>
      <c r="AK78" s="295"/>
      <c r="AL78" s="295"/>
      <c r="AM78" s="295"/>
      <c r="AN78" s="295"/>
      <c r="AO78" s="295"/>
      <c r="AP78" s="295"/>
      <c r="AQ78" s="295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5"/>
      <c r="CA78" s="295"/>
      <c r="CB78" s="295"/>
      <c r="CC78" s="295"/>
      <c r="CD78" s="295"/>
      <c r="CE78" s="295"/>
      <c r="CF78" s="295"/>
      <c r="CG78" s="295"/>
      <c r="CH78" s="292"/>
      <c r="CI78" s="292"/>
      <c r="CJ78" s="293"/>
    </row>
    <row r="79" spans="1:88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5"/>
      <c r="AJ79" s="295"/>
      <c r="AK79" s="295"/>
      <c r="AL79" s="295"/>
      <c r="AM79" s="295"/>
      <c r="AN79" s="295"/>
      <c r="AO79" s="295"/>
      <c r="AP79" s="295"/>
      <c r="AQ79" s="295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5"/>
      <c r="CA79" s="295"/>
      <c r="CB79" s="295"/>
      <c r="CC79" s="295"/>
      <c r="CD79" s="295"/>
      <c r="CE79" s="295"/>
      <c r="CF79" s="295"/>
      <c r="CG79" s="295"/>
      <c r="CH79" s="292"/>
      <c r="CI79" s="292"/>
      <c r="CJ79" s="293"/>
    </row>
    <row r="80" spans="1:88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5"/>
      <c r="AJ80" s="295"/>
      <c r="AK80" s="295"/>
      <c r="AL80" s="295"/>
      <c r="AM80" s="295"/>
      <c r="AN80" s="295"/>
      <c r="AO80" s="295"/>
      <c r="AP80" s="295"/>
      <c r="AQ80" s="295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5"/>
      <c r="CA80" s="295"/>
      <c r="CB80" s="295"/>
      <c r="CC80" s="295"/>
      <c r="CD80" s="295"/>
      <c r="CE80" s="295"/>
      <c r="CF80" s="295"/>
      <c r="CG80" s="295"/>
      <c r="CH80" s="292"/>
      <c r="CI80" s="292"/>
      <c r="CJ80" s="293"/>
    </row>
    <row r="81" spans="1:88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5"/>
      <c r="AJ81" s="295"/>
      <c r="AK81" s="295"/>
      <c r="AL81" s="295"/>
      <c r="AM81" s="295"/>
      <c r="AN81" s="295"/>
      <c r="AO81" s="295"/>
      <c r="AP81" s="295"/>
      <c r="AQ81" s="295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5"/>
      <c r="CA81" s="295"/>
      <c r="CB81" s="295"/>
      <c r="CC81" s="295"/>
      <c r="CD81" s="295"/>
      <c r="CE81" s="295"/>
      <c r="CF81" s="295"/>
      <c r="CG81" s="295"/>
      <c r="CH81" s="292"/>
      <c r="CI81" s="292"/>
      <c r="CJ81" s="293"/>
    </row>
    <row r="82" spans="1:88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5"/>
      <c r="AJ82" s="295"/>
      <c r="AK82" s="295"/>
      <c r="AL82" s="295"/>
      <c r="AM82" s="295"/>
      <c r="AN82" s="295"/>
      <c r="AO82" s="295"/>
      <c r="AP82" s="295"/>
      <c r="AQ82" s="295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5"/>
      <c r="CA82" s="295"/>
      <c r="CB82" s="295"/>
      <c r="CC82" s="295"/>
      <c r="CD82" s="295"/>
      <c r="CE82" s="295"/>
      <c r="CF82" s="295"/>
      <c r="CG82" s="295"/>
      <c r="CH82" s="292"/>
      <c r="CI82" s="292"/>
      <c r="CJ82" s="293"/>
    </row>
    <row r="83" spans="1:88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5"/>
      <c r="AJ83" s="295"/>
      <c r="AK83" s="295"/>
      <c r="AL83" s="295"/>
      <c r="AM83" s="295"/>
      <c r="AN83" s="295"/>
      <c r="AO83" s="295"/>
      <c r="AP83" s="295"/>
      <c r="AQ83" s="295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5"/>
      <c r="CA83" s="295"/>
      <c r="CB83" s="295"/>
      <c r="CC83" s="295"/>
      <c r="CD83" s="295"/>
      <c r="CE83" s="295"/>
      <c r="CF83" s="295"/>
      <c r="CG83" s="295"/>
      <c r="CH83" s="292"/>
      <c r="CI83" s="292"/>
      <c r="CJ83" s="293"/>
    </row>
    <row r="84" spans="1:88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5"/>
      <c r="AJ84" s="295"/>
      <c r="AK84" s="295"/>
      <c r="AL84" s="295"/>
      <c r="AM84" s="295"/>
      <c r="AN84" s="295"/>
      <c r="AO84" s="295"/>
      <c r="AP84" s="295"/>
      <c r="AQ84" s="295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5"/>
      <c r="CA84" s="295"/>
      <c r="CB84" s="295"/>
      <c r="CC84" s="295"/>
      <c r="CD84" s="295"/>
      <c r="CE84" s="295"/>
      <c r="CF84" s="295"/>
      <c r="CG84" s="295"/>
      <c r="CH84" s="292"/>
      <c r="CI84" s="292"/>
      <c r="CJ84" s="293"/>
    </row>
    <row r="85" spans="1:88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5"/>
      <c r="AJ85" s="295"/>
      <c r="AK85" s="295"/>
      <c r="AL85" s="295"/>
      <c r="AM85" s="295"/>
      <c r="AN85" s="295"/>
      <c r="AO85" s="295"/>
      <c r="AP85" s="295"/>
      <c r="AQ85" s="295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5"/>
      <c r="CA85" s="295"/>
      <c r="CB85" s="295"/>
      <c r="CC85" s="295"/>
      <c r="CD85" s="295"/>
      <c r="CE85" s="295"/>
      <c r="CF85" s="295"/>
      <c r="CG85" s="295"/>
      <c r="CH85" s="292"/>
      <c r="CI85" s="292"/>
      <c r="CJ85" s="293"/>
    </row>
    <row r="86" spans="1:88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5"/>
      <c r="AJ86" s="295"/>
      <c r="AK86" s="295"/>
      <c r="AL86" s="295"/>
      <c r="AM86" s="295"/>
      <c r="AN86" s="295"/>
      <c r="AO86" s="295"/>
      <c r="AP86" s="295"/>
      <c r="AQ86" s="295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5"/>
      <c r="CA86" s="295"/>
      <c r="CB86" s="295"/>
      <c r="CC86" s="295"/>
      <c r="CD86" s="295"/>
      <c r="CE86" s="295"/>
      <c r="CF86" s="295"/>
      <c r="CG86" s="295"/>
      <c r="CH86" s="292"/>
      <c r="CI86" s="292"/>
      <c r="CJ86" s="293"/>
    </row>
    <row r="87" spans="1:88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5"/>
      <c r="AJ87" s="295"/>
      <c r="AK87" s="295"/>
      <c r="AL87" s="295"/>
      <c r="AM87" s="295"/>
      <c r="AN87" s="295"/>
      <c r="AO87" s="295"/>
      <c r="AP87" s="295"/>
      <c r="AQ87" s="295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5"/>
      <c r="CA87" s="295"/>
      <c r="CB87" s="295"/>
      <c r="CC87" s="295"/>
      <c r="CD87" s="295"/>
      <c r="CE87" s="295"/>
      <c r="CF87" s="295"/>
      <c r="CG87" s="295"/>
      <c r="CH87" s="292"/>
      <c r="CI87" s="292"/>
      <c r="CJ87" s="293"/>
    </row>
    <row r="88" spans="1:88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5"/>
      <c r="AJ88" s="295"/>
      <c r="AK88" s="295"/>
      <c r="AL88" s="295"/>
      <c r="AM88" s="295"/>
      <c r="AN88" s="295"/>
      <c r="AO88" s="295"/>
      <c r="AP88" s="295"/>
      <c r="AQ88" s="295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5"/>
      <c r="CA88" s="295"/>
      <c r="CB88" s="295"/>
      <c r="CC88" s="295"/>
      <c r="CD88" s="295"/>
      <c r="CE88" s="295"/>
      <c r="CF88" s="295"/>
      <c r="CG88" s="295"/>
      <c r="CH88" s="292"/>
      <c r="CI88" s="292"/>
      <c r="CJ88" s="293"/>
    </row>
    <row r="89" spans="1:88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5"/>
      <c r="AJ89" s="295"/>
      <c r="AK89" s="295"/>
      <c r="AL89" s="295"/>
      <c r="AM89" s="295"/>
      <c r="AN89" s="295"/>
      <c r="AO89" s="295"/>
      <c r="AP89" s="295"/>
      <c r="AQ89" s="295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5"/>
      <c r="CA89" s="295"/>
      <c r="CB89" s="295"/>
      <c r="CC89" s="295"/>
      <c r="CD89" s="295"/>
      <c r="CE89" s="295"/>
      <c r="CF89" s="295"/>
      <c r="CG89" s="295"/>
      <c r="CH89" s="292"/>
      <c r="CI89" s="292"/>
      <c r="CJ89" s="293"/>
    </row>
    <row r="90" spans="1:88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5"/>
      <c r="AJ90" s="295"/>
      <c r="AK90" s="295"/>
      <c r="AL90" s="295"/>
      <c r="AM90" s="295"/>
      <c r="AN90" s="295"/>
      <c r="AO90" s="295"/>
      <c r="AP90" s="295"/>
      <c r="AQ90" s="295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5"/>
      <c r="CA90" s="295"/>
      <c r="CB90" s="295"/>
      <c r="CC90" s="295"/>
      <c r="CD90" s="295"/>
      <c r="CE90" s="295"/>
      <c r="CF90" s="295"/>
      <c r="CG90" s="295"/>
      <c r="CH90" s="292"/>
      <c r="CI90" s="292"/>
      <c r="CJ90" s="293"/>
    </row>
    <row r="91" spans="1:88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5"/>
      <c r="AJ91" s="295"/>
      <c r="AK91" s="295"/>
      <c r="AL91" s="295"/>
      <c r="AM91" s="295"/>
      <c r="AN91" s="295"/>
      <c r="AO91" s="295"/>
      <c r="AP91" s="295"/>
      <c r="AQ91" s="295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5"/>
      <c r="CA91" s="295"/>
      <c r="CB91" s="295"/>
      <c r="CC91" s="295"/>
      <c r="CD91" s="295"/>
      <c r="CE91" s="295"/>
      <c r="CF91" s="295"/>
      <c r="CG91" s="295"/>
      <c r="CH91" s="292"/>
      <c r="CI91" s="292"/>
      <c r="CJ91" s="293"/>
    </row>
    <row r="92" spans="1:88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5"/>
      <c r="AJ92" s="295"/>
      <c r="AK92" s="295"/>
      <c r="AL92" s="295"/>
      <c r="AM92" s="295"/>
      <c r="AN92" s="295"/>
      <c r="AO92" s="295"/>
      <c r="AP92" s="295"/>
      <c r="AQ92" s="295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5"/>
      <c r="CA92" s="295"/>
      <c r="CB92" s="295"/>
      <c r="CC92" s="295"/>
      <c r="CD92" s="295"/>
      <c r="CE92" s="295"/>
      <c r="CF92" s="295"/>
      <c r="CG92" s="295"/>
      <c r="CH92" s="292"/>
      <c r="CI92" s="292"/>
      <c r="CJ92" s="293"/>
    </row>
    <row r="93" spans="1:88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5"/>
      <c r="AJ93" s="295"/>
      <c r="AK93" s="295"/>
      <c r="AL93" s="295"/>
      <c r="AM93" s="295"/>
      <c r="AN93" s="295"/>
      <c r="AO93" s="295"/>
      <c r="AP93" s="295"/>
      <c r="AQ93" s="295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5"/>
      <c r="CA93" s="295"/>
      <c r="CB93" s="295"/>
      <c r="CC93" s="295"/>
      <c r="CD93" s="295"/>
      <c r="CE93" s="295"/>
      <c r="CF93" s="295"/>
      <c r="CG93" s="295"/>
      <c r="CH93" s="292"/>
      <c r="CI93" s="292"/>
      <c r="CJ93" s="293"/>
    </row>
    <row r="94" spans="1:88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5"/>
      <c r="AJ94" s="295"/>
      <c r="AK94" s="295"/>
      <c r="AL94" s="295"/>
      <c r="AM94" s="295"/>
      <c r="AN94" s="295"/>
      <c r="AO94" s="295"/>
      <c r="AP94" s="295"/>
      <c r="AQ94" s="295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5"/>
      <c r="CA94" s="295"/>
      <c r="CB94" s="295"/>
      <c r="CC94" s="295"/>
      <c r="CD94" s="295"/>
      <c r="CE94" s="295"/>
      <c r="CF94" s="295"/>
      <c r="CG94" s="295"/>
      <c r="CH94" s="292"/>
      <c r="CI94" s="292"/>
      <c r="CJ94" s="293"/>
    </row>
    <row r="95" spans="1:88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5"/>
      <c r="AJ95" s="295"/>
      <c r="AK95" s="295"/>
      <c r="AL95" s="295"/>
      <c r="AM95" s="295"/>
      <c r="AN95" s="295"/>
      <c r="AO95" s="295"/>
      <c r="AP95" s="295"/>
      <c r="AQ95" s="295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5"/>
      <c r="CA95" s="295"/>
      <c r="CB95" s="295"/>
      <c r="CC95" s="295"/>
      <c r="CD95" s="295"/>
      <c r="CE95" s="295"/>
      <c r="CF95" s="295"/>
      <c r="CG95" s="295"/>
      <c r="CH95" s="292"/>
      <c r="CI95" s="292"/>
      <c r="CJ95" s="293"/>
    </row>
    <row r="96" spans="1:88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5"/>
      <c r="AJ96" s="295"/>
      <c r="AK96" s="295"/>
      <c r="AL96" s="295"/>
      <c r="AM96" s="295"/>
      <c r="AN96" s="295"/>
      <c r="AO96" s="295"/>
      <c r="AP96" s="295"/>
      <c r="AQ96" s="295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5"/>
      <c r="CA96" s="295"/>
      <c r="CB96" s="295"/>
      <c r="CC96" s="295"/>
      <c r="CD96" s="295"/>
      <c r="CE96" s="295"/>
      <c r="CF96" s="295"/>
      <c r="CG96" s="295"/>
      <c r="CH96" s="292"/>
      <c r="CI96" s="292"/>
      <c r="CJ96" s="293"/>
    </row>
    <row r="97" spans="1:88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5"/>
      <c r="AJ97" s="295"/>
      <c r="AK97" s="295"/>
      <c r="AL97" s="295"/>
      <c r="AM97" s="295"/>
      <c r="AN97" s="295"/>
      <c r="AO97" s="295"/>
      <c r="AP97" s="295"/>
      <c r="AQ97" s="295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5"/>
      <c r="CA97" s="295"/>
      <c r="CB97" s="295"/>
      <c r="CC97" s="295"/>
      <c r="CD97" s="295"/>
      <c r="CE97" s="295"/>
      <c r="CF97" s="295"/>
      <c r="CG97" s="295"/>
      <c r="CH97" s="292"/>
      <c r="CI97" s="292"/>
      <c r="CJ97" s="293"/>
    </row>
    <row r="98" spans="1:88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5"/>
      <c r="AJ98" s="295"/>
      <c r="AK98" s="295"/>
      <c r="AL98" s="295"/>
      <c r="AM98" s="295"/>
      <c r="AN98" s="295"/>
      <c r="AO98" s="295"/>
      <c r="AP98" s="295"/>
      <c r="AQ98" s="295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5"/>
      <c r="CA98" s="295"/>
      <c r="CB98" s="295"/>
      <c r="CC98" s="295"/>
      <c r="CD98" s="295"/>
      <c r="CE98" s="295"/>
      <c r="CF98" s="295"/>
      <c r="CG98" s="295"/>
      <c r="CH98" s="292"/>
      <c r="CI98" s="292"/>
      <c r="CJ98" s="293"/>
    </row>
    <row r="99" spans="1:88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5"/>
      <c r="AJ99" s="295"/>
      <c r="AK99" s="295"/>
      <c r="AL99" s="295"/>
      <c r="AM99" s="295"/>
      <c r="AN99" s="295"/>
      <c r="AO99" s="295"/>
      <c r="AP99" s="295"/>
      <c r="AQ99" s="295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5"/>
      <c r="CA99" s="295"/>
      <c r="CB99" s="295"/>
      <c r="CC99" s="295"/>
      <c r="CD99" s="295"/>
      <c r="CE99" s="295"/>
      <c r="CF99" s="295"/>
      <c r="CG99" s="295"/>
      <c r="CH99" s="292"/>
      <c r="CI99" s="292"/>
      <c r="CJ99" s="293"/>
    </row>
    <row r="100" spans="1:88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5"/>
      <c r="CA100" s="295"/>
      <c r="CB100" s="295"/>
      <c r="CC100" s="295"/>
      <c r="CD100" s="295"/>
      <c r="CE100" s="295"/>
      <c r="CF100" s="295"/>
      <c r="CG100" s="295"/>
      <c r="CH100" s="292"/>
      <c r="CI100" s="292"/>
      <c r="CJ100" s="293"/>
    </row>
    <row r="101" spans="1:88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5"/>
      <c r="CA101" s="295"/>
      <c r="CB101" s="295"/>
      <c r="CC101" s="295"/>
      <c r="CD101" s="295"/>
      <c r="CE101" s="295"/>
      <c r="CF101" s="295"/>
      <c r="CG101" s="295"/>
      <c r="CH101" s="292"/>
      <c r="CI101" s="292"/>
      <c r="CJ101" s="293"/>
    </row>
    <row r="102" spans="1:88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5"/>
      <c r="CA102" s="295"/>
      <c r="CB102" s="295"/>
      <c r="CC102" s="295"/>
      <c r="CD102" s="295"/>
      <c r="CE102" s="295"/>
      <c r="CF102" s="295"/>
      <c r="CG102" s="295"/>
      <c r="CH102" s="292"/>
      <c r="CI102" s="292"/>
      <c r="CJ102" s="293"/>
    </row>
    <row r="103" spans="1:88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5"/>
      <c r="CA103" s="295"/>
      <c r="CB103" s="295"/>
      <c r="CC103" s="295"/>
      <c r="CD103" s="295"/>
      <c r="CE103" s="295"/>
      <c r="CF103" s="295"/>
      <c r="CG103" s="295"/>
      <c r="CH103" s="292"/>
      <c r="CI103" s="292"/>
      <c r="CJ103" s="293"/>
    </row>
    <row r="104" spans="1:88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5"/>
      <c r="AJ104" s="295"/>
      <c r="AK104" s="295"/>
      <c r="AL104" s="295"/>
      <c r="AM104" s="295"/>
      <c r="AN104" s="295"/>
      <c r="AO104" s="295"/>
      <c r="AP104" s="295"/>
      <c r="AQ104" s="295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5"/>
      <c r="CA104" s="295"/>
      <c r="CB104" s="295"/>
      <c r="CC104" s="295"/>
      <c r="CD104" s="295"/>
      <c r="CE104" s="295"/>
      <c r="CF104" s="295"/>
      <c r="CG104" s="295"/>
      <c r="CH104" s="292"/>
      <c r="CI104" s="292"/>
      <c r="CJ104" s="293"/>
    </row>
    <row r="105" spans="1:88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5"/>
      <c r="AJ105" s="295"/>
      <c r="AK105" s="295"/>
      <c r="AL105" s="295"/>
      <c r="AM105" s="295"/>
      <c r="AN105" s="295"/>
      <c r="AO105" s="295"/>
      <c r="AP105" s="295"/>
      <c r="AQ105" s="295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5"/>
      <c r="CA105" s="295"/>
      <c r="CB105" s="295"/>
      <c r="CC105" s="295"/>
      <c r="CD105" s="295"/>
      <c r="CE105" s="295"/>
      <c r="CF105" s="295"/>
      <c r="CG105" s="295"/>
      <c r="CH105" s="292"/>
      <c r="CI105" s="292"/>
      <c r="CJ105" s="293"/>
    </row>
    <row r="106" spans="1:88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5"/>
      <c r="AJ106" s="295"/>
      <c r="AK106" s="295"/>
      <c r="AL106" s="295"/>
      <c r="AM106" s="295"/>
      <c r="AN106" s="295"/>
      <c r="AO106" s="295"/>
      <c r="AP106" s="295"/>
      <c r="AQ106" s="295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5"/>
      <c r="CA106" s="295"/>
      <c r="CB106" s="295"/>
      <c r="CC106" s="295"/>
      <c r="CD106" s="295"/>
      <c r="CE106" s="295"/>
      <c r="CF106" s="295"/>
      <c r="CG106" s="295"/>
      <c r="CH106" s="292"/>
      <c r="CI106" s="292"/>
      <c r="CJ106" s="293"/>
    </row>
    <row r="107" spans="1:88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5"/>
      <c r="AJ107" s="295"/>
      <c r="AK107" s="295"/>
      <c r="AL107" s="295"/>
      <c r="AM107" s="295"/>
      <c r="AN107" s="295"/>
      <c r="AO107" s="295"/>
      <c r="AP107" s="295"/>
      <c r="AQ107" s="295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5"/>
      <c r="CA107" s="295"/>
      <c r="CB107" s="295"/>
      <c r="CC107" s="295"/>
      <c r="CD107" s="295"/>
      <c r="CE107" s="295"/>
      <c r="CF107" s="295"/>
      <c r="CG107" s="295"/>
      <c r="CH107" s="292"/>
      <c r="CI107" s="292"/>
      <c r="CJ107" s="293"/>
    </row>
    <row r="108" spans="1:88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5"/>
      <c r="AJ108" s="295"/>
      <c r="AK108" s="295"/>
      <c r="AL108" s="295"/>
      <c r="AM108" s="295"/>
      <c r="AN108" s="295"/>
      <c r="AO108" s="295"/>
      <c r="AP108" s="295"/>
      <c r="AQ108" s="295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5"/>
      <c r="CA108" s="295"/>
      <c r="CB108" s="295"/>
      <c r="CC108" s="295"/>
      <c r="CD108" s="295"/>
      <c r="CE108" s="295"/>
      <c r="CF108" s="295"/>
      <c r="CG108" s="295"/>
      <c r="CH108" s="292"/>
      <c r="CI108" s="292"/>
      <c r="CJ108" s="293"/>
    </row>
    <row r="109" spans="1:88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5"/>
      <c r="AJ109" s="295"/>
      <c r="AK109" s="295"/>
      <c r="AL109" s="295"/>
      <c r="AM109" s="295"/>
      <c r="AN109" s="295"/>
      <c r="AO109" s="295"/>
      <c r="AP109" s="295"/>
      <c r="AQ109" s="295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5"/>
      <c r="CA109" s="295"/>
      <c r="CB109" s="295"/>
      <c r="CC109" s="295"/>
      <c r="CD109" s="295"/>
      <c r="CE109" s="295"/>
      <c r="CF109" s="295"/>
      <c r="CG109" s="295"/>
      <c r="CH109" s="292"/>
      <c r="CI109" s="292"/>
      <c r="CJ109" s="293"/>
    </row>
    <row r="110" spans="1:88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5"/>
      <c r="AJ110" s="295"/>
      <c r="AK110" s="295"/>
      <c r="AL110" s="295"/>
      <c r="AM110" s="295"/>
      <c r="AN110" s="295"/>
      <c r="AO110" s="295"/>
      <c r="AP110" s="295"/>
      <c r="AQ110" s="295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5"/>
      <c r="CA110" s="295"/>
      <c r="CB110" s="295"/>
      <c r="CC110" s="295"/>
      <c r="CD110" s="295"/>
      <c r="CE110" s="295"/>
      <c r="CF110" s="295"/>
      <c r="CG110" s="295"/>
      <c r="CH110" s="292"/>
      <c r="CI110" s="292"/>
      <c r="CJ110" s="293"/>
    </row>
    <row r="111" spans="1:88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5"/>
      <c r="AJ111" s="295"/>
      <c r="AK111" s="295"/>
      <c r="AL111" s="295"/>
      <c r="AM111" s="295"/>
      <c r="AN111" s="295"/>
      <c r="AO111" s="295"/>
      <c r="AP111" s="295"/>
      <c r="AQ111" s="295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5"/>
      <c r="CA111" s="295"/>
      <c r="CB111" s="295"/>
      <c r="CC111" s="295"/>
      <c r="CD111" s="295"/>
      <c r="CE111" s="295"/>
      <c r="CF111" s="295"/>
      <c r="CG111" s="295"/>
      <c r="CH111" s="292"/>
      <c r="CI111" s="292"/>
      <c r="CJ111" s="293"/>
    </row>
    <row r="112" spans="1:88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5"/>
      <c r="AJ112" s="295"/>
      <c r="AK112" s="295"/>
      <c r="AL112" s="295"/>
      <c r="AM112" s="295"/>
      <c r="AN112" s="295"/>
      <c r="AO112" s="295"/>
      <c r="AP112" s="295"/>
      <c r="AQ112" s="295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5"/>
      <c r="CA112" s="295"/>
      <c r="CB112" s="295"/>
      <c r="CC112" s="295"/>
      <c r="CD112" s="295"/>
      <c r="CE112" s="295"/>
      <c r="CF112" s="295"/>
      <c r="CG112" s="295"/>
      <c r="CH112" s="292"/>
      <c r="CI112" s="292"/>
      <c r="CJ112" s="293"/>
    </row>
    <row r="113" spans="1:88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5"/>
      <c r="AJ113" s="295"/>
      <c r="AK113" s="295"/>
      <c r="AL113" s="295"/>
      <c r="AM113" s="295"/>
      <c r="AN113" s="295"/>
      <c r="AO113" s="295"/>
      <c r="AP113" s="295"/>
      <c r="AQ113" s="295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5"/>
      <c r="CA113" s="295"/>
      <c r="CB113" s="295"/>
      <c r="CC113" s="295"/>
      <c r="CD113" s="295"/>
      <c r="CE113" s="295"/>
      <c r="CF113" s="295"/>
      <c r="CG113" s="295"/>
      <c r="CH113" s="292"/>
      <c r="CI113" s="292"/>
      <c r="CJ113" s="293"/>
    </row>
    <row r="114" spans="1:88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5"/>
      <c r="AJ114" s="295"/>
      <c r="AK114" s="295"/>
      <c r="AL114" s="295"/>
      <c r="AM114" s="295"/>
      <c r="AN114" s="295"/>
      <c r="AO114" s="295"/>
      <c r="AP114" s="295"/>
      <c r="AQ114" s="295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5"/>
      <c r="CA114" s="295"/>
      <c r="CB114" s="295"/>
      <c r="CC114" s="295"/>
      <c r="CD114" s="295"/>
      <c r="CE114" s="295"/>
      <c r="CF114" s="295"/>
      <c r="CG114" s="295"/>
      <c r="CH114" s="292"/>
      <c r="CI114" s="292"/>
      <c r="CJ114" s="293"/>
    </row>
    <row r="115" spans="1:88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5"/>
      <c r="AJ115" s="295"/>
      <c r="AK115" s="295"/>
      <c r="AL115" s="295"/>
      <c r="AM115" s="295"/>
      <c r="AN115" s="295"/>
      <c r="AO115" s="295"/>
      <c r="AP115" s="295"/>
      <c r="AQ115" s="295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5"/>
      <c r="CA115" s="295"/>
      <c r="CB115" s="295"/>
      <c r="CC115" s="295"/>
      <c r="CD115" s="295"/>
      <c r="CE115" s="295"/>
      <c r="CF115" s="295"/>
      <c r="CG115" s="295"/>
      <c r="CH115" s="292"/>
      <c r="CI115" s="292"/>
      <c r="CJ115" s="293"/>
    </row>
    <row r="116" spans="1:88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5"/>
      <c r="AJ116" s="295"/>
      <c r="AK116" s="295"/>
      <c r="AL116" s="295"/>
      <c r="AM116" s="295"/>
      <c r="AN116" s="295"/>
      <c r="AO116" s="295"/>
      <c r="AP116" s="295"/>
      <c r="AQ116" s="295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5"/>
      <c r="CA116" s="295"/>
      <c r="CB116" s="295"/>
      <c r="CC116" s="295"/>
      <c r="CD116" s="295"/>
      <c r="CE116" s="295"/>
      <c r="CF116" s="295"/>
      <c r="CG116" s="295"/>
      <c r="CH116" s="292"/>
      <c r="CI116" s="292"/>
      <c r="CJ116" s="293"/>
    </row>
    <row r="117" spans="1:88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5"/>
      <c r="AJ117" s="295"/>
      <c r="AK117" s="295"/>
      <c r="AL117" s="295"/>
      <c r="AM117" s="295"/>
      <c r="AN117" s="295"/>
      <c r="AO117" s="295"/>
      <c r="AP117" s="295"/>
      <c r="AQ117" s="295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5"/>
      <c r="CA117" s="295"/>
      <c r="CB117" s="295"/>
      <c r="CC117" s="295"/>
      <c r="CD117" s="295"/>
      <c r="CE117" s="295"/>
      <c r="CF117" s="295"/>
      <c r="CG117" s="295"/>
      <c r="CH117" s="292"/>
      <c r="CI117" s="292"/>
      <c r="CJ117" s="293"/>
    </row>
    <row r="118" spans="1:88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5"/>
      <c r="AJ118" s="295"/>
      <c r="AK118" s="295"/>
      <c r="AL118" s="295"/>
      <c r="AM118" s="295"/>
      <c r="AN118" s="295"/>
      <c r="AO118" s="295"/>
      <c r="AP118" s="295"/>
      <c r="AQ118" s="295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5"/>
      <c r="CA118" s="295"/>
      <c r="CB118" s="295"/>
      <c r="CC118" s="295"/>
      <c r="CD118" s="295"/>
      <c r="CE118" s="295"/>
      <c r="CF118" s="295"/>
      <c r="CG118" s="295"/>
      <c r="CH118" s="292"/>
      <c r="CI118" s="292"/>
      <c r="CJ118" s="293"/>
    </row>
    <row r="119" spans="1:88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5"/>
      <c r="AJ119" s="295"/>
      <c r="AK119" s="295"/>
      <c r="AL119" s="295"/>
      <c r="AM119" s="295"/>
      <c r="AN119" s="295"/>
      <c r="AO119" s="295"/>
      <c r="AP119" s="295"/>
      <c r="AQ119" s="295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5"/>
      <c r="CA119" s="295"/>
      <c r="CB119" s="295"/>
      <c r="CC119" s="295"/>
      <c r="CD119" s="295"/>
      <c r="CE119" s="295"/>
      <c r="CF119" s="295"/>
      <c r="CG119" s="295"/>
      <c r="CH119" s="292"/>
      <c r="CI119" s="292"/>
      <c r="CJ119" s="293"/>
    </row>
    <row r="120" spans="1:88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5"/>
      <c r="AJ120" s="295"/>
      <c r="AK120" s="295"/>
      <c r="AL120" s="295"/>
      <c r="AM120" s="295"/>
      <c r="AN120" s="295"/>
      <c r="AO120" s="295"/>
      <c r="AP120" s="295"/>
      <c r="AQ120" s="295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5"/>
      <c r="CA120" s="295"/>
      <c r="CB120" s="295"/>
      <c r="CC120" s="295"/>
      <c r="CD120" s="295"/>
      <c r="CE120" s="295"/>
      <c r="CF120" s="295"/>
      <c r="CG120" s="295"/>
      <c r="CH120" s="292"/>
      <c r="CI120" s="292"/>
      <c r="CJ120" s="293"/>
    </row>
    <row r="121" spans="1:88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5"/>
      <c r="AJ121" s="295"/>
      <c r="AK121" s="295"/>
      <c r="AL121" s="295"/>
      <c r="AM121" s="295"/>
      <c r="AN121" s="295"/>
      <c r="AO121" s="295"/>
      <c r="AP121" s="295"/>
      <c r="AQ121" s="295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5"/>
      <c r="CA121" s="295"/>
      <c r="CB121" s="295"/>
      <c r="CC121" s="295"/>
      <c r="CD121" s="295"/>
      <c r="CE121" s="295"/>
      <c r="CF121" s="295"/>
      <c r="CG121" s="295"/>
      <c r="CH121" s="292"/>
      <c r="CI121" s="292"/>
      <c r="CJ121" s="293"/>
    </row>
    <row r="122" spans="1:88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5"/>
      <c r="AJ122" s="295"/>
      <c r="AK122" s="295"/>
      <c r="AL122" s="295"/>
      <c r="AM122" s="295"/>
      <c r="AN122" s="295"/>
      <c r="AO122" s="295"/>
      <c r="AP122" s="295"/>
      <c r="AQ122" s="295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5"/>
      <c r="CA122" s="295"/>
      <c r="CB122" s="295"/>
      <c r="CC122" s="295"/>
      <c r="CD122" s="295"/>
      <c r="CE122" s="295"/>
      <c r="CF122" s="295"/>
      <c r="CG122" s="295"/>
      <c r="CH122" s="292"/>
      <c r="CI122" s="292"/>
      <c r="CJ122" s="293"/>
    </row>
    <row r="123" spans="1:88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5"/>
      <c r="AJ123" s="295"/>
      <c r="AK123" s="295"/>
      <c r="AL123" s="295"/>
      <c r="AM123" s="295"/>
      <c r="AN123" s="295"/>
      <c r="AO123" s="295"/>
      <c r="AP123" s="295"/>
      <c r="AQ123" s="295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5"/>
      <c r="CA123" s="295"/>
      <c r="CB123" s="295"/>
      <c r="CC123" s="295"/>
      <c r="CD123" s="295"/>
      <c r="CE123" s="295"/>
      <c r="CF123" s="295"/>
      <c r="CG123" s="295"/>
      <c r="CH123" s="292"/>
      <c r="CI123" s="292"/>
      <c r="CJ123" s="293"/>
    </row>
    <row r="124" spans="1:88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5"/>
      <c r="AJ124" s="295"/>
      <c r="AK124" s="295"/>
      <c r="AL124" s="295"/>
      <c r="AM124" s="295"/>
      <c r="AN124" s="295"/>
      <c r="AO124" s="295"/>
      <c r="AP124" s="295"/>
      <c r="AQ124" s="295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5"/>
      <c r="CA124" s="295"/>
      <c r="CB124" s="295"/>
      <c r="CC124" s="295"/>
      <c r="CD124" s="295"/>
      <c r="CE124" s="295"/>
      <c r="CF124" s="295"/>
      <c r="CG124" s="295"/>
      <c r="CH124" s="292"/>
      <c r="CI124" s="292"/>
      <c r="CJ124" s="293"/>
    </row>
    <row r="125" spans="1:88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5"/>
      <c r="AJ125" s="295"/>
      <c r="AK125" s="295"/>
      <c r="AL125" s="295"/>
      <c r="AM125" s="295"/>
      <c r="AN125" s="295"/>
      <c r="AO125" s="295"/>
      <c r="AP125" s="295"/>
      <c r="AQ125" s="295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5"/>
      <c r="CA125" s="295"/>
      <c r="CB125" s="295"/>
      <c r="CC125" s="295"/>
      <c r="CD125" s="295"/>
      <c r="CE125" s="295"/>
      <c r="CF125" s="295"/>
      <c r="CG125" s="295"/>
      <c r="CH125" s="292"/>
      <c r="CI125" s="292"/>
      <c r="CJ125" s="293"/>
    </row>
    <row r="126" spans="1:88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5"/>
      <c r="AJ126" s="295"/>
      <c r="AK126" s="295"/>
      <c r="AL126" s="295"/>
      <c r="AM126" s="295"/>
      <c r="AN126" s="295"/>
      <c r="AO126" s="295"/>
      <c r="AP126" s="295"/>
      <c r="AQ126" s="295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5"/>
      <c r="CA126" s="295"/>
      <c r="CB126" s="295"/>
      <c r="CC126" s="295"/>
      <c r="CD126" s="295"/>
      <c r="CE126" s="295"/>
      <c r="CF126" s="295"/>
      <c r="CG126" s="295"/>
      <c r="CH126" s="292"/>
      <c r="CI126" s="292"/>
      <c r="CJ126" s="293"/>
    </row>
    <row r="127" spans="1:88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5"/>
      <c r="AJ127" s="295"/>
      <c r="AK127" s="295"/>
      <c r="AL127" s="295"/>
      <c r="AM127" s="295"/>
      <c r="AN127" s="295"/>
      <c r="AO127" s="295"/>
      <c r="AP127" s="295"/>
      <c r="AQ127" s="295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5"/>
      <c r="CA127" s="295"/>
      <c r="CB127" s="295"/>
      <c r="CC127" s="295"/>
      <c r="CD127" s="295"/>
      <c r="CE127" s="295"/>
      <c r="CF127" s="295"/>
      <c r="CG127" s="295"/>
      <c r="CH127" s="292"/>
      <c r="CI127" s="292"/>
      <c r="CJ127" s="293"/>
    </row>
    <row r="128" spans="1:88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5"/>
      <c r="AJ128" s="295"/>
      <c r="AK128" s="295"/>
      <c r="AL128" s="295"/>
      <c r="AM128" s="295"/>
      <c r="AN128" s="295"/>
      <c r="AO128" s="295"/>
      <c r="AP128" s="295"/>
      <c r="AQ128" s="295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5"/>
      <c r="CA128" s="295"/>
      <c r="CB128" s="295"/>
      <c r="CC128" s="295"/>
      <c r="CD128" s="295"/>
      <c r="CE128" s="295"/>
      <c r="CF128" s="295"/>
      <c r="CG128" s="295"/>
      <c r="CH128" s="292"/>
      <c r="CI128" s="292"/>
      <c r="CJ128" s="293"/>
    </row>
    <row r="129" spans="1:88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5"/>
      <c r="AJ129" s="295"/>
      <c r="AK129" s="295"/>
      <c r="AL129" s="295"/>
      <c r="AM129" s="295"/>
      <c r="AN129" s="295"/>
      <c r="AO129" s="295"/>
      <c r="AP129" s="295"/>
      <c r="AQ129" s="295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5"/>
      <c r="CA129" s="295"/>
      <c r="CB129" s="295"/>
      <c r="CC129" s="295"/>
      <c r="CD129" s="295"/>
      <c r="CE129" s="295"/>
      <c r="CF129" s="295"/>
      <c r="CG129" s="295"/>
      <c r="CH129" s="292"/>
      <c r="CI129" s="292"/>
      <c r="CJ129" s="293"/>
    </row>
    <row r="130" spans="1:88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5"/>
      <c r="AJ130" s="295"/>
      <c r="AK130" s="295"/>
      <c r="AL130" s="295"/>
      <c r="AM130" s="295"/>
      <c r="AN130" s="295"/>
      <c r="AO130" s="295"/>
      <c r="AP130" s="295"/>
      <c r="AQ130" s="295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5"/>
      <c r="CA130" s="295"/>
      <c r="CB130" s="295"/>
      <c r="CC130" s="295"/>
      <c r="CD130" s="295"/>
      <c r="CE130" s="295"/>
      <c r="CF130" s="295"/>
      <c r="CG130" s="295"/>
      <c r="CH130" s="292"/>
      <c r="CI130" s="292"/>
      <c r="CJ130" s="293"/>
    </row>
    <row r="131" spans="1:88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5"/>
      <c r="AJ131" s="295"/>
      <c r="AK131" s="295"/>
      <c r="AL131" s="295"/>
      <c r="AM131" s="295"/>
      <c r="AN131" s="295"/>
      <c r="AO131" s="295"/>
      <c r="AP131" s="295"/>
      <c r="AQ131" s="295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5"/>
      <c r="CA131" s="295"/>
      <c r="CB131" s="295"/>
      <c r="CC131" s="295"/>
      <c r="CD131" s="295"/>
      <c r="CE131" s="295"/>
      <c r="CF131" s="295"/>
      <c r="CG131" s="295"/>
      <c r="CH131" s="292"/>
      <c r="CI131" s="292"/>
      <c r="CJ131" s="293"/>
    </row>
    <row r="132" spans="1:88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5"/>
      <c r="AJ132" s="295"/>
      <c r="AK132" s="295"/>
      <c r="AL132" s="295"/>
      <c r="AM132" s="295"/>
      <c r="AN132" s="295"/>
      <c r="AO132" s="295"/>
      <c r="AP132" s="295"/>
      <c r="AQ132" s="295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5"/>
      <c r="CA132" s="295"/>
      <c r="CB132" s="295"/>
      <c r="CC132" s="295"/>
      <c r="CD132" s="295"/>
      <c r="CE132" s="295"/>
      <c r="CF132" s="295"/>
      <c r="CG132" s="295"/>
      <c r="CH132" s="292"/>
      <c r="CI132" s="292"/>
      <c r="CJ132" s="293"/>
    </row>
    <row r="133" spans="1:88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5"/>
      <c r="AJ133" s="295"/>
      <c r="AK133" s="295"/>
      <c r="AL133" s="295"/>
      <c r="AM133" s="295"/>
      <c r="AN133" s="295"/>
      <c r="AO133" s="295"/>
      <c r="AP133" s="295"/>
      <c r="AQ133" s="295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5"/>
      <c r="CA133" s="295"/>
      <c r="CB133" s="295"/>
      <c r="CC133" s="295"/>
      <c r="CD133" s="295"/>
      <c r="CE133" s="295"/>
      <c r="CF133" s="295"/>
      <c r="CG133" s="295"/>
      <c r="CH133" s="292"/>
      <c r="CI133" s="292"/>
      <c r="CJ133" s="293"/>
    </row>
    <row r="134" spans="1:88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5"/>
      <c r="AJ134" s="295"/>
      <c r="AK134" s="295"/>
      <c r="AL134" s="295"/>
      <c r="AM134" s="295"/>
      <c r="AN134" s="295"/>
      <c r="AO134" s="295"/>
      <c r="AP134" s="295"/>
      <c r="AQ134" s="295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5"/>
      <c r="CA134" s="295"/>
      <c r="CB134" s="295"/>
      <c r="CC134" s="295"/>
      <c r="CD134" s="295"/>
      <c r="CE134" s="295"/>
      <c r="CF134" s="295"/>
      <c r="CG134" s="295"/>
      <c r="CH134" s="292"/>
      <c r="CI134" s="292"/>
      <c r="CJ134" s="293"/>
    </row>
    <row r="135" spans="1:88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5"/>
      <c r="AJ135" s="295"/>
      <c r="AK135" s="295"/>
      <c r="AL135" s="295"/>
      <c r="AM135" s="295"/>
      <c r="AN135" s="295"/>
      <c r="AO135" s="295"/>
      <c r="AP135" s="295"/>
      <c r="AQ135" s="295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5"/>
      <c r="CA135" s="295"/>
      <c r="CB135" s="295"/>
      <c r="CC135" s="295"/>
      <c r="CD135" s="295"/>
      <c r="CE135" s="295"/>
      <c r="CF135" s="295"/>
      <c r="CG135" s="295"/>
      <c r="CH135" s="292"/>
      <c r="CI135" s="292"/>
      <c r="CJ135" s="293"/>
    </row>
    <row r="136" spans="1:88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5"/>
      <c r="AJ136" s="295"/>
      <c r="AK136" s="295"/>
      <c r="AL136" s="295"/>
      <c r="AM136" s="295"/>
      <c r="AN136" s="295"/>
      <c r="AO136" s="295"/>
      <c r="AP136" s="295"/>
      <c r="AQ136" s="295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5"/>
      <c r="CA136" s="295"/>
      <c r="CB136" s="295"/>
      <c r="CC136" s="295"/>
      <c r="CD136" s="295"/>
      <c r="CE136" s="295"/>
      <c r="CF136" s="295"/>
      <c r="CG136" s="295"/>
      <c r="CH136" s="292"/>
      <c r="CI136" s="292"/>
      <c r="CJ136" s="293"/>
    </row>
    <row r="137" spans="1:88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5"/>
      <c r="AJ137" s="295"/>
      <c r="AK137" s="295"/>
      <c r="AL137" s="295"/>
      <c r="AM137" s="295"/>
      <c r="AN137" s="295"/>
      <c r="AO137" s="295"/>
      <c r="AP137" s="295"/>
      <c r="AQ137" s="295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5"/>
      <c r="CA137" s="295"/>
      <c r="CB137" s="295"/>
      <c r="CC137" s="295"/>
      <c r="CD137" s="295"/>
      <c r="CE137" s="295"/>
      <c r="CF137" s="295"/>
      <c r="CG137" s="295"/>
      <c r="CH137" s="292"/>
      <c r="CI137" s="292"/>
      <c r="CJ137" s="293"/>
    </row>
    <row r="138" spans="1:88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5"/>
      <c r="AJ138" s="295"/>
      <c r="AK138" s="295"/>
      <c r="AL138" s="295"/>
      <c r="AM138" s="295"/>
      <c r="AN138" s="295"/>
      <c r="AO138" s="295"/>
      <c r="AP138" s="295"/>
      <c r="AQ138" s="295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5"/>
      <c r="CA138" s="295"/>
      <c r="CB138" s="295"/>
      <c r="CC138" s="295"/>
      <c r="CD138" s="295"/>
      <c r="CE138" s="295"/>
      <c r="CF138" s="295"/>
      <c r="CG138" s="295"/>
      <c r="CH138" s="292"/>
      <c r="CI138" s="292"/>
      <c r="CJ138" s="293"/>
    </row>
    <row r="139" spans="1:88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5"/>
      <c r="AJ139" s="295"/>
      <c r="AK139" s="295"/>
      <c r="AL139" s="295"/>
      <c r="AM139" s="295"/>
      <c r="AN139" s="295"/>
      <c r="AO139" s="295"/>
      <c r="AP139" s="295"/>
      <c r="AQ139" s="295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5"/>
      <c r="CA139" s="295"/>
      <c r="CB139" s="295"/>
      <c r="CC139" s="295"/>
      <c r="CD139" s="295"/>
      <c r="CE139" s="295"/>
      <c r="CF139" s="295"/>
      <c r="CG139" s="295"/>
      <c r="CH139" s="292"/>
      <c r="CI139" s="292"/>
      <c r="CJ139" s="293"/>
    </row>
    <row r="140" spans="1:88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5"/>
      <c r="AJ140" s="295"/>
      <c r="AK140" s="295"/>
      <c r="AL140" s="295"/>
      <c r="AM140" s="295"/>
      <c r="AN140" s="295"/>
      <c r="AO140" s="295"/>
      <c r="AP140" s="295"/>
      <c r="AQ140" s="295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5"/>
      <c r="CA140" s="295"/>
      <c r="CB140" s="295"/>
      <c r="CC140" s="295"/>
      <c r="CD140" s="295"/>
      <c r="CE140" s="295"/>
      <c r="CF140" s="295"/>
      <c r="CG140" s="295"/>
      <c r="CH140" s="292"/>
      <c r="CI140" s="292"/>
      <c r="CJ140" s="293"/>
    </row>
    <row r="141" spans="1:88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5"/>
      <c r="AJ141" s="295"/>
      <c r="AK141" s="295"/>
      <c r="AL141" s="295"/>
      <c r="AM141" s="295"/>
      <c r="AN141" s="295"/>
      <c r="AO141" s="295"/>
      <c r="AP141" s="295"/>
      <c r="AQ141" s="295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5"/>
      <c r="CA141" s="295"/>
      <c r="CB141" s="295"/>
      <c r="CC141" s="295"/>
      <c r="CD141" s="295"/>
      <c r="CE141" s="295"/>
      <c r="CF141" s="295"/>
      <c r="CG141" s="295"/>
      <c r="CH141" s="292"/>
      <c r="CI141" s="292"/>
      <c r="CJ141" s="293"/>
    </row>
    <row r="142" spans="1:88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5"/>
      <c r="AJ142" s="295"/>
      <c r="AK142" s="295"/>
      <c r="AL142" s="295"/>
      <c r="AM142" s="295"/>
      <c r="AN142" s="295"/>
      <c r="AO142" s="295"/>
      <c r="AP142" s="295"/>
      <c r="AQ142" s="295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5"/>
      <c r="CA142" s="295"/>
      <c r="CB142" s="295"/>
      <c r="CC142" s="295"/>
      <c r="CD142" s="295"/>
      <c r="CE142" s="295"/>
      <c r="CF142" s="295"/>
      <c r="CG142" s="295"/>
      <c r="CH142" s="292"/>
      <c r="CI142" s="292"/>
      <c r="CJ142" s="293"/>
    </row>
    <row r="143" spans="1:88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5"/>
      <c r="AJ143" s="295"/>
      <c r="AK143" s="295"/>
      <c r="AL143" s="295"/>
      <c r="AM143" s="295"/>
      <c r="AN143" s="295"/>
      <c r="AO143" s="295"/>
      <c r="AP143" s="295"/>
      <c r="AQ143" s="295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5"/>
      <c r="CA143" s="295"/>
      <c r="CB143" s="295"/>
      <c r="CC143" s="295"/>
      <c r="CD143" s="295"/>
      <c r="CE143" s="295"/>
      <c r="CF143" s="295"/>
      <c r="CG143" s="295"/>
      <c r="CH143" s="292"/>
      <c r="CI143" s="292"/>
      <c r="CJ143" s="293"/>
    </row>
    <row r="144" spans="1:88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5"/>
      <c r="AJ144" s="295"/>
      <c r="AK144" s="295"/>
      <c r="AL144" s="295"/>
      <c r="AM144" s="295"/>
      <c r="AN144" s="295"/>
      <c r="AO144" s="295"/>
      <c r="AP144" s="295"/>
      <c r="AQ144" s="295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5"/>
      <c r="CA144" s="295"/>
      <c r="CB144" s="295"/>
      <c r="CC144" s="295"/>
      <c r="CD144" s="295"/>
      <c r="CE144" s="295"/>
      <c r="CF144" s="295"/>
      <c r="CG144" s="295"/>
      <c r="CH144" s="292"/>
      <c r="CI144" s="292"/>
      <c r="CJ144" s="293"/>
    </row>
    <row r="145" spans="1:88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5"/>
      <c r="AJ145" s="295"/>
      <c r="AK145" s="295"/>
      <c r="AL145" s="295"/>
      <c r="AM145" s="295"/>
      <c r="AN145" s="295"/>
      <c r="AO145" s="295"/>
      <c r="AP145" s="295"/>
      <c r="AQ145" s="295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5"/>
      <c r="CA145" s="295"/>
      <c r="CB145" s="295"/>
      <c r="CC145" s="295"/>
      <c r="CD145" s="295"/>
      <c r="CE145" s="295"/>
      <c r="CF145" s="295"/>
      <c r="CG145" s="295"/>
      <c r="CH145" s="292"/>
      <c r="CI145" s="292"/>
      <c r="CJ145" s="293"/>
    </row>
    <row r="146" spans="1:88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5"/>
      <c r="AJ146" s="295"/>
      <c r="AK146" s="295"/>
      <c r="AL146" s="295"/>
      <c r="AM146" s="295"/>
      <c r="AN146" s="295"/>
      <c r="AO146" s="295"/>
      <c r="AP146" s="295"/>
      <c r="AQ146" s="295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5"/>
      <c r="CA146" s="295"/>
      <c r="CB146" s="295"/>
      <c r="CC146" s="295"/>
      <c r="CD146" s="295"/>
      <c r="CE146" s="295"/>
      <c r="CF146" s="295"/>
      <c r="CG146" s="295"/>
      <c r="CH146" s="292"/>
      <c r="CI146" s="292"/>
      <c r="CJ146" s="293"/>
    </row>
    <row r="147" spans="1:88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5"/>
      <c r="AJ147" s="295"/>
      <c r="AK147" s="295"/>
      <c r="AL147" s="295"/>
      <c r="AM147" s="295"/>
      <c r="AN147" s="295"/>
      <c r="AO147" s="295"/>
      <c r="AP147" s="295"/>
      <c r="AQ147" s="295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5"/>
      <c r="CA147" s="295"/>
      <c r="CB147" s="295"/>
      <c r="CC147" s="295"/>
      <c r="CD147" s="295"/>
      <c r="CE147" s="295"/>
      <c r="CF147" s="295"/>
      <c r="CG147" s="295"/>
      <c r="CH147" s="292"/>
      <c r="CI147" s="292"/>
      <c r="CJ147" s="293"/>
    </row>
    <row r="148" spans="1:88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5"/>
      <c r="AJ148" s="295"/>
      <c r="AK148" s="295"/>
      <c r="AL148" s="295"/>
      <c r="AM148" s="295"/>
      <c r="AN148" s="295"/>
      <c r="AO148" s="295"/>
      <c r="AP148" s="295"/>
      <c r="AQ148" s="295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5"/>
      <c r="CA148" s="295"/>
      <c r="CB148" s="295"/>
      <c r="CC148" s="295"/>
      <c r="CD148" s="295"/>
      <c r="CE148" s="295"/>
      <c r="CF148" s="295"/>
      <c r="CG148" s="295"/>
      <c r="CH148" s="292"/>
      <c r="CI148" s="292"/>
      <c r="CJ148" s="293"/>
    </row>
    <row r="149" spans="1:88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5"/>
      <c r="AJ149" s="295"/>
      <c r="AK149" s="295"/>
      <c r="AL149" s="295"/>
      <c r="AM149" s="295"/>
      <c r="AN149" s="295"/>
      <c r="AO149" s="295"/>
      <c r="AP149" s="295"/>
      <c r="AQ149" s="295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5"/>
      <c r="CA149" s="295"/>
      <c r="CB149" s="295"/>
      <c r="CC149" s="295"/>
      <c r="CD149" s="295"/>
      <c r="CE149" s="295"/>
      <c r="CF149" s="295"/>
      <c r="CG149" s="295"/>
      <c r="CH149" s="292"/>
      <c r="CI149" s="292"/>
      <c r="CJ149" s="293"/>
    </row>
    <row r="150" spans="1:88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5"/>
      <c r="AJ150" s="295"/>
      <c r="AK150" s="295"/>
      <c r="AL150" s="295"/>
      <c r="AM150" s="295"/>
      <c r="AN150" s="295"/>
      <c r="AO150" s="295"/>
      <c r="AP150" s="295"/>
      <c r="AQ150" s="295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5"/>
      <c r="CA150" s="295"/>
      <c r="CB150" s="295"/>
      <c r="CC150" s="295"/>
      <c r="CD150" s="295"/>
      <c r="CE150" s="295"/>
      <c r="CF150" s="295"/>
      <c r="CG150" s="295"/>
      <c r="CH150" s="292"/>
      <c r="CI150" s="292"/>
      <c r="CJ150" s="293"/>
    </row>
    <row r="151" spans="1:88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5"/>
      <c r="AJ151" s="295"/>
      <c r="AK151" s="295"/>
      <c r="AL151" s="295"/>
      <c r="AM151" s="295"/>
      <c r="AN151" s="295"/>
      <c r="AO151" s="295"/>
      <c r="AP151" s="295"/>
      <c r="AQ151" s="295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5"/>
      <c r="CA151" s="295"/>
      <c r="CB151" s="295"/>
      <c r="CC151" s="295"/>
      <c r="CD151" s="295"/>
      <c r="CE151" s="295"/>
      <c r="CF151" s="295"/>
      <c r="CG151" s="295"/>
      <c r="CH151" s="292"/>
      <c r="CI151" s="292"/>
      <c r="CJ151" s="293"/>
    </row>
    <row r="152" spans="1:88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5"/>
      <c r="AJ152" s="295"/>
      <c r="AK152" s="295"/>
      <c r="AL152" s="295"/>
      <c r="AM152" s="295"/>
      <c r="AN152" s="295"/>
      <c r="AO152" s="295"/>
      <c r="AP152" s="295"/>
      <c r="AQ152" s="295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5"/>
      <c r="CA152" s="295"/>
      <c r="CB152" s="295"/>
      <c r="CC152" s="295"/>
      <c r="CD152" s="295"/>
      <c r="CE152" s="295"/>
      <c r="CF152" s="295"/>
      <c r="CG152" s="295"/>
      <c r="CH152" s="292"/>
      <c r="CI152" s="292"/>
      <c r="CJ152" s="293"/>
    </row>
    <row r="153" spans="1:88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5"/>
      <c r="AJ153" s="295"/>
      <c r="AK153" s="295"/>
      <c r="AL153" s="295"/>
      <c r="AM153" s="295"/>
      <c r="AN153" s="295"/>
      <c r="AO153" s="295"/>
      <c r="AP153" s="295"/>
      <c r="AQ153" s="295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5"/>
      <c r="CA153" s="295"/>
      <c r="CB153" s="295"/>
      <c r="CC153" s="295"/>
      <c r="CD153" s="295"/>
      <c r="CE153" s="295"/>
      <c r="CF153" s="295"/>
      <c r="CG153" s="295"/>
      <c r="CH153" s="292"/>
      <c r="CI153" s="292"/>
      <c r="CJ153" s="293"/>
    </row>
    <row r="154" spans="1:88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5"/>
      <c r="AJ154" s="295"/>
      <c r="AK154" s="295"/>
      <c r="AL154" s="295"/>
      <c r="AM154" s="295"/>
      <c r="AN154" s="295"/>
      <c r="AO154" s="295"/>
      <c r="AP154" s="295"/>
      <c r="AQ154" s="295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5"/>
      <c r="CA154" s="295"/>
      <c r="CB154" s="295"/>
      <c r="CC154" s="295"/>
      <c r="CD154" s="295"/>
      <c r="CE154" s="295"/>
      <c r="CF154" s="295"/>
      <c r="CG154" s="295"/>
      <c r="CH154" s="292"/>
      <c r="CI154" s="292"/>
      <c r="CJ154" s="293"/>
    </row>
    <row r="155" spans="1:88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5"/>
      <c r="AJ155" s="295"/>
      <c r="AK155" s="295"/>
      <c r="AL155" s="295"/>
      <c r="AM155" s="295"/>
      <c r="AN155" s="295"/>
      <c r="AO155" s="295"/>
      <c r="AP155" s="295"/>
      <c r="AQ155" s="295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5"/>
      <c r="CA155" s="295"/>
      <c r="CB155" s="295"/>
      <c r="CC155" s="295"/>
      <c r="CD155" s="295"/>
      <c r="CE155" s="295"/>
      <c r="CF155" s="295"/>
      <c r="CG155" s="295"/>
      <c r="CH155" s="292"/>
      <c r="CI155" s="292"/>
      <c r="CJ155" s="293"/>
    </row>
    <row r="156" spans="1:88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5"/>
      <c r="AJ156" s="295"/>
      <c r="AK156" s="295"/>
      <c r="AL156" s="295"/>
      <c r="AM156" s="295"/>
      <c r="AN156" s="295"/>
      <c r="AO156" s="295"/>
      <c r="AP156" s="295"/>
      <c r="AQ156" s="295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5"/>
      <c r="CA156" s="295"/>
      <c r="CB156" s="295"/>
      <c r="CC156" s="295"/>
      <c r="CD156" s="295"/>
      <c r="CE156" s="295"/>
      <c r="CF156" s="295"/>
      <c r="CG156" s="295"/>
      <c r="CH156" s="292"/>
      <c r="CI156" s="292"/>
      <c r="CJ156" s="293"/>
    </row>
    <row r="157" spans="1:88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5"/>
      <c r="AJ157" s="295"/>
      <c r="AK157" s="295"/>
      <c r="AL157" s="295"/>
      <c r="AM157" s="295"/>
      <c r="AN157" s="295"/>
      <c r="AO157" s="295"/>
      <c r="AP157" s="295"/>
      <c r="AQ157" s="295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5"/>
      <c r="CA157" s="295"/>
      <c r="CB157" s="295"/>
      <c r="CC157" s="295"/>
      <c r="CD157" s="295"/>
      <c r="CE157" s="295"/>
      <c r="CF157" s="295"/>
      <c r="CG157" s="295"/>
      <c r="CH157" s="292"/>
      <c r="CI157" s="292"/>
      <c r="CJ157" s="293"/>
    </row>
    <row r="158" spans="1:88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5"/>
      <c r="AJ158" s="295"/>
      <c r="AK158" s="295"/>
      <c r="AL158" s="295"/>
      <c r="AM158" s="295"/>
      <c r="AN158" s="295"/>
      <c r="AO158" s="295"/>
      <c r="AP158" s="295"/>
      <c r="AQ158" s="295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5"/>
      <c r="CA158" s="295"/>
      <c r="CB158" s="295"/>
      <c r="CC158" s="295"/>
      <c r="CD158" s="295"/>
      <c r="CE158" s="295"/>
      <c r="CF158" s="295"/>
      <c r="CG158" s="295"/>
      <c r="CH158" s="292"/>
      <c r="CI158" s="292"/>
      <c r="CJ158" s="293"/>
    </row>
    <row r="159" spans="1:88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5"/>
      <c r="AJ159" s="295"/>
      <c r="AK159" s="295"/>
      <c r="AL159" s="295"/>
      <c r="AM159" s="295"/>
      <c r="AN159" s="295"/>
      <c r="AO159" s="295"/>
      <c r="AP159" s="295"/>
      <c r="AQ159" s="295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5"/>
      <c r="CA159" s="295"/>
      <c r="CB159" s="295"/>
      <c r="CC159" s="295"/>
      <c r="CD159" s="295"/>
      <c r="CE159" s="295"/>
      <c r="CF159" s="295"/>
      <c r="CG159" s="295"/>
      <c r="CH159" s="292"/>
      <c r="CI159" s="292"/>
      <c r="CJ159" s="293"/>
    </row>
    <row r="160" spans="1:88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5"/>
      <c r="AJ160" s="295"/>
      <c r="AK160" s="295"/>
      <c r="AL160" s="295"/>
      <c r="AM160" s="295"/>
      <c r="AN160" s="295"/>
      <c r="AO160" s="295"/>
      <c r="AP160" s="295"/>
      <c r="AQ160" s="295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5"/>
      <c r="CA160" s="295"/>
      <c r="CB160" s="295"/>
      <c r="CC160" s="295"/>
      <c r="CD160" s="295"/>
      <c r="CE160" s="295"/>
      <c r="CF160" s="295"/>
      <c r="CG160" s="295"/>
      <c r="CH160" s="292"/>
      <c r="CI160" s="292"/>
      <c r="CJ160" s="293"/>
    </row>
    <row r="161" spans="1:88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5"/>
      <c r="AJ161" s="295"/>
      <c r="AK161" s="295"/>
      <c r="AL161" s="295"/>
      <c r="AM161" s="295"/>
      <c r="AN161" s="295"/>
      <c r="AO161" s="295"/>
      <c r="AP161" s="295"/>
      <c r="AQ161" s="295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5"/>
      <c r="CA161" s="295"/>
      <c r="CB161" s="295"/>
      <c r="CC161" s="295"/>
      <c r="CD161" s="295"/>
      <c r="CE161" s="295"/>
      <c r="CF161" s="295"/>
      <c r="CG161" s="295"/>
      <c r="CH161" s="292"/>
      <c r="CI161" s="292"/>
      <c r="CJ161" s="293"/>
    </row>
    <row r="162" spans="1:88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5"/>
      <c r="AJ162" s="295"/>
      <c r="AK162" s="295"/>
      <c r="AL162" s="295"/>
      <c r="AM162" s="295"/>
      <c r="AN162" s="295"/>
      <c r="AO162" s="295"/>
      <c r="AP162" s="295"/>
      <c r="AQ162" s="295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5"/>
      <c r="CA162" s="295"/>
      <c r="CB162" s="295"/>
      <c r="CC162" s="295"/>
      <c r="CD162" s="295"/>
      <c r="CE162" s="295"/>
      <c r="CF162" s="295"/>
      <c r="CG162" s="295"/>
      <c r="CH162" s="292"/>
      <c r="CI162" s="292"/>
      <c r="CJ162" s="293"/>
    </row>
    <row r="163" spans="1:88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5"/>
      <c r="AJ163" s="295"/>
      <c r="AK163" s="295"/>
      <c r="AL163" s="295"/>
      <c r="AM163" s="295"/>
      <c r="AN163" s="295"/>
      <c r="AO163" s="295"/>
      <c r="AP163" s="295"/>
      <c r="AQ163" s="295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5"/>
      <c r="CA163" s="295"/>
      <c r="CB163" s="295"/>
      <c r="CC163" s="295"/>
      <c r="CD163" s="295"/>
      <c r="CE163" s="295"/>
      <c r="CF163" s="295"/>
      <c r="CG163" s="295"/>
      <c r="CH163" s="292"/>
      <c r="CI163" s="292"/>
      <c r="CJ163" s="293"/>
    </row>
    <row r="164" spans="1:88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5"/>
      <c r="AJ164" s="295"/>
      <c r="AK164" s="295"/>
      <c r="AL164" s="295"/>
      <c r="AM164" s="295"/>
      <c r="AN164" s="295"/>
      <c r="AO164" s="295"/>
      <c r="AP164" s="295"/>
      <c r="AQ164" s="295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5"/>
      <c r="CA164" s="295"/>
      <c r="CB164" s="295"/>
      <c r="CC164" s="295"/>
      <c r="CD164" s="295"/>
      <c r="CE164" s="295"/>
      <c r="CF164" s="295"/>
      <c r="CG164" s="295"/>
      <c r="CH164" s="292"/>
      <c r="CI164" s="292"/>
      <c r="CJ164" s="293"/>
    </row>
    <row r="165" spans="1:88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5"/>
      <c r="AJ165" s="295"/>
      <c r="AK165" s="295"/>
      <c r="AL165" s="295"/>
      <c r="AM165" s="295"/>
      <c r="AN165" s="295"/>
      <c r="AO165" s="295"/>
      <c r="AP165" s="295"/>
      <c r="AQ165" s="295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5"/>
      <c r="CA165" s="295"/>
      <c r="CB165" s="295"/>
      <c r="CC165" s="295"/>
      <c r="CD165" s="295"/>
      <c r="CE165" s="295"/>
      <c r="CF165" s="295"/>
      <c r="CG165" s="295"/>
      <c r="CH165" s="292"/>
      <c r="CI165" s="292"/>
      <c r="CJ165" s="293"/>
    </row>
    <row r="166" spans="1:88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5"/>
      <c r="AJ166" s="295"/>
      <c r="AK166" s="295"/>
      <c r="AL166" s="295"/>
      <c r="AM166" s="295"/>
      <c r="AN166" s="295"/>
      <c r="AO166" s="295"/>
      <c r="AP166" s="295"/>
      <c r="AQ166" s="295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5"/>
      <c r="CA166" s="295"/>
      <c r="CB166" s="295"/>
      <c r="CC166" s="295"/>
      <c r="CD166" s="295"/>
      <c r="CE166" s="295"/>
      <c r="CF166" s="295"/>
      <c r="CG166" s="295"/>
      <c r="CH166" s="292"/>
      <c r="CI166" s="292"/>
      <c r="CJ166" s="293"/>
    </row>
    <row r="167" spans="1:88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5"/>
      <c r="AJ167" s="295"/>
      <c r="AK167" s="295"/>
      <c r="AL167" s="295"/>
      <c r="AM167" s="295"/>
      <c r="AN167" s="295"/>
      <c r="AO167" s="295"/>
      <c r="AP167" s="295"/>
      <c r="AQ167" s="295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5"/>
      <c r="CA167" s="295"/>
      <c r="CB167" s="295"/>
      <c r="CC167" s="295"/>
      <c r="CD167" s="295"/>
      <c r="CE167" s="295"/>
      <c r="CF167" s="295"/>
      <c r="CG167" s="295"/>
      <c r="CH167" s="292"/>
      <c r="CI167" s="292"/>
      <c r="CJ167" s="293"/>
    </row>
    <row r="168" spans="1:88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5"/>
      <c r="AJ168" s="295"/>
      <c r="AK168" s="295"/>
      <c r="AL168" s="295"/>
      <c r="AM168" s="295"/>
      <c r="AN168" s="295"/>
      <c r="AO168" s="295"/>
      <c r="AP168" s="295"/>
      <c r="AQ168" s="295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5"/>
      <c r="CA168" s="295"/>
      <c r="CB168" s="295"/>
      <c r="CC168" s="295"/>
      <c r="CD168" s="295"/>
      <c r="CE168" s="295"/>
      <c r="CF168" s="295"/>
      <c r="CG168" s="295"/>
      <c r="CH168" s="292"/>
      <c r="CI168" s="292"/>
      <c r="CJ168" s="293"/>
    </row>
    <row r="169" spans="1:88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5"/>
      <c r="AJ169" s="295"/>
      <c r="AK169" s="295"/>
      <c r="AL169" s="295"/>
      <c r="AM169" s="295"/>
      <c r="AN169" s="295"/>
      <c r="AO169" s="295"/>
      <c r="AP169" s="295"/>
      <c r="AQ169" s="295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5"/>
      <c r="CA169" s="295"/>
      <c r="CB169" s="295"/>
      <c r="CC169" s="295"/>
      <c r="CD169" s="295"/>
      <c r="CE169" s="295"/>
      <c r="CF169" s="295"/>
      <c r="CG169" s="295"/>
      <c r="CH169" s="292"/>
      <c r="CI169" s="292"/>
      <c r="CJ169" s="293"/>
    </row>
    <row r="170" spans="1:88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5"/>
      <c r="AJ170" s="295"/>
      <c r="AK170" s="295"/>
      <c r="AL170" s="295"/>
      <c r="AM170" s="295"/>
      <c r="AN170" s="295"/>
      <c r="AO170" s="295"/>
      <c r="AP170" s="295"/>
      <c r="AQ170" s="295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5"/>
      <c r="CA170" s="295"/>
      <c r="CB170" s="295"/>
      <c r="CC170" s="295"/>
      <c r="CD170" s="295"/>
      <c r="CE170" s="295"/>
      <c r="CF170" s="295"/>
      <c r="CG170" s="295"/>
      <c r="CH170" s="292"/>
      <c r="CI170" s="292"/>
      <c r="CJ170" s="293"/>
    </row>
    <row r="171" spans="1:88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5"/>
      <c r="AJ171" s="295"/>
      <c r="AK171" s="295"/>
      <c r="AL171" s="295"/>
      <c r="AM171" s="295"/>
      <c r="AN171" s="295"/>
      <c r="AO171" s="295"/>
      <c r="AP171" s="295"/>
      <c r="AQ171" s="295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5"/>
      <c r="CA171" s="295"/>
      <c r="CB171" s="295"/>
      <c r="CC171" s="295"/>
      <c r="CD171" s="295"/>
      <c r="CE171" s="295"/>
      <c r="CF171" s="295"/>
      <c r="CG171" s="295"/>
      <c r="CH171" s="292"/>
      <c r="CI171" s="292"/>
      <c r="CJ171" s="293"/>
    </row>
    <row r="172" spans="1:88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5"/>
      <c r="AJ172" s="295"/>
      <c r="AK172" s="295"/>
      <c r="AL172" s="295"/>
      <c r="AM172" s="295"/>
      <c r="AN172" s="295"/>
      <c r="AO172" s="295"/>
      <c r="AP172" s="295"/>
      <c r="AQ172" s="295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5"/>
      <c r="CA172" s="295"/>
      <c r="CB172" s="295"/>
      <c r="CC172" s="295"/>
      <c r="CD172" s="295"/>
      <c r="CE172" s="295"/>
      <c r="CF172" s="295"/>
      <c r="CG172" s="295"/>
      <c r="CH172" s="292"/>
      <c r="CI172" s="292"/>
      <c r="CJ172" s="293"/>
    </row>
    <row r="173" spans="1:88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5"/>
      <c r="AJ173" s="295"/>
      <c r="AK173" s="295"/>
      <c r="AL173" s="295"/>
      <c r="AM173" s="295"/>
      <c r="AN173" s="295"/>
      <c r="AO173" s="295"/>
      <c r="AP173" s="295"/>
      <c r="AQ173" s="295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5"/>
      <c r="CA173" s="295"/>
      <c r="CB173" s="295"/>
      <c r="CC173" s="295"/>
      <c r="CD173" s="295"/>
      <c r="CE173" s="295"/>
      <c r="CF173" s="295"/>
      <c r="CG173" s="295"/>
      <c r="CH173" s="292"/>
      <c r="CI173" s="292"/>
      <c r="CJ173" s="293"/>
    </row>
    <row r="174" spans="1:88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5"/>
      <c r="AJ174" s="295"/>
      <c r="AK174" s="295"/>
      <c r="AL174" s="295"/>
      <c r="AM174" s="295"/>
      <c r="AN174" s="295"/>
      <c r="AO174" s="295"/>
      <c r="AP174" s="295"/>
      <c r="AQ174" s="295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5"/>
      <c r="CA174" s="295"/>
      <c r="CB174" s="295"/>
      <c r="CC174" s="295"/>
      <c r="CD174" s="295"/>
      <c r="CE174" s="295"/>
      <c r="CF174" s="295"/>
      <c r="CG174" s="295"/>
      <c r="CH174" s="292"/>
      <c r="CI174" s="292"/>
      <c r="CJ174" s="293"/>
    </row>
    <row r="175" spans="1:88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5"/>
      <c r="AJ175" s="295"/>
      <c r="AK175" s="295"/>
      <c r="AL175" s="295"/>
      <c r="AM175" s="295"/>
      <c r="AN175" s="295"/>
      <c r="AO175" s="295"/>
      <c r="AP175" s="295"/>
      <c r="AQ175" s="295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5"/>
      <c r="CA175" s="295"/>
      <c r="CB175" s="295"/>
      <c r="CC175" s="295"/>
      <c r="CD175" s="295"/>
      <c r="CE175" s="295"/>
      <c r="CF175" s="295"/>
      <c r="CG175" s="295"/>
      <c r="CH175" s="292"/>
      <c r="CI175" s="292"/>
      <c r="CJ175" s="293"/>
    </row>
    <row r="176" spans="1:88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5"/>
      <c r="AJ176" s="295"/>
      <c r="AK176" s="295"/>
      <c r="AL176" s="295"/>
      <c r="AM176" s="295"/>
      <c r="AN176" s="295"/>
      <c r="AO176" s="295"/>
      <c r="AP176" s="295"/>
      <c r="AQ176" s="295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5"/>
      <c r="CA176" s="295"/>
      <c r="CB176" s="295"/>
      <c r="CC176" s="295"/>
      <c r="CD176" s="295"/>
      <c r="CE176" s="295"/>
      <c r="CF176" s="295"/>
      <c r="CG176" s="295"/>
      <c r="CH176" s="292"/>
      <c r="CI176" s="292"/>
      <c r="CJ176" s="293"/>
    </row>
    <row r="177" spans="1:88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5"/>
      <c r="AJ177" s="295"/>
      <c r="AK177" s="295"/>
      <c r="AL177" s="295"/>
      <c r="AM177" s="295"/>
      <c r="AN177" s="295"/>
      <c r="AO177" s="295"/>
      <c r="AP177" s="295"/>
      <c r="AQ177" s="295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5"/>
      <c r="CA177" s="295"/>
      <c r="CB177" s="295"/>
      <c r="CC177" s="295"/>
      <c r="CD177" s="295"/>
      <c r="CE177" s="295"/>
      <c r="CF177" s="295"/>
      <c r="CG177" s="295"/>
      <c r="CH177" s="292"/>
      <c r="CI177" s="292"/>
      <c r="CJ177" s="293"/>
    </row>
    <row r="178" spans="1:88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5"/>
      <c r="AJ178" s="295"/>
      <c r="AK178" s="295"/>
      <c r="AL178" s="295"/>
      <c r="AM178" s="295"/>
      <c r="AN178" s="295"/>
      <c r="AO178" s="295"/>
      <c r="AP178" s="295"/>
      <c r="AQ178" s="295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5"/>
      <c r="CA178" s="295"/>
      <c r="CB178" s="295"/>
      <c r="CC178" s="295"/>
      <c r="CD178" s="295"/>
      <c r="CE178" s="295"/>
      <c r="CF178" s="295"/>
      <c r="CG178" s="295"/>
      <c r="CH178" s="292"/>
      <c r="CI178" s="292"/>
      <c r="CJ178" s="293"/>
    </row>
    <row r="179" spans="1:88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5"/>
      <c r="AJ179" s="295"/>
      <c r="AK179" s="295"/>
      <c r="AL179" s="295"/>
      <c r="AM179" s="295"/>
      <c r="AN179" s="295"/>
      <c r="AO179" s="295"/>
      <c r="AP179" s="295"/>
      <c r="AQ179" s="295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5"/>
      <c r="CA179" s="295"/>
      <c r="CB179" s="295"/>
      <c r="CC179" s="295"/>
      <c r="CD179" s="295"/>
      <c r="CE179" s="295"/>
      <c r="CF179" s="295"/>
      <c r="CG179" s="295"/>
      <c r="CH179" s="292"/>
      <c r="CI179" s="292"/>
      <c r="CJ179" s="293"/>
    </row>
    <row r="180" spans="1:88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5"/>
      <c r="AJ180" s="295"/>
      <c r="AK180" s="295"/>
      <c r="AL180" s="295"/>
      <c r="AM180" s="295"/>
      <c r="AN180" s="295"/>
      <c r="AO180" s="295"/>
      <c r="AP180" s="295"/>
      <c r="AQ180" s="295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5"/>
      <c r="CA180" s="295"/>
      <c r="CB180" s="295"/>
      <c r="CC180" s="295"/>
      <c r="CD180" s="295"/>
      <c r="CE180" s="295"/>
      <c r="CF180" s="295"/>
      <c r="CG180" s="295"/>
      <c r="CH180" s="292"/>
      <c r="CI180" s="292"/>
      <c r="CJ180" s="293"/>
    </row>
    <row r="181" spans="1:88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5"/>
      <c r="AJ181" s="295"/>
      <c r="AK181" s="295"/>
      <c r="AL181" s="295"/>
      <c r="AM181" s="295"/>
      <c r="AN181" s="295"/>
      <c r="AO181" s="295"/>
      <c r="AP181" s="295"/>
      <c r="AQ181" s="295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5"/>
      <c r="CA181" s="295"/>
      <c r="CB181" s="295"/>
      <c r="CC181" s="295"/>
      <c r="CD181" s="295"/>
      <c r="CE181" s="295"/>
      <c r="CF181" s="295"/>
      <c r="CG181" s="295"/>
      <c r="CH181" s="292"/>
      <c r="CI181" s="292"/>
      <c r="CJ181" s="293"/>
    </row>
    <row r="182" spans="1:88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5"/>
      <c r="AJ182" s="295"/>
      <c r="AK182" s="295"/>
      <c r="AL182" s="295"/>
      <c r="AM182" s="295"/>
      <c r="AN182" s="295"/>
      <c r="AO182" s="295"/>
      <c r="AP182" s="295"/>
      <c r="AQ182" s="295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5"/>
      <c r="CA182" s="295"/>
      <c r="CB182" s="295"/>
      <c r="CC182" s="295"/>
      <c r="CD182" s="295"/>
      <c r="CE182" s="295"/>
      <c r="CF182" s="295"/>
      <c r="CG182" s="295"/>
      <c r="CH182" s="292"/>
      <c r="CI182" s="292"/>
      <c r="CJ182" s="293"/>
    </row>
    <row r="183" spans="1:88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5"/>
      <c r="AJ183" s="295"/>
      <c r="AK183" s="295"/>
      <c r="AL183" s="295"/>
      <c r="AM183" s="295"/>
      <c r="AN183" s="295"/>
      <c r="AO183" s="295"/>
      <c r="AP183" s="295"/>
      <c r="AQ183" s="295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5"/>
      <c r="CA183" s="295"/>
      <c r="CB183" s="295"/>
      <c r="CC183" s="295"/>
      <c r="CD183" s="295"/>
      <c r="CE183" s="295"/>
      <c r="CF183" s="295"/>
      <c r="CG183" s="295"/>
      <c r="CH183" s="292"/>
      <c r="CI183" s="292"/>
      <c r="CJ183" s="293"/>
    </row>
    <row r="184" spans="1:88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5"/>
      <c r="AJ184" s="295"/>
      <c r="AK184" s="295"/>
      <c r="AL184" s="295"/>
      <c r="AM184" s="295"/>
      <c r="AN184" s="295"/>
      <c r="AO184" s="295"/>
      <c r="AP184" s="295"/>
      <c r="AQ184" s="295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5"/>
      <c r="CA184" s="295"/>
      <c r="CB184" s="295"/>
      <c r="CC184" s="295"/>
      <c r="CD184" s="295"/>
      <c r="CE184" s="295"/>
      <c r="CF184" s="295"/>
      <c r="CG184" s="295"/>
      <c r="CH184" s="292"/>
      <c r="CI184" s="292"/>
      <c r="CJ184" s="293"/>
    </row>
    <row r="185" spans="1:88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5"/>
      <c r="AJ185" s="295"/>
      <c r="AK185" s="295"/>
      <c r="AL185" s="295"/>
      <c r="AM185" s="295"/>
      <c r="AN185" s="295"/>
      <c r="AO185" s="295"/>
      <c r="AP185" s="295"/>
      <c r="AQ185" s="295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5"/>
      <c r="CA185" s="295"/>
      <c r="CB185" s="295"/>
      <c r="CC185" s="295"/>
      <c r="CD185" s="295"/>
      <c r="CE185" s="295"/>
      <c r="CF185" s="295"/>
      <c r="CG185" s="295"/>
      <c r="CH185" s="292"/>
      <c r="CI185" s="292"/>
      <c r="CJ185" s="293"/>
    </row>
    <row r="186" spans="1:88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5"/>
      <c r="AJ186" s="295"/>
      <c r="AK186" s="295"/>
      <c r="AL186" s="295"/>
      <c r="AM186" s="295"/>
      <c r="AN186" s="295"/>
      <c r="AO186" s="295"/>
      <c r="AP186" s="295"/>
      <c r="AQ186" s="295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5"/>
      <c r="CA186" s="295"/>
      <c r="CB186" s="295"/>
      <c r="CC186" s="295"/>
      <c r="CD186" s="295"/>
      <c r="CE186" s="295"/>
      <c r="CF186" s="295"/>
      <c r="CG186" s="295"/>
      <c r="CH186" s="292"/>
      <c r="CI186" s="292"/>
      <c r="CJ186" s="293"/>
    </row>
    <row r="187" spans="1:88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5"/>
      <c r="AJ187" s="295"/>
      <c r="AK187" s="295"/>
      <c r="AL187" s="295"/>
      <c r="AM187" s="295"/>
      <c r="AN187" s="295"/>
      <c r="AO187" s="295"/>
      <c r="AP187" s="295"/>
      <c r="AQ187" s="295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5"/>
      <c r="CA187" s="295"/>
      <c r="CB187" s="295"/>
      <c r="CC187" s="295"/>
      <c r="CD187" s="295"/>
      <c r="CE187" s="295"/>
      <c r="CF187" s="295"/>
      <c r="CG187" s="295"/>
      <c r="CH187" s="292"/>
      <c r="CI187" s="292"/>
      <c r="CJ187" s="293"/>
    </row>
    <row r="188" spans="1:88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5"/>
      <c r="AJ188" s="295"/>
      <c r="AK188" s="295"/>
      <c r="AL188" s="295"/>
      <c r="AM188" s="295"/>
      <c r="AN188" s="295"/>
      <c r="AO188" s="295"/>
      <c r="AP188" s="295"/>
      <c r="AQ188" s="295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5"/>
      <c r="CA188" s="295"/>
      <c r="CB188" s="295"/>
      <c r="CC188" s="295"/>
      <c r="CD188" s="295"/>
      <c r="CE188" s="295"/>
      <c r="CF188" s="295"/>
      <c r="CG188" s="295"/>
      <c r="CH188" s="292"/>
      <c r="CI188" s="292"/>
      <c r="CJ188" s="293"/>
    </row>
    <row r="189" spans="1:88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5"/>
      <c r="AJ189" s="295"/>
      <c r="AK189" s="295"/>
      <c r="AL189" s="295"/>
      <c r="AM189" s="295"/>
      <c r="AN189" s="295"/>
      <c r="AO189" s="295"/>
      <c r="AP189" s="295"/>
      <c r="AQ189" s="295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5"/>
      <c r="CA189" s="295"/>
      <c r="CB189" s="295"/>
      <c r="CC189" s="295"/>
      <c r="CD189" s="295"/>
      <c r="CE189" s="295"/>
      <c r="CF189" s="295"/>
      <c r="CG189" s="295"/>
      <c r="CH189" s="292"/>
      <c r="CI189" s="292"/>
      <c r="CJ189" s="293"/>
    </row>
    <row r="190" spans="1:88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5"/>
      <c r="AJ190" s="295"/>
      <c r="AK190" s="295"/>
      <c r="AL190" s="295"/>
      <c r="AM190" s="295"/>
      <c r="AN190" s="295"/>
      <c r="AO190" s="295"/>
      <c r="AP190" s="295"/>
      <c r="AQ190" s="295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5"/>
      <c r="CA190" s="295"/>
      <c r="CB190" s="295"/>
      <c r="CC190" s="295"/>
      <c r="CD190" s="295"/>
      <c r="CE190" s="295"/>
      <c r="CF190" s="295"/>
      <c r="CG190" s="295"/>
      <c r="CH190" s="292"/>
      <c r="CI190" s="292"/>
      <c r="CJ190" s="293"/>
    </row>
    <row r="191" spans="1:88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5"/>
      <c r="AJ191" s="295"/>
      <c r="AK191" s="295"/>
      <c r="AL191" s="295"/>
      <c r="AM191" s="295"/>
      <c r="AN191" s="295"/>
      <c r="AO191" s="295"/>
      <c r="AP191" s="295"/>
      <c r="AQ191" s="295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5"/>
      <c r="CA191" s="295"/>
      <c r="CB191" s="295"/>
      <c r="CC191" s="295"/>
      <c r="CD191" s="295"/>
      <c r="CE191" s="295"/>
      <c r="CF191" s="295"/>
      <c r="CG191" s="295"/>
      <c r="CH191" s="292"/>
      <c r="CI191" s="292"/>
      <c r="CJ191" s="293"/>
    </row>
    <row r="192" spans="1:88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5"/>
      <c r="AJ192" s="295"/>
      <c r="AK192" s="295"/>
      <c r="AL192" s="295"/>
      <c r="AM192" s="295"/>
      <c r="AN192" s="295"/>
      <c r="AO192" s="295"/>
      <c r="AP192" s="295"/>
      <c r="AQ192" s="295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5"/>
      <c r="CA192" s="295"/>
      <c r="CB192" s="295"/>
      <c r="CC192" s="295"/>
      <c r="CD192" s="295"/>
      <c r="CE192" s="295"/>
      <c r="CF192" s="295"/>
      <c r="CG192" s="295"/>
      <c r="CH192" s="292"/>
      <c r="CI192" s="292"/>
      <c r="CJ192" s="293"/>
    </row>
    <row r="193" spans="1:88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5"/>
      <c r="AJ193" s="295"/>
      <c r="AK193" s="295"/>
      <c r="AL193" s="295"/>
      <c r="AM193" s="295"/>
      <c r="AN193" s="295"/>
      <c r="AO193" s="295"/>
      <c r="AP193" s="295"/>
      <c r="AQ193" s="295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5"/>
      <c r="CA193" s="295"/>
      <c r="CB193" s="295"/>
      <c r="CC193" s="295"/>
      <c r="CD193" s="295"/>
      <c r="CE193" s="295"/>
      <c r="CF193" s="295"/>
      <c r="CG193" s="295"/>
      <c r="CH193" s="292"/>
      <c r="CI193" s="292"/>
      <c r="CJ193" s="293"/>
    </row>
    <row r="194" spans="1:88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5"/>
      <c r="AJ194" s="295"/>
      <c r="AK194" s="295"/>
      <c r="AL194" s="295"/>
      <c r="AM194" s="295"/>
      <c r="AN194" s="295"/>
      <c r="AO194" s="295"/>
      <c r="AP194" s="295"/>
      <c r="AQ194" s="295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5"/>
      <c r="CA194" s="295"/>
      <c r="CB194" s="295"/>
      <c r="CC194" s="295"/>
      <c r="CD194" s="295"/>
      <c r="CE194" s="295"/>
      <c r="CF194" s="295"/>
      <c r="CG194" s="295"/>
      <c r="CH194" s="292"/>
      <c r="CI194" s="292"/>
      <c r="CJ194" s="293"/>
    </row>
    <row r="195" spans="1:88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5"/>
      <c r="AJ195" s="295"/>
      <c r="AK195" s="295"/>
      <c r="AL195" s="295"/>
      <c r="AM195" s="295"/>
      <c r="AN195" s="295"/>
      <c r="AO195" s="295"/>
      <c r="AP195" s="295"/>
      <c r="AQ195" s="295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5"/>
      <c r="CA195" s="295"/>
      <c r="CB195" s="295"/>
      <c r="CC195" s="295"/>
      <c r="CD195" s="295"/>
      <c r="CE195" s="295"/>
      <c r="CF195" s="295"/>
      <c r="CG195" s="295"/>
      <c r="CH195" s="292"/>
      <c r="CI195" s="292"/>
      <c r="CJ195" s="293"/>
    </row>
    <row r="196" spans="1:88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5"/>
      <c r="AJ196" s="295"/>
      <c r="AK196" s="295"/>
      <c r="AL196" s="295"/>
      <c r="AM196" s="295"/>
      <c r="AN196" s="295"/>
      <c r="AO196" s="295"/>
      <c r="AP196" s="295"/>
      <c r="AQ196" s="295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5"/>
      <c r="CA196" s="295"/>
      <c r="CB196" s="295"/>
      <c r="CC196" s="295"/>
      <c r="CD196" s="295"/>
      <c r="CE196" s="295"/>
      <c r="CF196" s="295"/>
      <c r="CG196" s="295"/>
      <c r="CH196" s="292"/>
      <c r="CI196" s="292"/>
      <c r="CJ196" s="293"/>
    </row>
    <row r="197" spans="1:88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5"/>
      <c r="AJ197" s="295"/>
      <c r="AK197" s="295"/>
      <c r="AL197" s="295"/>
      <c r="AM197" s="295"/>
      <c r="AN197" s="295"/>
      <c r="AO197" s="295"/>
      <c r="AP197" s="295"/>
      <c r="AQ197" s="295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5"/>
      <c r="CA197" s="295"/>
      <c r="CB197" s="295"/>
      <c r="CC197" s="295"/>
      <c r="CD197" s="295"/>
      <c r="CE197" s="295"/>
      <c r="CF197" s="295"/>
      <c r="CG197" s="295"/>
      <c r="CH197" s="292"/>
      <c r="CI197" s="292"/>
      <c r="CJ197" s="293"/>
    </row>
    <row r="198" spans="1:88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5"/>
      <c r="AJ198" s="295"/>
      <c r="AK198" s="295"/>
      <c r="AL198" s="295"/>
      <c r="AM198" s="295"/>
      <c r="AN198" s="295"/>
      <c r="AO198" s="295"/>
      <c r="AP198" s="295"/>
      <c r="AQ198" s="295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5"/>
      <c r="CA198" s="295"/>
      <c r="CB198" s="295"/>
      <c r="CC198" s="295"/>
      <c r="CD198" s="295"/>
      <c r="CE198" s="295"/>
      <c r="CF198" s="295"/>
      <c r="CG198" s="295"/>
      <c r="CH198" s="292"/>
      <c r="CI198" s="292"/>
      <c r="CJ198" s="293"/>
    </row>
    <row r="199" spans="1:88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5"/>
      <c r="AJ199" s="295"/>
      <c r="AK199" s="295"/>
      <c r="AL199" s="295"/>
      <c r="AM199" s="295"/>
      <c r="AN199" s="295"/>
      <c r="AO199" s="295"/>
      <c r="AP199" s="295"/>
      <c r="AQ199" s="295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5"/>
      <c r="CA199" s="295"/>
      <c r="CB199" s="295"/>
      <c r="CC199" s="295"/>
      <c r="CD199" s="295"/>
      <c r="CE199" s="295"/>
      <c r="CF199" s="295"/>
      <c r="CG199" s="295"/>
      <c r="CH199" s="292"/>
      <c r="CI199" s="292"/>
      <c r="CJ199" s="293"/>
    </row>
    <row r="200" spans="1:88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5"/>
      <c r="AJ200" s="295"/>
      <c r="AK200" s="295"/>
      <c r="AL200" s="295"/>
      <c r="AM200" s="295"/>
      <c r="AN200" s="295"/>
      <c r="AO200" s="295"/>
      <c r="AP200" s="295"/>
      <c r="AQ200" s="295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5"/>
      <c r="CA200" s="295"/>
      <c r="CB200" s="295"/>
      <c r="CC200" s="295"/>
      <c r="CD200" s="295"/>
      <c r="CE200" s="295"/>
      <c r="CF200" s="295"/>
      <c r="CG200" s="295"/>
      <c r="CH200" s="292"/>
      <c r="CI200" s="292"/>
      <c r="CJ200" s="293"/>
    </row>
    <row r="201" spans="1:88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5"/>
      <c r="AJ201" s="295"/>
      <c r="AK201" s="295"/>
      <c r="AL201" s="295"/>
      <c r="AM201" s="295"/>
      <c r="AN201" s="295"/>
      <c r="AO201" s="295"/>
      <c r="AP201" s="295"/>
      <c r="AQ201" s="295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5"/>
      <c r="CA201" s="295"/>
      <c r="CB201" s="295"/>
      <c r="CC201" s="295"/>
      <c r="CD201" s="295"/>
      <c r="CE201" s="295"/>
      <c r="CF201" s="295"/>
      <c r="CG201" s="295"/>
      <c r="CH201" s="292"/>
      <c r="CI201" s="292"/>
      <c r="CJ201" s="293"/>
    </row>
    <row r="202" spans="1:88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5"/>
      <c r="AJ202" s="295"/>
      <c r="AK202" s="295"/>
      <c r="AL202" s="295"/>
      <c r="AM202" s="295"/>
      <c r="AN202" s="295"/>
      <c r="AO202" s="295"/>
      <c r="AP202" s="295"/>
      <c r="AQ202" s="295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5"/>
      <c r="CA202" s="295"/>
      <c r="CB202" s="295"/>
      <c r="CC202" s="295"/>
      <c r="CD202" s="295"/>
      <c r="CE202" s="295"/>
      <c r="CF202" s="295"/>
      <c r="CG202" s="295"/>
      <c r="CH202" s="292"/>
      <c r="CI202" s="292"/>
      <c r="CJ202" s="293"/>
    </row>
    <row r="203" spans="1:88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5"/>
      <c r="AJ203" s="295"/>
      <c r="AK203" s="295"/>
      <c r="AL203" s="295"/>
      <c r="AM203" s="295"/>
      <c r="AN203" s="295"/>
      <c r="AO203" s="295"/>
      <c r="AP203" s="295"/>
      <c r="AQ203" s="295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5"/>
      <c r="CA203" s="295"/>
      <c r="CB203" s="295"/>
      <c r="CC203" s="295"/>
      <c r="CD203" s="295"/>
      <c r="CE203" s="295"/>
      <c r="CF203" s="295"/>
      <c r="CG203" s="295"/>
      <c r="CH203" s="292"/>
      <c r="CI203" s="292"/>
      <c r="CJ203" s="293"/>
    </row>
    <row r="204" spans="1:88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5"/>
      <c r="AJ204" s="295"/>
      <c r="AK204" s="295"/>
      <c r="AL204" s="295"/>
      <c r="AM204" s="295"/>
      <c r="AN204" s="295"/>
      <c r="AO204" s="295"/>
      <c r="AP204" s="295"/>
      <c r="AQ204" s="295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5"/>
      <c r="CA204" s="295"/>
      <c r="CB204" s="295"/>
      <c r="CC204" s="295"/>
      <c r="CD204" s="295"/>
      <c r="CE204" s="295"/>
      <c r="CF204" s="295"/>
      <c r="CG204" s="295"/>
      <c r="CH204" s="292"/>
      <c r="CI204" s="292"/>
      <c r="CJ204" s="293"/>
    </row>
    <row r="205" spans="1:88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5"/>
      <c r="AJ205" s="295"/>
      <c r="AK205" s="295"/>
      <c r="AL205" s="295"/>
      <c r="AM205" s="295"/>
      <c r="AN205" s="295"/>
      <c r="AO205" s="295"/>
      <c r="AP205" s="295"/>
      <c r="AQ205" s="295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5"/>
      <c r="CA205" s="295"/>
      <c r="CB205" s="295"/>
      <c r="CC205" s="295"/>
      <c r="CD205" s="295"/>
      <c r="CE205" s="295"/>
      <c r="CF205" s="295"/>
      <c r="CG205" s="295"/>
      <c r="CH205" s="292"/>
      <c r="CI205" s="292"/>
      <c r="CJ205" s="293"/>
    </row>
    <row r="206" spans="1:88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5"/>
      <c r="AJ206" s="295"/>
      <c r="AK206" s="295"/>
      <c r="AL206" s="295"/>
      <c r="AM206" s="295"/>
      <c r="AN206" s="295"/>
      <c r="AO206" s="295"/>
      <c r="AP206" s="295"/>
      <c r="AQ206" s="295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5"/>
      <c r="CA206" s="295"/>
      <c r="CB206" s="295"/>
      <c r="CC206" s="295"/>
      <c r="CD206" s="295"/>
      <c r="CE206" s="295"/>
      <c r="CF206" s="295"/>
      <c r="CG206" s="295"/>
      <c r="CH206" s="292"/>
      <c r="CI206" s="292"/>
      <c r="CJ206" s="293"/>
    </row>
    <row r="207" spans="1:88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5"/>
      <c r="AJ207" s="295"/>
      <c r="AK207" s="295"/>
      <c r="AL207" s="295"/>
      <c r="AM207" s="295"/>
      <c r="AN207" s="295"/>
      <c r="AO207" s="295"/>
      <c r="AP207" s="295"/>
      <c r="AQ207" s="295"/>
      <c r="AR207" s="292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2"/>
      <c r="BF207" s="292"/>
      <c r="BG207" s="292"/>
      <c r="BH207" s="292"/>
      <c r="BI207" s="292"/>
      <c r="BJ207" s="292"/>
      <c r="BK207" s="292"/>
      <c r="BL207" s="292"/>
      <c r="BM207" s="292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5"/>
      <c r="CA207" s="295"/>
      <c r="CB207" s="295"/>
      <c r="CC207" s="295"/>
      <c r="CD207" s="295"/>
      <c r="CE207" s="295"/>
      <c r="CF207" s="295"/>
      <c r="CG207" s="295"/>
      <c r="CH207" s="292"/>
      <c r="CI207" s="292"/>
      <c r="CJ207" s="293"/>
    </row>
  </sheetData>
  <sortState ref="A8:CJ26">
    <sortCondition ref="A8:A26"/>
    <sortCondition ref="B8:B26"/>
    <sortCondition ref="C8:C26"/>
  </sortState>
  <mergeCells count="88">
    <mergeCell ref="A2:A6"/>
    <mergeCell ref="B2:B6"/>
    <mergeCell ref="C2:C6"/>
    <mergeCell ref="D3:D5"/>
    <mergeCell ref="S3:S5"/>
    <mergeCell ref="P3:P5"/>
    <mergeCell ref="R3:R5"/>
    <mergeCell ref="Q3:Q5"/>
    <mergeCell ref="CJ2:CJ6"/>
    <mergeCell ref="AC3:AC5"/>
    <mergeCell ref="AD3:AD5"/>
    <mergeCell ref="AE3:AE5"/>
    <mergeCell ref="AR3:AR5"/>
    <mergeCell ref="BO3:BO5"/>
    <mergeCell ref="AL3:AL5"/>
    <mergeCell ref="AK3:AK5"/>
    <mergeCell ref="AJ3:AJ5"/>
    <mergeCell ref="AN3:AN5"/>
    <mergeCell ref="AV3:AV5"/>
    <mergeCell ref="AT3:AT5"/>
    <mergeCell ref="AS3:AS5"/>
    <mergeCell ref="AU3:AU5"/>
    <mergeCell ref="BL3:BL5"/>
    <mergeCell ref="BM3:BM5"/>
    <mergeCell ref="V3:V5"/>
    <mergeCell ref="E3:E5"/>
    <mergeCell ref="F3:F5"/>
    <mergeCell ref="G3:G5"/>
    <mergeCell ref="H3:H5"/>
    <mergeCell ref="I3:I5"/>
    <mergeCell ref="T3:T5"/>
    <mergeCell ref="M3:M5"/>
    <mergeCell ref="J3:J5"/>
    <mergeCell ref="K3:K5"/>
    <mergeCell ref="L3:L5"/>
    <mergeCell ref="N3:N5"/>
    <mergeCell ref="O3:O5"/>
    <mergeCell ref="U3:U5"/>
    <mergeCell ref="BJ3:BJ5"/>
    <mergeCell ref="BC3:BC5"/>
    <mergeCell ref="BA3:BA5"/>
    <mergeCell ref="BB3:BB5"/>
    <mergeCell ref="BF3:BF5"/>
    <mergeCell ref="BG3:BG5"/>
    <mergeCell ref="BE3:BE5"/>
    <mergeCell ref="BH3:BH5"/>
    <mergeCell ref="BD3:BD5"/>
    <mergeCell ref="AW3:AW5"/>
    <mergeCell ref="AX3:AX5"/>
    <mergeCell ref="AY3:AY5"/>
    <mergeCell ref="AZ3:AZ5"/>
    <mergeCell ref="BI3:BI5"/>
    <mergeCell ref="CI3:CI5"/>
    <mergeCell ref="CA3:CA5"/>
    <mergeCell ref="CB3:CB5"/>
    <mergeCell ref="CD3:CD5"/>
    <mergeCell ref="CE3:CE5"/>
    <mergeCell ref="CH3:CH5"/>
    <mergeCell ref="CC3:CC5"/>
    <mergeCell ref="CF3:CF5"/>
    <mergeCell ref="CG3:CG5"/>
    <mergeCell ref="BY3:BY5"/>
    <mergeCell ref="BZ3:BZ5"/>
    <mergeCell ref="BX3:BX5"/>
    <mergeCell ref="BU3:BU5"/>
    <mergeCell ref="BK3:BK5"/>
    <mergeCell ref="BP3:BP5"/>
    <mergeCell ref="BQ3:BQ5"/>
    <mergeCell ref="BV3:BV5"/>
    <mergeCell ref="BW3:BW5"/>
    <mergeCell ref="BR3:BR5"/>
    <mergeCell ref="BS3:BS5"/>
    <mergeCell ref="BT3:BT5"/>
    <mergeCell ref="BN3:BN5"/>
    <mergeCell ref="AQ3:AQ5"/>
    <mergeCell ref="AF3:AF5"/>
    <mergeCell ref="AG3:AG5"/>
    <mergeCell ref="AI3:AI5"/>
    <mergeCell ref="AO3:AO5"/>
    <mergeCell ref="AM3:AM5"/>
    <mergeCell ref="AH3:AH5"/>
    <mergeCell ref="X3:X5"/>
    <mergeCell ref="Z3:Z5"/>
    <mergeCell ref="Y3:Y5"/>
    <mergeCell ref="W3:W5"/>
    <mergeCell ref="AP3:AP5"/>
    <mergeCell ref="AA3:AA5"/>
    <mergeCell ref="AB3:AB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&amp;Lごみ資源化の状況（令和1年度実績）</oddHeader>
  </headerFooter>
  <colBreaks count="3" manualBreakCount="3">
    <brk id="24" min="1" max="25" man="1"/>
    <brk id="45" min="1" max="25" man="1"/>
    <brk id="66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O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35" width="10.625" style="227" customWidth="1"/>
    <col min="36" max="37" width="10.625" style="296" customWidth="1"/>
    <col min="38" max="38" width="10.625" style="227" customWidth="1"/>
    <col min="39" max="40" width="10.625" style="296" customWidth="1"/>
    <col min="41" max="41" width="10.625" style="227" customWidth="1"/>
    <col min="42" max="42" width="10.625" style="296" customWidth="1"/>
    <col min="43" max="43" width="10.625" style="227" customWidth="1"/>
    <col min="44" max="44" width="10.625" style="296" customWidth="1"/>
    <col min="45" max="58" width="10.625" style="227" customWidth="1"/>
    <col min="59" max="65" width="10.625" style="296" customWidth="1"/>
    <col min="66" max="79" width="10.625" style="227" customWidth="1"/>
    <col min="80" max="86" width="10.625" style="296" customWidth="1"/>
    <col min="87" max="100" width="10.625" style="227" customWidth="1"/>
    <col min="101" max="107" width="10.625" style="296" customWidth="1"/>
    <col min="108" max="121" width="10.625" style="227" customWidth="1"/>
    <col min="122" max="123" width="10.625" style="296" customWidth="1"/>
    <col min="124" max="124" width="10.625" style="227" customWidth="1"/>
    <col min="125" max="128" width="10.625" style="296" customWidth="1"/>
    <col min="129" max="140" width="10.625" style="227" customWidth="1"/>
    <col min="141" max="143" width="10.625" style="296" customWidth="1"/>
    <col min="144" max="145" width="10.625" style="227" customWidth="1"/>
    <col min="146" max="148" width="10.625" style="296" customWidth="1"/>
    <col min="149" max="163" width="10.625" style="227" customWidth="1"/>
    <col min="164" max="166" width="10.625" style="296" customWidth="1"/>
    <col min="167" max="171" width="10.625" style="227" customWidth="1"/>
    <col min="172" max="16384" width="9" style="222"/>
  </cols>
  <sheetData>
    <row r="1" spans="1:171" ht="17.25">
      <c r="A1" s="179" t="s">
        <v>752</v>
      </c>
      <c r="B1" s="223"/>
      <c r="C1" s="223"/>
      <c r="D1" s="222"/>
      <c r="E1" s="224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4"/>
      <c r="AA1" s="222"/>
      <c r="AB1" s="222"/>
      <c r="AC1" s="222"/>
      <c r="AD1" s="222"/>
      <c r="AE1" s="222"/>
      <c r="AF1" s="222"/>
      <c r="AG1" s="222"/>
      <c r="AH1" s="222"/>
      <c r="AI1" s="222"/>
      <c r="AJ1" s="294"/>
      <c r="AK1" s="294"/>
      <c r="AL1" s="222"/>
      <c r="AM1" s="294"/>
      <c r="AN1" s="294"/>
      <c r="AO1" s="222"/>
      <c r="AP1" s="294"/>
      <c r="AQ1" s="222"/>
      <c r="AR1" s="294"/>
      <c r="AS1" s="222"/>
      <c r="AT1" s="222"/>
      <c r="AU1" s="224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94"/>
      <c r="BH1" s="294"/>
      <c r="BI1" s="294"/>
      <c r="BJ1" s="294"/>
      <c r="BK1" s="294"/>
      <c r="BL1" s="294"/>
      <c r="BM1" s="294"/>
      <c r="BN1" s="222"/>
      <c r="BO1" s="222"/>
      <c r="BP1" s="224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94"/>
      <c r="CC1" s="294"/>
      <c r="CD1" s="294"/>
      <c r="CE1" s="294"/>
      <c r="CF1" s="294"/>
      <c r="CG1" s="294"/>
      <c r="CH1" s="294"/>
      <c r="CI1" s="222"/>
      <c r="CJ1" s="222"/>
      <c r="CK1" s="224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94"/>
      <c r="CX1" s="294"/>
      <c r="CY1" s="294"/>
      <c r="CZ1" s="294"/>
      <c r="DA1" s="294"/>
      <c r="DB1" s="294"/>
      <c r="DC1" s="294"/>
      <c r="DD1" s="222"/>
      <c r="DE1" s="222"/>
      <c r="DF1" s="224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94"/>
      <c r="DS1" s="294"/>
      <c r="DT1" s="222"/>
      <c r="DU1" s="294"/>
      <c r="DV1" s="294"/>
      <c r="DW1" s="294"/>
      <c r="DX1" s="294"/>
      <c r="DY1" s="222"/>
      <c r="DZ1" s="222"/>
      <c r="EA1" s="224"/>
      <c r="EB1" s="222"/>
      <c r="EC1" s="222"/>
      <c r="ED1" s="222"/>
      <c r="EE1" s="222"/>
      <c r="EF1" s="222"/>
      <c r="EG1" s="222"/>
      <c r="EH1" s="222"/>
      <c r="EI1" s="222"/>
      <c r="EJ1" s="222"/>
      <c r="EK1" s="294"/>
      <c r="EL1" s="294"/>
      <c r="EM1" s="294"/>
      <c r="EN1" s="222"/>
      <c r="EO1" s="222"/>
      <c r="EP1" s="294"/>
      <c r="EQ1" s="294"/>
      <c r="ER1" s="294"/>
      <c r="ES1" s="222"/>
      <c r="ET1" s="222"/>
      <c r="EU1" s="222"/>
      <c r="EV1" s="224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94"/>
      <c r="FI1" s="294"/>
      <c r="FJ1" s="294"/>
      <c r="FK1" s="222"/>
      <c r="FL1" s="222"/>
      <c r="FM1" s="222"/>
      <c r="FN1" s="222"/>
      <c r="FO1" s="222"/>
    </row>
    <row r="2" spans="1:171" s="274" customFormat="1" ht="25.5" customHeight="1">
      <c r="A2" s="316" t="s">
        <v>11</v>
      </c>
      <c r="B2" s="316" t="s">
        <v>12</v>
      </c>
      <c r="C2" s="318" t="s">
        <v>13</v>
      </c>
      <c r="D2" s="264" t="s">
        <v>72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1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312"/>
      <c r="AK2" s="312"/>
      <c r="AL2" s="270"/>
      <c r="AM2" s="312"/>
      <c r="AN2" s="312"/>
      <c r="AO2" s="270"/>
      <c r="AP2" s="312"/>
      <c r="AQ2" s="270"/>
      <c r="AR2" s="312"/>
      <c r="AS2" s="270"/>
      <c r="AT2" s="271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312"/>
      <c r="BH2" s="312"/>
      <c r="BI2" s="312"/>
      <c r="BJ2" s="312"/>
      <c r="BK2" s="312"/>
      <c r="BL2" s="312"/>
      <c r="BM2" s="312"/>
      <c r="BN2" s="270"/>
      <c r="BO2" s="271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312"/>
      <c r="CC2" s="312"/>
      <c r="CD2" s="312"/>
      <c r="CE2" s="312"/>
      <c r="CF2" s="312"/>
      <c r="CG2" s="312"/>
      <c r="CH2" s="312"/>
      <c r="CI2" s="270"/>
      <c r="CJ2" s="271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312"/>
      <c r="CX2" s="312"/>
      <c r="CY2" s="312"/>
      <c r="CZ2" s="312"/>
      <c r="DA2" s="312"/>
      <c r="DB2" s="312"/>
      <c r="DC2" s="312"/>
      <c r="DD2" s="270"/>
      <c r="DE2" s="271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312"/>
      <c r="DS2" s="312"/>
      <c r="DT2" s="270"/>
      <c r="DU2" s="312"/>
      <c r="DV2" s="312"/>
      <c r="DW2" s="312"/>
      <c r="DX2" s="312"/>
      <c r="DY2" s="270"/>
      <c r="DZ2" s="271"/>
      <c r="EA2" s="270"/>
      <c r="EB2" s="270"/>
      <c r="EC2" s="270"/>
      <c r="ED2" s="270"/>
      <c r="EE2" s="270"/>
      <c r="EF2" s="270"/>
      <c r="EG2" s="270"/>
      <c r="EH2" s="270"/>
      <c r="EI2" s="270"/>
      <c r="EJ2" s="270"/>
      <c r="EK2" s="312"/>
      <c r="EL2" s="312"/>
      <c r="EM2" s="312"/>
      <c r="EN2" s="270"/>
      <c r="EO2" s="270"/>
      <c r="EP2" s="312"/>
      <c r="EQ2" s="312"/>
      <c r="ER2" s="312"/>
      <c r="ES2" s="270"/>
      <c r="ET2" s="270"/>
      <c r="EU2" s="272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312"/>
      <c r="FI2" s="312"/>
      <c r="FJ2" s="312"/>
      <c r="FK2" s="270"/>
      <c r="FL2" s="270"/>
      <c r="FM2" s="270"/>
      <c r="FN2" s="270"/>
      <c r="FO2" s="273"/>
    </row>
    <row r="3" spans="1:171" s="274" customFormat="1" ht="25.5" customHeight="1">
      <c r="A3" s="317"/>
      <c r="B3" s="317"/>
      <c r="C3" s="319"/>
      <c r="D3" s="357" t="s">
        <v>3</v>
      </c>
      <c r="E3" s="355" t="s">
        <v>73</v>
      </c>
      <c r="F3" s="355" t="s">
        <v>74</v>
      </c>
      <c r="G3" s="355" t="s">
        <v>75</v>
      </c>
      <c r="H3" s="355" t="s">
        <v>76</v>
      </c>
      <c r="I3" s="355" t="s">
        <v>77</v>
      </c>
      <c r="J3" s="353" t="s">
        <v>6</v>
      </c>
      <c r="K3" s="355" t="s">
        <v>78</v>
      </c>
      <c r="L3" s="353" t="s">
        <v>89</v>
      </c>
      <c r="M3" s="353" t="s">
        <v>90</v>
      </c>
      <c r="N3" s="355" t="s">
        <v>80</v>
      </c>
      <c r="O3" s="355" t="s">
        <v>81</v>
      </c>
      <c r="P3" s="355" t="s">
        <v>82</v>
      </c>
      <c r="Q3" s="355" t="s">
        <v>83</v>
      </c>
      <c r="R3" s="328" t="s">
        <v>84</v>
      </c>
      <c r="S3" s="322" t="s">
        <v>91</v>
      </c>
      <c r="T3" s="355" t="s">
        <v>85</v>
      </c>
      <c r="U3" s="353" t="s">
        <v>86</v>
      </c>
      <c r="V3" s="353" t="s">
        <v>87</v>
      </c>
      <c r="W3" s="353" t="s">
        <v>88</v>
      </c>
      <c r="X3" s="353" t="s">
        <v>67</v>
      </c>
      <c r="Y3" s="275" t="s">
        <v>92</v>
      </c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313"/>
      <c r="AK3" s="313"/>
      <c r="AL3" s="276"/>
      <c r="AM3" s="313"/>
      <c r="AN3" s="313"/>
      <c r="AO3" s="276"/>
      <c r="AP3" s="313"/>
      <c r="AQ3" s="277"/>
      <c r="AR3" s="314"/>
      <c r="AS3" s="278"/>
      <c r="AT3" s="275" t="s">
        <v>93</v>
      </c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313"/>
      <c r="BH3" s="313"/>
      <c r="BI3" s="313"/>
      <c r="BJ3" s="313"/>
      <c r="BK3" s="313"/>
      <c r="BL3" s="314"/>
      <c r="BM3" s="314"/>
      <c r="BN3" s="278"/>
      <c r="BO3" s="275" t="s">
        <v>94</v>
      </c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313"/>
      <c r="CC3" s="313"/>
      <c r="CD3" s="313"/>
      <c r="CE3" s="313"/>
      <c r="CF3" s="313"/>
      <c r="CG3" s="314"/>
      <c r="CH3" s="314"/>
      <c r="CI3" s="278"/>
      <c r="CJ3" s="275" t="s">
        <v>95</v>
      </c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313"/>
      <c r="CX3" s="313"/>
      <c r="CY3" s="313"/>
      <c r="CZ3" s="313"/>
      <c r="DA3" s="313"/>
      <c r="DB3" s="314"/>
      <c r="DC3" s="314"/>
      <c r="DD3" s="278"/>
      <c r="DE3" s="275" t="s">
        <v>96</v>
      </c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313"/>
      <c r="DS3" s="313"/>
      <c r="DT3" s="276"/>
      <c r="DU3" s="313"/>
      <c r="DV3" s="313"/>
      <c r="DW3" s="314"/>
      <c r="DX3" s="314"/>
      <c r="DY3" s="278"/>
      <c r="DZ3" s="275" t="s">
        <v>97</v>
      </c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313"/>
      <c r="EL3" s="313"/>
      <c r="EM3" s="313"/>
      <c r="EN3" s="276"/>
      <c r="EO3" s="276"/>
      <c r="EP3" s="313"/>
      <c r="EQ3" s="313"/>
      <c r="ER3" s="314"/>
      <c r="ES3" s="277"/>
      <c r="ET3" s="278"/>
      <c r="EU3" s="275" t="s">
        <v>98</v>
      </c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313"/>
      <c r="FI3" s="313"/>
      <c r="FJ3" s="313"/>
      <c r="FK3" s="276"/>
      <c r="FL3" s="276"/>
      <c r="FM3" s="277"/>
      <c r="FN3" s="277"/>
      <c r="FO3" s="278"/>
    </row>
    <row r="4" spans="1:171" s="274" customFormat="1" ht="25.5" customHeight="1">
      <c r="A4" s="317"/>
      <c r="B4" s="317"/>
      <c r="C4" s="319"/>
      <c r="D4" s="357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29"/>
      <c r="S4" s="329"/>
      <c r="T4" s="354"/>
      <c r="U4" s="356"/>
      <c r="V4" s="356"/>
      <c r="W4" s="356"/>
      <c r="X4" s="356"/>
      <c r="Y4" s="357" t="s">
        <v>3</v>
      </c>
      <c r="Z4" s="355" t="s">
        <v>73</v>
      </c>
      <c r="AA4" s="355" t="s">
        <v>74</v>
      </c>
      <c r="AB4" s="355" t="s">
        <v>75</v>
      </c>
      <c r="AC4" s="355" t="s">
        <v>76</v>
      </c>
      <c r="AD4" s="355" t="s">
        <v>77</v>
      </c>
      <c r="AE4" s="353" t="s">
        <v>6</v>
      </c>
      <c r="AF4" s="355" t="s">
        <v>78</v>
      </c>
      <c r="AG4" s="353" t="s">
        <v>89</v>
      </c>
      <c r="AH4" s="355" t="s">
        <v>79</v>
      </c>
      <c r="AI4" s="355" t="s">
        <v>80</v>
      </c>
      <c r="AJ4" s="355" t="s">
        <v>81</v>
      </c>
      <c r="AK4" s="355" t="s">
        <v>82</v>
      </c>
      <c r="AL4" s="355" t="s">
        <v>83</v>
      </c>
      <c r="AM4" s="353" t="s">
        <v>84</v>
      </c>
      <c r="AN4" s="355" t="s">
        <v>91</v>
      </c>
      <c r="AO4" s="355" t="s">
        <v>85</v>
      </c>
      <c r="AP4" s="353" t="s">
        <v>86</v>
      </c>
      <c r="AQ4" s="353" t="s">
        <v>87</v>
      </c>
      <c r="AR4" s="353" t="s">
        <v>88</v>
      </c>
      <c r="AS4" s="353" t="s">
        <v>67</v>
      </c>
      <c r="AT4" s="357" t="s">
        <v>3</v>
      </c>
      <c r="AU4" s="355" t="s">
        <v>73</v>
      </c>
      <c r="AV4" s="355" t="s">
        <v>74</v>
      </c>
      <c r="AW4" s="355" t="s">
        <v>75</v>
      </c>
      <c r="AX4" s="355" t="s">
        <v>76</v>
      </c>
      <c r="AY4" s="355" t="s">
        <v>77</v>
      </c>
      <c r="AZ4" s="353" t="s">
        <v>6</v>
      </c>
      <c r="BA4" s="355" t="s">
        <v>78</v>
      </c>
      <c r="BB4" s="353" t="s">
        <v>89</v>
      </c>
      <c r="BC4" s="355" t="s">
        <v>79</v>
      </c>
      <c r="BD4" s="355" t="s">
        <v>80</v>
      </c>
      <c r="BE4" s="355" t="s">
        <v>81</v>
      </c>
      <c r="BF4" s="355" t="s">
        <v>82</v>
      </c>
      <c r="BG4" s="355" t="s">
        <v>83</v>
      </c>
      <c r="BH4" s="353" t="s">
        <v>84</v>
      </c>
      <c r="BI4" s="355" t="s">
        <v>91</v>
      </c>
      <c r="BJ4" s="355" t="s">
        <v>85</v>
      </c>
      <c r="BK4" s="353" t="s">
        <v>86</v>
      </c>
      <c r="BL4" s="353" t="s">
        <v>87</v>
      </c>
      <c r="BM4" s="353" t="s">
        <v>88</v>
      </c>
      <c r="BN4" s="353" t="s">
        <v>67</v>
      </c>
      <c r="BO4" s="357" t="s">
        <v>3</v>
      </c>
      <c r="BP4" s="355" t="s">
        <v>73</v>
      </c>
      <c r="BQ4" s="355" t="s">
        <v>74</v>
      </c>
      <c r="BR4" s="355" t="s">
        <v>75</v>
      </c>
      <c r="BS4" s="355" t="s">
        <v>76</v>
      </c>
      <c r="BT4" s="355" t="s">
        <v>77</v>
      </c>
      <c r="BU4" s="353" t="s">
        <v>6</v>
      </c>
      <c r="BV4" s="355" t="s">
        <v>78</v>
      </c>
      <c r="BW4" s="353" t="s">
        <v>89</v>
      </c>
      <c r="BX4" s="355" t="s">
        <v>79</v>
      </c>
      <c r="BY4" s="355" t="s">
        <v>80</v>
      </c>
      <c r="BZ4" s="355" t="s">
        <v>81</v>
      </c>
      <c r="CA4" s="355" t="s">
        <v>82</v>
      </c>
      <c r="CB4" s="355" t="s">
        <v>83</v>
      </c>
      <c r="CC4" s="353" t="s">
        <v>84</v>
      </c>
      <c r="CD4" s="355" t="s">
        <v>91</v>
      </c>
      <c r="CE4" s="355" t="s">
        <v>85</v>
      </c>
      <c r="CF4" s="353" t="s">
        <v>86</v>
      </c>
      <c r="CG4" s="353" t="s">
        <v>87</v>
      </c>
      <c r="CH4" s="353" t="s">
        <v>88</v>
      </c>
      <c r="CI4" s="353" t="s">
        <v>67</v>
      </c>
      <c r="CJ4" s="357" t="s">
        <v>3</v>
      </c>
      <c r="CK4" s="355" t="s">
        <v>73</v>
      </c>
      <c r="CL4" s="355" t="s">
        <v>74</v>
      </c>
      <c r="CM4" s="355" t="s">
        <v>75</v>
      </c>
      <c r="CN4" s="355" t="s">
        <v>76</v>
      </c>
      <c r="CO4" s="355" t="s">
        <v>77</v>
      </c>
      <c r="CP4" s="353" t="s">
        <v>6</v>
      </c>
      <c r="CQ4" s="355" t="s">
        <v>78</v>
      </c>
      <c r="CR4" s="353" t="s">
        <v>89</v>
      </c>
      <c r="CS4" s="355" t="s">
        <v>79</v>
      </c>
      <c r="CT4" s="355" t="s">
        <v>80</v>
      </c>
      <c r="CU4" s="355" t="s">
        <v>81</v>
      </c>
      <c r="CV4" s="355" t="s">
        <v>82</v>
      </c>
      <c r="CW4" s="355" t="s">
        <v>83</v>
      </c>
      <c r="CX4" s="353" t="s">
        <v>84</v>
      </c>
      <c r="CY4" s="355" t="s">
        <v>91</v>
      </c>
      <c r="CZ4" s="355" t="s">
        <v>85</v>
      </c>
      <c r="DA4" s="353" t="s">
        <v>86</v>
      </c>
      <c r="DB4" s="353" t="s">
        <v>87</v>
      </c>
      <c r="DC4" s="353" t="s">
        <v>88</v>
      </c>
      <c r="DD4" s="353" t="s">
        <v>67</v>
      </c>
      <c r="DE4" s="357" t="s">
        <v>3</v>
      </c>
      <c r="DF4" s="355" t="s">
        <v>73</v>
      </c>
      <c r="DG4" s="355" t="s">
        <v>74</v>
      </c>
      <c r="DH4" s="355" t="s">
        <v>75</v>
      </c>
      <c r="DI4" s="355" t="s">
        <v>76</v>
      </c>
      <c r="DJ4" s="355" t="s">
        <v>77</v>
      </c>
      <c r="DK4" s="353" t="s">
        <v>6</v>
      </c>
      <c r="DL4" s="355" t="s">
        <v>78</v>
      </c>
      <c r="DM4" s="353" t="s">
        <v>89</v>
      </c>
      <c r="DN4" s="355" t="s">
        <v>79</v>
      </c>
      <c r="DO4" s="355" t="s">
        <v>80</v>
      </c>
      <c r="DP4" s="355" t="s">
        <v>81</v>
      </c>
      <c r="DQ4" s="355" t="s">
        <v>82</v>
      </c>
      <c r="DR4" s="355" t="s">
        <v>83</v>
      </c>
      <c r="DS4" s="353" t="s">
        <v>84</v>
      </c>
      <c r="DT4" s="355" t="s">
        <v>91</v>
      </c>
      <c r="DU4" s="355" t="s">
        <v>85</v>
      </c>
      <c r="DV4" s="353" t="s">
        <v>86</v>
      </c>
      <c r="DW4" s="353" t="s">
        <v>87</v>
      </c>
      <c r="DX4" s="353" t="s">
        <v>88</v>
      </c>
      <c r="DY4" s="353" t="s">
        <v>67</v>
      </c>
      <c r="DZ4" s="357" t="s">
        <v>3</v>
      </c>
      <c r="EA4" s="355" t="s">
        <v>73</v>
      </c>
      <c r="EB4" s="355" t="s">
        <v>74</v>
      </c>
      <c r="EC4" s="355" t="s">
        <v>75</v>
      </c>
      <c r="ED4" s="355" t="s">
        <v>76</v>
      </c>
      <c r="EE4" s="355" t="s">
        <v>77</v>
      </c>
      <c r="EF4" s="353" t="s">
        <v>6</v>
      </c>
      <c r="EG4" s="355" t="s">
        <v>78</v>
      </c>
      <c r="EH4" s="353" t="s">
        <v>89</v>
      </c>
      <c r="EI4" s="355" t="s">
        <v>79</v>
      </c>
      <c r="EJ4" s="355" t="s">
        <v>80</v>
      </c>
      <c r="EK4" s="355" t="s">
        <v>81</v>
      </c>
      <c r="EL4" s="355" t="s">
        <v>82</v>
      </c>
      <c r="EM4" s="355" t="s">
        <v>83</v>
      </c>
      <c r="EN4" s="353" t="s">
        <v>84</v>
      </c>
      <c r="EO4" s="355" t="s">
        <v>91</v>
      </c>
      <c r="EP4" s="355" t="s">
        <v>85</v>
      </c>
      <c r="EQ4" s="353" t="s">
        <v>86</v>
      </c>
      <c r="ER4" s="353" t="s">
        <v>87</v>
      </c>
      <c r="ES4" s="353" t="s">
        <v>88</v>
      </c>
      <c r="ET4" s="353" t="s">
        <v>67</v>
      </c>
      <c r="EU4" s="357" t="s">
        <v>3</v>
      </c>
      <c r="EV4" s="355" t="s">
        <v>73</v>
      </c>
      <c r="EW4" s="355" t="s">
        <v>74</v>
      </c>
      <c r="EX4" s="355" t="s">
        <v>75</v>
      </c>
      <c r="EY4" s="355" t="s">
        <v>76</v>
      </c>
      <c r="EZ4" s="355" t="s">
        <v>77</v>
      </c>
      <c r="FA4" s="353" t="s">
        <v>6</v>
      </c>
      <c r="FB4" s="355" t="s">
        <v>78</v>
      </c>
      <c r="FC4" s="353" t="s">
        <v>89</v>
      </c>
      <c r="FD4" s="355" t="s">
        <v>79</v>
      </c>
      <c r="FE4" s="355" t="s">
        <v>80</v>
      </c>
      <c r="FF4" s="355" t="s">
        <v>81</v>
      </c>
      <c r="FG4" s="355" t="s">
        <v>82</v>
      </c>
      <c r="FH4" s="355" t="s">
        <v>83</v>
      </c>
      <c r="FI4" s="353" t="s">
        <v>84</v>
      </c>
      <c r="FJ4" s="355" t="s">
        <v>91</v>
      </c>
      <c r="FK4" s="355" t="s">
        <v>85</v>
      </c>
      <c r="FL4" s="353" t="s">
        <v>86</v>
      </c>
      <c r="FM4" s="353" t="s">
        <v>87</v>
      </c>
      <c r="FN4" s="353" t="s">
        <v>88</v>
      </c>
      <c r="FO4" s="353" t="s">
        <v>67</v>
      </c>
    </row>
    <row r="5" spans="1:171" s="274" customFormat="1" ht="22.5" customHeight="1">
      <c r="A5" s="317"/>
      <c r="B5" s="317"/>
      <c r="C5" s="319"/>
      <c r="D5" s="357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29"/>
      <c r="S5" s="329"/>
      <c r="T5" s="354"/>
      <c r="U5" s="356"/>
      <c r="V5" s="356"/>
      <c r="W5" s="356"/>
      <c r="X5" s="356"/>
      <c r="Y5" s="357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4"/>
      <c r="AO5" s="354"/>
      <c r="AP5" s="354"/>
      <c r="AQ5" s="356"/>
      <c r="AR5" s="356"/>
      <c r="AS5" s="356"/>
      <c r="AT5" s="357"/>
      <c r="AU5" s="354"/>
      <c r="AV5" s="354"/>
      <c r="AW5" s="354"/>
      <c r="AX5" s="354"/>
      <c r="AY5" s="354"/>
      <c r="AZ5" s="354"/>
      <c r="BA5" s="354"/>
      <c r="BB5" s="354"/>
      <c r="BC5" s="354"/>
      <c r="BD5" s="354"/>
      <c r="BE5" s="354"/>
      <c r="BF5" s="354"/>
      <c r="BG5" s="354"/>
      <c r="BH5" s="354"/>
      <c r="BI5" s="354"/>
      <c r="BJ5" s="354"/>
      <c r="BK5" s="354"/>
      <c r="BL5" s="356"/>
      <c r="BM5" s="356"/>
      <c r="BN5" s="356"/>
      <c r="BO5" s="357"/>
      <c r="BP5" s="354"/>
      <c r="BQ5" s="354"/>
      <c r="BR5" s="354"/>
      <c r="BS5" s="354"/>
      <c r="BT5" s="354"/>
      <c r="BU5" s="354"/>
      <c r="BV5" s="354"/>
      <c r="BW5" s="354"/>
      <c r="BX5" s="354"/>
      <c r="BY5" s="354"/>
      <c r="BZ5" s="354"/>
      <c r="CA5" s="354"/>
      <c r="CB5" s="354"/>
      <c r="CC5" s="354"/>
      <c r="CD5" s="354"/>
      <c r="CE5" s="354"/>
      <c r="CF5" s="354"/>
      <c r="CG5" s="356"/>
      <c r="CH5" s="356"/>
      <c r="CI5" s="356"/>
      <c r="CJ5" s="357"/>
      <c r="CK5" s="354"/>
      <c r="CL5" s="354"/>
      <c r="CM5" s="354"/>
      <c r="CN5" s="354"/>
      <c r="CO5" s="354"/>
      <c r="CP5" s="354"/>
      <c r="CQ5" s="354"/>
      <c r="CR5" s="354"/>
      <c r="CS5" s="354"/>
      <c r="CT5" s="354"/>
      <c r="CU5" s="354"/>
      <c r="CV5" s="354"/>
      <c r="CW5" s="354"/>
      <c r="CX5" s="354"/>
      <c r="CY5" s="354"/>
      <c r="CZ5" s="354"/>
      <c r="DA5" s="354"/>
      <c r="DB5" s="356"/>
      <c r="DC5" s="356"/>
      <c r="DD5" s="356"/>
      <c r="DE5" s="357"/>
      <c r="DF5" s="354"/>
      <c r="DG5" s="354"/>
      <c r="DH5" s="354"/>
      <c r="DI5" s="354"/>
      <c r="DJ5" s="354"/>
      <c r="DK5" s="354"/>
      <c r="DL5" s="354"/>
      <c r="DM5" s="354"/>
      <c r="DN5" s="354"/>
      <c r="DO5" s="354"/>
      <c r="DP5" s="354"/>
      <c r="DQ5" s="354"/>
      <c r="DR5" s="354"/>
      <c r="DS5" s="354"/>
      <c r="DT5" s="354"/>
      <c r="DU5" s="354"/>
      <c r="DV5" s="354"/>
      <c r="DW5" s="356"/>
      <c r="DX5" s="356"/>
      <c r="DY5" s="356"/>
      <c r="DZ5" s="357"/>
      <c r="EA5" s="354"/>
      <c r="EB5" s="354"/>
      <c r="EC5" s="354"/>
      <c r="ED5" s="354"/>
      <c r="EE5" s="354"/>
      <c r="EF5" s="354"/>
      <c r="EG5" s="354"/>
      <c r="EH5" s="354"/>
      <c r="EI5" s="354"/>
      <c r="EJ5" s="354"/>
      <c r="EK5" s="354"/>
      <c r="EL5" s="354"/>
      <c r="EM5" s="354"/>
      <c r="EN5" s="354"/>
      <c r="EO5" s="354"/>
      <c r="EP5" s="354"/>
      <c r="EQ5" s="354"/>
      <c r="ER5" s="356"/>
      <c r="ES5" s="356"/>
      <c r="ET5" s="356"/>
      <c r="EU5" s="357"/>
      <c r="EV5" s="354"/>
      <c r="EW5" s="354"/>
      <c r="EX5" s="354"/>
      <c r="EY5" s="354"/>
      <c r="EZ5" s="354"/>
      <c r="FA5" s="354"/>
      <c r="FB5" s="354"/>
      <c r="FC5" s="354"/>
      <c r="FD5" s="354"/>
      <c r="FE5" s="354"/>
      <c r="FF5" s="354"/>
      <c r="FG5" s="354"/>
      <c r="FH5" s="354"/>
      <c r="FI5" s="354"/>
      <c r="FJ5" s="354"/>
      <c r="FK5" s="354"/>
      <c r="FL5" s="354"/>
      <c r="FM5" s="356"/>
      <c r="FN5" s="356"/>
      <c r="FO5" s="356"/>
    </row>
    <row r="6" spans="1:171" s="280" customFormat="1" ht="13.5" customHeight="1">
      <c r="A6" s="317"/>
      <c r="B6" s="317"/>
      <c r="C6" s="319"/>
      <c r="D6" s="279" t="s">
        <v>742</v>
      </c>
      <c r="E6" s="267" t="s">
        <v>742</v>
      </c>
      <c r="F6" s="267" t="s">
        <v>742</v>
      </c>
      <c r="G6" s="267" t="s">
        <v>742</v>
      </c>
      <c r="H6" s="267" t="s">
        <v>742</v>
      </c>
      <c r="I6" s="267" t="s">
        <v>742</v>
      </c>
      <c r="J6" s="267" t="s">
        <v>742</v>
      </c>
      <c r="K6" s="267" t="s">
        <v>742</v>
      </c>
      <c r="L6" s="267"/>
      <c r="M6" s="267" t="s">
        <v>742</v>
      </c>
      <c r="N6" s="267" t="s">
        <v>742</v>
      </c>
      <c r="O6" s="267" t="s">
        <v>742</v>
      </c>
      <c r="P6" s="267" t="s">
        <v>742</v>
      </c>
      <c r="Q6" s="267" t="s">
        <v>742</v>
      </c>
      <c r="R6" s="267" t="s">
        <v>742</v>
      </c>
      <c r="S6" s="267" t="s">
        <v>742</v>
      </c>
      <c r="T6" s="267" t="s">
        <v>742</v>
      </c>
      <c r="U6" s="268" t="s">
        <v>742</v>
      </c>
      <c r="V6" s="267" t="s">
        <v>742</v>
      </c>
      <c r="W6" s="267" t="s">
        <v>742</v>
      </c>
      <c r="X6" s="267" t="s">
        <v>742</v>
      </c>
      <c r="Y6" s="267" t="s">
        <v>742</v>
      </c>
      <c r="Z6" s="267" t="s">
        <v>742</v>
      </c>
      <c r="AA6" s="267" t="s">
        <v>742</v>
      </c>
      <c r="AB6" s="267" t="s">
        <v>742</v>
      </c>
      <c r="AC6" s="267" t="s">
        <v>742</v>
      </c>
      <c r="AD6" s="267" t="s">
        <v>742</v>
      </c>
      <c r="AE6" s="267" t="s">
        <v>742</v>
      </c>
      <c r="AF6" s="267" t="s">
        <v>742</v>
      </c>
      <c r="AG6" s="267" t="s">
        <v>742</v>
      </c>
      <c r="AH6" s="267" t="s">
        <v>742</v>
      </c>
      <c r="AI6" s="267" t="s">
        <v>742</v>
      </c>
      <c r="AJ6" s="267" t="s">
        <v>742</v>
      </c>
      <c r="AK6" s="267" t="s">
        <v>742</v>
      </c>
      <c r="AL6" s="267" t="s">
        <v>742</v>
      </c>
      <c r="AM6" s="267" t="s">
        <v>742</v>
      </c>
      <c r="AN6" s="267" t="s">
        <v>742</v>
      </c>
      <c r="AO6" s="267" t="s">
        <v>742</v>
      </c>
      <c r="AP6" s="268" t="s">
        <v>742</v>
      </c>
      <c r="AQ6" s="267" t="s">
        <v>742</v>
      </c>
      <c r="AR6" s="267" t="s">
        <v>742</v>
      </c>
      <c r="AS6" s="267" t="s">
        <v>742</v>
      </c>
      <c r="AT6" s="267" t="s">
        <v>742</v>
      </c>
      <c r="AU6" s="267" t="s">
        <v>742</v>
      </c>
      <c r="AV6" s="267" t="s">
        <v>742</v>
      </c>
      <c r="AW6" s="267" t="s">
        <v>742</v>
      </c>
      <c r="AX6" s="267" t="s">
        <v>742</v>
      </c>
      <c r="AY6" s="267" t="s">
        <v>742</v>
      </c>
      <c r="AZ6" s="267" t="s">
        <v>742</v>
      </c>
      <c r="BA6" s="267" t="s">
        <v>742</v>
      </c>
      <c r="BB6" s="267" t="s">
        <v>742</v>
      </c>
      <c r="BC6" s="267" t="s">
        <v>742</v>
      </c>
      <c r="BD6" s="267" t="s">
        <v>742</v>
      </c>
      <c r="BE6" s="267" t="s">
        <v>742</v>
      </c>
      <c r="BF6" s="267" t="s">
        <v>742</v>
      </c>
      <c r="BG6" s="267" t="s">
        <v>742</v>
      </c>
      <c r="BH6" s="267" t="s">
        <v>742</v>
      </c>
      <c r="BI6" s="267" t="s">
        <v>742</v>
      </c>
      <c r="BJ6" s="267" t="s">
        <v>742</v>
      </c>
      <c r="BK6" s="268" t="s">
        <v>742</v>
      </c>
      <c r="BL6" s="267" t="s">
        <v>742</v>
      </c>
      <c r="BM6" s="267" t="s">
        <v>742</v>
      </c>
      <c r="BN6" s="267" t="s">
        <v>742</v>
      </c>
      <c r="BO6" s="267" t="s">
        <v>742</v>
      </c>
      <c r="BP6" s="267" t="s">
        <v>742</v>
      </c>
      <c r="BQ6" s="267" t="s">
        <v>742</v>
      </c>
      <c r="BR6" s="267" t="s">
        <v>742</v>
      </c>
      <c r="BS6" s="267" t="s">
        <v>742</v>
      </c>
      <c r="BT6" s="267" t="s">
        <v>742</v>
      </c>
      <c r="BU6" s="267" t="s">
        <v>742</v>
      </c>
      <c r="BV6" s="267" t="s">
        <v>742</v>
      </c>
      <c r="BW6" s="267" t="s">
        <v>742</v>
      </c>
      <c r="BX6" s="267" t="s">
        <v>742</v>
      </c>
      <c r="BY6" s="267" t="s">
        <v>742</v>
      </c>
      <c r="BZ6" s="267" t="s">
        <v>742</v>
      </c>
      <c r="CA6" s="267" t="s">
        <v>742</v>
      </c>
      <c r="CB6" s="267" t="s">
        <v>742</v>
      </c>
      <c r="CC6" s="267" t="s">
        <v>742</v>
      </c>
      <c r="CD6" s="267" t="s">
        <v>742</v>
      </c>
      <c r="CE6" s="267" t="s">
        <v>742</v>
      </c>
      <c r="CF6" s="268" t="s">
        <v>742</v>
      </c>
      <c r="CG6" s="267" t="s">
        <v>742</v>
      </c>
      <c r="CH6" s="267" t="s">
        <v>742</v>
      </c>
      <c r="CI6" s="267" t="s">
        <v>742</v>
      </c>
      <c r="CJ6" s="267" t="s">
        <v>742</v>
      </c>
      <c r="CK6" s="267" t="s">
        <v>742</v>
      </c>
      <c r="CL6" s="267" t="s">
        <v>742</v>
      </c>
      <c r="CM6" s="267" t="s">
        <v>742</v>
      </c>
      <c r="CN6" s="267" t="s">
        <v>742</v>
      </c>
      <c r="CO6" s="267" t="s">
        <v>742</v>
      </c>
      <c r="CP6" s="267" t="s">
        <v>742</v>
      </c>
      <c r="CQ6" s="267" t="s">
        <v>742</v>
      </c>
      <c r="CR6" s="267" t="s">
        <v>742</v>
      </c>
      <c r="CS6" s="267" t="s">
        <v>742</v>
      </c>
      <c r="CT6" s="267" t="s">
        <v>742</v>
      </c>
      <c r="CU6" s="267" t="s">
        <v>742</v>
      </c>
      <c r="CV6" s="267" t="s">
        <v>742</v>
      </c>
      <c r="CW6" s="267" t="s">
        <v>742</v>
      </c>
      <c r="CX6" s="267" t="s">
        <v>742</v>
      </c>
      <c r="CY6" s="267" t="s">
        <v>742</v>
      </c>
      <c r="CZ6" s="267" t="s">
        <v>742</v>
      </c>
      <c r="DA6" s="268" t="s">
        <v>742</v>
      </c>
      <c r="DB6" s="267" t="s">
        <v>742</v>
      </c>
      <c r="DC6" s="267" t="s">
        <v>742</v>
      </c>
      <c r="DD6" s="267" t="s">
        <v>742</v>
      </c>
      <c r="DE6" s="267" t="s">
        <v>742</v>
      </c>
      <c r="DF6" s="267" t="s">
        <v>742</v>
      </c>
      <c r="DG6" s="267" t="s">
        <v>742</v>
      </c>
      <c r="DH6" s="267" t="s">
        <v>742</v>
      </c>
      <c r="DI6" s="267" t="s">
        <v>742</v>
      </c>
      <c r="DJ6" s="267" t="s">
        <v>742</v>
      </c>
      <c r="DK6" s="267" t="s">
        <v>742</v>
      </c>
      <c r="DL6" s="267" t="s">
        <v>742</v>
      </c>
      <c r="DM6" s="267" t="s">
        <v>742</v>
      </c>
      <c r="DN6" s="267" t="s">
        <v>742</v>
      </c>
      <c r="DO6" s="267" t="s">
        <v>742</v>
      </c>
      <c r="DP6" s="267" t="s">
        <v>742</v>
      </c>
      <c r="DQ6" s="267" t="s">
        <v>742</v>
      </c>
      <c r="DR6" s="267" t="s">
        <v>742</v>
      </c>
      <c r="DS6" s="267" t="s">
        <v>742</v>
      </c>
      <c r="DT6" s="267" t="s">
        <v>742</v>
      </c>
      <c r="DU6" s="267" t="s">
        <v>742</v>
      </c>
      <c r="DV6" s="268" t="s">
        <v>742</v>
      </c>
      <c r="DW6" s="267" t="s">
        <v>742</v>
      </c>
      <c r="DX6" s="267" t="s">
        <v>742</v>
      </c>
      <c r="DY6" s="267" t="s">
        <v>742</v>
      </c>
      <c r="DZ6" s="267" t="s">
        <v>742</v>
      </c>
      <c r="EA6" s="267" t="s">
        <v>742</v>
      </c>
      <c r="EB6" s="267" t="s">
        <v>742</v>
      </c>
      <c r="EC6" s="267" t="s">
        <v>742</v>
      </c>
      <c r="ED6" s="267" t="s">
        <v>742</v>
      </c>
      <c r="EE6" s="267" t="s">
        <v>742</v>
      </c>
      <c r="EF6" s="267" t="s">
        <v>742</v>
      </c>
      <c r="EG6" s="267" t="s">
        <v>742</v>
      </c>
      <c r="EH6" s="267" t="s">
        <v>742</v>
      </c>
      <c r="EI6" s="267" t="s">
        <v>742</v>
      </c>
      <c r="EJ6" s="267" t="s">
        <v>742</v>
      </c>
      <c r="EK6" s="267" t="s">
        <v>742</v>
      </c>
      <c r="EL6" s="267" t="s">
        <v>742</v>
      </c>
      <c r="EM6" s="267" t="s">
        <v>742</v>
      </c>
      <c r="EN6" s="267" t="s">
        <v>742</v>
      </c>
      <c r="EO6" s="267" t="s">
        <v>742</v>
      </c>
      <c r="EP6" s="267" t="s">
        <v>742</v>
      </c>
      <c r="EQ6" s="268" t="s">
        <v>742</v>
      </c>
      <c r="ER6" s="267" t="s">
        <v>742</v>
      </c>
      <c r="ES6" s="267" t="s">
        <v>742</v>
      </c>
      <c r="ET6" s="267" t="s">
        <v>742</v>
      </c>
      <c r="EU6" s="267" t="s">
        <v>742</v>
      </c>
      <c r="EV6" s="267" t="s">
        <v>742</v>
      </c>
      <c r="EW6" s="267" t="s">
        <v>742</v>
      </c>
      <c r="EX6" s="267" t="s">
        <v>742</v>
      </c>
      <c r="EY6" s="267" t="s">
        <v>742</v>
      </c>
      <c r="EZ6" s="267" t="s">
        <v>742</v>
      </c>
      <c r="FA6" s="267" t="s">
        <v>742</v>
      </c>
      <c r="FB6" s="267" t="s">
        <v>742</v>
      </c>
      <c r="FC6" s="267" t="s">
        <v>742</v>
      </c>
      <c r="FD6" s="267" t="s">
        <v>742</v>
      </c>
      <c r="FE6" s="267" t="s">
        <v>742</v>
      </c>
      <c r="FF6" s="267" t="s">
        <v>742</v>
      </c>
      <c r="FG6" s="267" t="s">
        <v>742</v>
      </c>
      <c r="FH6" s="267" t="s">
        <v>742</v>
      </c>
      <c r="FI6" s="267" t="s">
        <v>742</v>
      </c>
      <c r="FJ6" s="267" t="s">
        <v>742</v>
      </c>
      <c r="FK6" s="267" t="s">
        <v>742</v>
      </c>
      <c r="FL6" s="268" t="s">
        <v>742</v>
      </c>
      <c r="FM6" s="267" t="s">
        <v>742</v>
      </c>
      <c r="FN6" s="267" t="s">
        <v>742</v>
      </c>
      <c r="FO6" s="267" t="s">
        <v>742</v>
      </c>
    </row>
    <row r="7" spans="1:171" s="301" customFormat="1" ht="13.5" customHeight="1">
      <c r="A7" s="302" t="str">
        <f>ごみ処理概要!A7</f>
        <v>鳥取県</v>
      </c>
      <c r="B7" s="303" t="str">
        <f>ごみ処理概要!B7</f>
        <v>31000</v>
      </c>
      <c r="C7" s="304" t="s">
        <v>3</v>
      </c>
      <c r="D7" s="306">
        <f t="shared" ref="D7:X7" si="0">SUM(Y7,AT7,BO7,CJ7,DE7,DZ7,EU7)</f>
        <v>24759</v>
      </c>
      <c r="E7" s="306">
        <f t="shared" si="0"/>
        <v>2871</v>
      </c>
      <c r="F7" s="306">
        <f t="shared" si="0"/>
        <v>32</v>
      </c>
      <c r="G7" s="306">
        <f t="shared" si="0"/>
        <v>21</v>
      </c>
      <c r="H7" s="306">
        <f t="shared" si="0"/>
        <v>3280</v>
      </c>
      <c r="I7" s="306">
        <f t="shared" si="0"/>
        <v>1989</v>
      </c>
      <c r="J7" s="306">
        <f t="shared" si="0"/>
        <v>705</v>
      </c>
      <c r="K7" s="306">
        <f t="shared" si="0"/>
        <v>70</v>
      </c>
      <c r="L7" s="306">
        <f t="shared" si="0"/>
        <v>2711</v>
      </c>
      <c r="M7" s="306">
        <f t="shared" si="0"/>
        <v>398</v>
      </c>
      <c r="N7" s="306">
        <f t="shared" si="0"/>
        <v>233</v>
      </c>
      <c r="O7" s="306">
        <f t="shared" si="0"/>
        <v>3340</v>
      </c>
      <c r="P7" s="306">
        <f t="shared" si="0"/>
        <v>83</v>
      </c>
      <c r="Q7" s="306">
        <f t="shared" si="0"/>
        <v>0</v>
      </c>
      <c r="R7" s="306">
        <f t="shared" si="0"/>
        <v>260</v>
      </c>
      <c r="S7" s="306">
        <f t="shared" si="0"/>
        <v>0</v>
      </c>
      <c r="T7" s="306">
        <f t="shared" si="0"/>
        <v>7745</v>
      </c>
      <c r="U7" s="306">
        <f t="shared" si="0"/>
        <v>0</v>
      </c>
      <c r="V7" s="306">
        <f t="shared" si="0"/>
        <v>9</v>
      </c>
      <c r="W7" s="306">
        <f t="shared" si="0"/>
        <v>1</v>
      </c>
      <c r="X7" s="306">
        <f t="shared" si="0"/>
        <v>1011</v>
      </c>
      <c r="Y7" s="306">
        <f>SUM(Z7:AS7)</f>
        <v>7983</v>
      </c>
      <c r="Z7" s="306">
        <f t="shared" ref="Z7:AI7" si="1">SUM(Z$8:Z$207)</f>
        <v>0</v>
      </c>
      <c r="AA7" s="306">
        <f t="shared" si="1"/>
        <v>0</v>
      </c>
      <c r="AB7" s="306">
        <f t="shared" si="1"/>
        <v>0</v>
      </c>
      <c r="AC7" s="306">
        <f t="shared" si="1"/>
        <v>0</v>
      </c>
      <c r="AD7" s="306">
        <f t="shared" si="1"/>
        <v>0</v>
      </c>
      <c r="AE7" s="306">
        <f t="shared" si="1"/>
        <v>0</v>
      </c>
      <c r="AF7" s="306">
        <f t="shared" si="1"/>
        <v>7</v>
      </c>
      <c r="AG7" s="306">
        <f t="shared" si="1"/>
        <v>0</v>
      </c>
      <c r="AH7" s="306">
        <f t="shared" si="1"/>
        <v>0</v>
      </c>
      <c r="AI7" s="306">
        <f t="shared" si="1"/>
        <v>0</v>
      </c>
      <c r="AJ7" s="310" t="s">
        <v>739</v>
      </c>
      <c r="AK7" s="310" t="s">
        <v>739</v>
      </c>
      <c r="AL7" s="306">
        <f>SUM(AL$8:AL$207)</f>
        <v>0</v>
      </c>
      <c r="AM7" s="310" t="s">
        <v>739</v>
      </c>
      <c r="AN7" s="310" t="s">
        <v>739</v>
      </c>
      <c r="AO7" s="306">
        <f>SUM(AO$8:AO$207)</f>
        <v>7745</v>
      </c>
      <c r="AP7" s="310" t="s">
        <v>739</v>
      </c>
      <c r="AQ7" s="306">
        <f>SUM(AQ$8:AQ$207)</f>
        <v>9</v>
      </c>
      <c r="AR7" s="310" t="s">
        <v>739</v>
      </c>
      <c r="AS7" s="306">
        <f>SUM(AS$8:AS$207)</f>
        <v>222</v>
      </c>
      <c r="AT7" s="306">
        <f>SUM(AU7:BN7)</f>
        <v>654</v>
      </c>
      <c r="AU7" s="306">
        <f t="shared" ref="AU7:BD7" si="2">SUM(AU$8:AU$207)</f>
        <v>0</v>
      </c>
      <c r="AV7" s="306">
        <f t="shared" si="2"/>
        <v>0</v>
      </c>
      <c r="AW7" s="306">
        <f t="shared" si="2"/>
        <v>0</v>
      </c>
      <c r="AX7" s="306">
        <f t="shared" si="2"/>
        <v>640</v>
      </c>
      <c r="AY7" s="306">
        <f t="shared" si="2"/>
        <v>0</v>
      </c>
      <c r="AZ7" s="306">
        <f t="shared" si="2"/>
        <v>0</v>
      </c>
      <c r="BA7" s="306">
        <f t="shared" si="2"/>
        <v>0</v>
      </c>
      <c r="BB7" s="306">
        <f t="shared" si="2"/>
        <v>0</v>
      </c>
      <c r="BC7" s="306">
        <f t="shared" si="2"/>
        <v>0</v>
      </c>
      <c r="BD7" s="306">
        <f t="shared" si="2"/>
        <v>0</v>
      </c>
      <c r="BE7" s="310" t="s">
        <v>739</v>
      </c>
      <c r="BF7" s="310" t="s">
        <v>739</v>
      </c>
      <c r="BG7" s="310" t="s">
        <v>739</v>
      </c>
      <c r="BH7" s="310" t="s">
        <v>739</v>
      </c>
      <c r="BI7" s="310" t="s">
        <v>739</v>
      </c>
      <c r="BJ7" s="310" t="s">
        <v>739</v>
      </c>
      <c r="BK7" s="310" t="s">
        <v>739</v>
      </c>
      <c r="BL7" s="310" t="s">
        <v>739</v>
      </c>
      <c r="BM7" s="310" t="s">
        <v>739</v>
      </c>
      <c r="BN7" s="306">
        <f>SUM(BN$8:BN$207)</f>
        <v>14</v>
      </c>
      <c r="BO7" s="306">
        <f>SUM(BP7:CI7)</f>
        <v>3403</v>
      </c>
      <c r="BP7" s="306">
        <f t="shared" ref="BP7:CA7" si="3">SUM(BP$8:BP$207)</f>
        <v>0</v>
      </c>
      <c r="BQ7" s="306">
        <f t="shared" si="3"/>
        <v>0</v>
      </c>
      <c r="BR7" s="306">
        <f t="shared" si="3"/>
        <v>0</v>
      </c>
      <c r="BS7" s="306">
        <f t="shared" si="3"/>
        <v>0</v>
      </c>
      <c r="BT7" s="306">
        <f t="shared" si="3"/>
        <v>0</v>
      </c>
      <c r="BU7" s="306">
        <f t="shared" si="3"/>
        <v>0</v>
      </c>
      <c r="BV7" s="306">
        <f t="shared" si="3"/>
        <v>0</v>
      </c>
      <c r="BW7" s="306">
        <f t="shared" si="3"/>
        <v>0</v>
      </c>
      <c r="BX7" s="306">
        <f t="shared" si="3"/>
        <v>0</v>
      </c>
      <c r="BY7" s="306">
        <f t="shared" si="3"/>
        <v>0</v>
      </c>
      <c r="BZ7" s="306">
        <f t="shared" si="3"/>
        <v>3340</v>
      </c>
      <c r="CA7" s="306">
        <f t="shared" si="3"/>
        <v>58</v>
      </c>
      <c r="CB7" s="310" t="s">
        <v>739</v>
      </c>
      <c r="CC7" s="310" t="s">
        <v>739</v>
      </c>
      <c r="CD7" s="310" t="s">
        <v>739</v>
      </c>
      <c r="CE7" s="310" t="s">
        <v>739</v>
      </c>
      <c r="CF7" s="310" t="s">
        <v>739</v>
      </c>
      <c r="CG7" s="310" t="s">
        <v>739</v>
      </c>
      <c r="CH7" s="310" t="s">
        <v>739</v>
      </c>
      <c r="CI7" s="306">
        <f>SUM(CI$8:CI$207)</f>
        <v>5</v>
      </c>
      <c r="CJ7" s="306">
        <f>SUM(CK7:DD7)</f>
        <v>25</v>
      </c>
      <c r="CK7" s="306">
        <f t="shared" ref="CK7:CV7" si="4">SUM(CK$8:CK$207)</f>
        <v>0</v>
      </c>
      <c r="CL7" s="306">
        <f t="shared" si="4"/>
        <v>0</v>
      </c>
      <c r="CM7" s="306">
        <f t="shared" si="4"/>
        <v>0</v>
      </c>
      <c r="CN7" s="306">
        <f t="shared" si="4"/>
        <v>0</v>
      </c>
      <c r="CO7" s="306">
        <f t="shared" si="4"/>
        <v>0</v>
      </c>
      <c r="CP7" s="306">
        <f t="shared" si="4"/>
        <v>0</v>
      </c>
      <c r="CQ7" s="306">
        <f t="shared" si="4"/>
        <v>0</v>
      </c>
      <c r="CR7" s="306">
        <f t="shared" si="4"/>
        <v>0</v>
      </c>
      <c r="CS7" s="306">
        <f t="shared" si="4"/>
        <v>0</v>
      </c>
      <c r="CT7" s="306">
        <f t="shared" si="4"/>
        <v>0</v>
      </c>
      <c r="CU7" s="306">
        <f t="shared" si="4"/>
        <v>0</v>
      </c>
      <c r="CV7" s="306">
        <f t="shared" si="4"/>
        <v>25</v>
      </c>
      <c r="CW7" s="310" t="s">
        <v>739</v>
      </c>
      <c r="CX7" s="310" t="s">
        <v>739</v>
      </c>
      <c r="CY7" s="310" t="s">
        <v>739</v>
      </c>
      <c r="CZ7" s="310" t="s">
        <v>739</v>
      </c>
      <c r="DA7" s="310" t="s">
        <v>739</v>
      </c>
      <c r="DB7" s="310" t="s">
        <v>739</v>
      </c>
      <c r="DC7" s="310" t="s">
        <v>739</v>
      </c>
      <c r="DD7" s="306">
        <f>SUM(DD$8:DD$207)</f>
        <v>0</v>
      </c>
      <c r="DE7" s="306">
        <f>SUM(DF7:DY7)</f>
        <v>0</v>
      </c>
      <c r="DF7" s="306">
        <f t="shared" ref="DF7:DQ7" si="5">SUM(DF$8:DF$207)</f>
        <v>0</v>
      </c>
      <c r="DG7" s="306">
        <f t="shared" si="5"/>
        <v>0</v>
      </c>
      <c r="DH7" s="306">
        <f t="shared" si="5"/>
        <v>0</v>
      </c>
      <c r="DI7" s="306">
        <f t="shared" si="5"/>
        <v>0</v>
      </c>
      <c r="DJ7" s="306">
        <f t="shared" si="5"/>
        <v>0</v>
      </c>
      <c r="DK7" s="306">
        <f t="shared" si="5"/>
        <v>0</v>
      </c>
      <c r="DL7" s="306">
        <f t="shared" si="5"/>
        <v>0</v>
      </c>
      <c r="DM7" s="306">
        <f t="shared" si="5"/>
        <v>0</v>
      </c>
      <c r="DN7" s="306">
        <f t="shared" si="5"/>
        <v>0</v>
      </c>
      <c r="DO7" s="306">
        <f t="shared" si="5"/>
        <v>0</v>
      </c>
      <c r="DP7" s="306">
        <f t="shared" si="5"/>
        <v>0</v>
      </c>
      <c r="DQ7" s="306">
        <f t="shared" si="5"/>
        <v>0</v>
      </c>
      <c r="DR7" s="310" t="s">
        <v>739</v>
      </c>
      <c r="DS7" s="310" t="s">
        <v>739</v>
      </c>
      <c r="DT7" s="306">
        <f>SUM(DT$8:DT$207)</f>
        <v>0</v>
      </c>
      <c r="DU7" s="310" t="s">
        <v>739</v>
      </c>
      <c r="DV7" s="310" t="s">
        <v>739</v>
      </c>
      <c r="DW7" s="310" t="s">
        <v>739</v>
      </c>
      <c r="DX7" s="310" t="s">
        <v>739</v>
      </c>
      <c r="DY7" s="306">
        <f>SUM(DY$8:DY$207)</f>
        <v>0</v>
      </c>
      <c r="DZ7" s="306">
        <f>SUM(EA7:ET7)</f>
        <v>768</v>
      </c>
      <c r="EA7" s="306">
        <f t="shared" ref="EA7:EJ7" si="6">SUM(EA$8:EA$207)</f>
        <v>0</v>
      </c>
      <c r="EB7" s="306">
        <f t="shared" si="6"/>
        <v>0</v>
      </c>
      <c r="EC7" s="306">
        <f t="shared" si="6"/>
        <v>0</v>
      </c>
      <c r="ED7" s="306">
        <f t="shared" si="6"/>
        <v>0</v>
      </c>
      <c r="EE7" s="306">
        <f t="shared" si="6"/>
        <v>0</v>
      </c>
      <c r="EF7" s="306">
        <f t="shared" si="6"/>
        <v>0</v>
      </c>
      <c r="EG7" s="306">
        <f t="shared" si="6"/>
        <v>0</v>
      </c>
      <c r="EH7" s="306">
        <f t="shared" si="6"/>
        <v>0</v>
      </c>
      <c r="EI7" s="306">
        <f t="shared" si="6"/>
        <v>218</v>
      </c>
      <c r="EJ7" s="306">
        <f t="shared" si="6"/>
        <v>233</v>
      </c>
      <c r="EK7" s="310" t="s">
        <v>739</v>
      </c>
      <c r="EL7" s="310" t="s">
        <v>739</v>
      </c>
      <c r="EM7" s="310" t="s">
        <v>739</v>
      </c>
      <c r="EN7" s="306">
        <f>SUM(EN$8:EN$207)</f>
        <v>260</v>
      </c>
      <c r="EO7" s="306">
        <f>SUM(EO$8:EO$207)</f>
        <v>0</v>
      </c>
      <c r="EP7" s="310" t="s">
        <v>739</v>
      </c>
      <c r="EQ7" s="310" t="s">
        <v>739</v>
      </c>
      <c r="ER7" s="310" t="s">
        <v>739</v>
      </c>
      <c r="ES7" s="306">
        <f>SUM(ES$8:ES$207)</f>
        <v>0</v>
      </c>
      <c r="ET7" s="306">
        <f>SUM(ET$8:ET$207)</f>
        <v>57</v>
      </c>
      <c r="EU7" s="306">
        <f>SUM(EV7:FO7)</f>
        <v>11926</v>
      </c>
      <c r="EV7" s="306">
        <f t="shared" ref="EV7:FG7" si="7">SUM(EV$8:EV$207)</f>
        <v>2871</v>
      </c>
      <c r="EW7" s="306">
        <f t="shared" si="7"/>
        <v>32</v>
      </c>
      <c r="EX7" s="306">
        <f t="shared" si="7"/>
        <v>21</v>
      </c>
      <c r="EY7" s="306">
        <f t="shared" si="7"/>
        <v>2640</v>
      </c>
      <c r="EZ7" s="306">
        <f t="shared" si="7"/>
        <v>1989</v>
      </c>
      <c r="FA7" s="306">
        <f t="shared" si="7"/>
        <v>705</v>
      </c>
      <c r="FB7" s="306">
        <f t="shared" si="7"/>
        <v>63</v>
      </c>
      <c r="FC7" s="306">
        <f t="shared" si="7"/>
        <v>2711</v>
      </c>
      <c r="FD7" s="306">
        <f t="shared" si="7"/>
        <v>180</v>
      </c>
      <c r="FE7" s="306">
        <f t="shared" si="7"/>
        <v>0</v>
      </c>
      <c r="FF7" s="306">
        <f t="shared" si="7"/>
        <v>0</v>
      </c>
      <c r="FG7" s="306">
        <f t="shared" si="7"/>
        <v>0</v>
      </c>
      <c r="FH7" s="310" t="s">
        <v>739</v>
      </c>
      <c r="FI7" s="310" t="s">
        <v>739</v>
      </c>
      <c r="FJ7" s="310" t="s">
        <v>739</v>
      </c>
      <c r="FK7" s="306">
        <f>SUM(FK$8:FK$207)</f>
        <v>0</v>
      </c>
      <c r="FL7" s="306">
        <f>SUM(FL$8:FL$207)</f>
        <v>0</v>
      </c>
      <c r="FM7" s="306">
        <f>SUM(FM$8:FM$207)</f>
        <v>0</v>
      </c>
      <c r="FN7" s="306">
        <f>SUM(FN$8:FN$207)</f>
        <v>1</v>
      </c>
      <c r="FO7" s="306">
        <f>SUM(FO$8:FO$207)</f>
        <v>713</v>
      </c>
    </row>
    <row r="8" spans="1:171" s="224" customFormat="1" ht="13.5" customHeight="1">
      <c r="A8" s="290" t="s">
        <v>745</v>
      </c>
      <c r="B8" s="291" t="s">
        <v>759</v>
      </c>
      <c r="C8" s="290" t="s">
        <v>760</v>
      </c>
      <c r="D8" s="292">
        <f>SUM(Y8,AT8,BO8,CJ8,DE8,DZ8,EU8)</f>
        <v>5780</v>
      </c>
      <c r="E8" s="292">
        <f>SUM(Z8,AU8,BP8,CK8,DF8,EA8,EV8)</f>
        <v>0</v>
      </c>
      <c r="F8" s="292">
        <f>SUM(AA8,AV8,BQ8,CL8,DG8,EB8,EW8)</f>
        <v>0</v>
      </c>
      <c r="G8" s="292">
        <f>SUM(AB8,AW8,BR8,CM8,DH8,EC8,EX8)</f>
        <v>0</v>
      </c>
      <c r="H8" s="292">
        <f>SUM(AC8,AX8,BS8,CN8,DI8,ED8,EY8)</f>
        <v>954</v>
      </c>
      <c r="I8" s="292">
        <f>SUM(AD8,AY8,BT8,CO8,DJ8,EE8,EZ8)</f>
        <v>746</v>
      </c>
      <c r="J8" s="292">
        <f>SUM(AE8,AZ8,BU8,CP8,DK8,EF8,FA8)</f>
        <v>316</v>
      </c>
      <c r="K8" s="292">
        <f>SUM(AF8,BA8,BV8,CQ8,DL8,EG8,FB8)</f>
        <v>26</v>
      </c>
      <c r="L8" s="292">
        <f>SUM(AG8,BB8,BW8,CR8,DM8,EH8,FC8)</f>
        <v>2272</v>
      </c>
      <c r="M8" s="292">
        <f>SUM(AH8,BC8,BX8,CS8,DN8,EI8,FD8)</f>
        <v>0</v>
      </c>
      <c r="N8" s="292">
        <f>SUM(AI8,BD8,BY8,CT8,DO8,EJ8,FE8)</f>
        <v>0</v>
      </c>
      <c r="O8" s="292">
        <f>SUM(AJ8,BE8,BZ8,CU8,DP8,EK8,FF8)</f>
        <v>1115</v>
      </c>
      <c r="P8" s="292">
        <f>SUM(AK8,BF8,CA8,CV8,DQ8,EL8,FG8)</f>
        <v>0</v>
      </c>
      <c r="Q8" s="292">
        <f>SUM(AL8,BG8,CB8,CW8,DR8,EM8,FH8)</f>
        <v>0</v>
      </c>
      <c r="R8" s="292">
        <f>SUM(AM8,BH8,CC8,CX8,DS8,EN8,FI8)</f>
        <v>0</v>
      </c>
      <c r="S8" s="292">
        <f>SUM(AN8,BI8,CD8,CY8,DT8,EO8,FJ8)</f>
        <v>0</v>
      </c>
      <c r="T8" s="292">
        <f>SUM(AO8,BJ8,CE8,CZ8,DU8,EP8,FK8)</f>
        <v>0</v>
      </c>
      <c r="U8" s="292">
        <f>SUM(AP8,BK8,CF8,DA8,DV8,EQ8,FL8)</f>
        <v>0</v>
      </c>
      <c r="V8" s="292">
        <f>SUM(AQ8,BL8,CG8,DB8,DW8,ER8,FM8)</f>
        <v>0</v>
      </c>
      <c r="W8" s="292">
        <f>SUM(AR8,BM8,CH8,DC8,DX8,ES8,FN8)</f>
        <v>0</v>
      </c>
      <c r="X8" s="292">
        <f>SUM(AS8,BN8,CI8,DD8,DY8,ET8,FO8)</f>
        <v>351</v>
      </c>
      <c r="Y8" s="292">
        <f>SUM(Z8:AS8)</f>
        <v>0</v>
      </c>
      <c r="Z8" s="292">
        <v>0</v>
      </c>
      <c r="AA8" s="292">
        <v>0</v>
      </c>
      <c r="AB8" s="292">
        <v>0</v>
      </c>
      <c r="AC8" s="292">
        <v>0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2">
        <v>0</v>
      </c>
      <c r="AJ8" s="295" t="s">
        <v>800</v>
      </c>
      <c r="AK8" s="295" t="s">
        <v>800</v>
      </c>
      <c r="AL8" s="292">
        <v>0</v>
      </c>
      <c r="AM8" s="295" t="s">
        <v>800</v>
      </c>
      <c r="AN8" s="295" t="s">
        <v>800</v>
      </c>
      <c r="AO8" s="292">
        <v>0</v>
      </c>
      <c r="AP8" s="295" t="s">
        <v>800</v>
      </c>
      <c r="AQ8" s="292">
        <v>0</v>
      </c>
      <c r="AR8" s="295" t="s">
        <v>800</v>
      </c>
      <c r="AS8" s="292">
        <v>0</v>
      </c>
      <c r="AT8" s="292">
        <f>SUM(AU8:BN8)</f>
        <v>0</v>
      </c>
      <c r="AU8" s="292">
        <v>0</v>
      </c>
      <c r="AV8" s="292">
        <v>0</v>
      </c>
      <c r="AW8" s="292">
        <v>0</v>
      </c>
      <c r="AX8" s="292">
        <v>0</v>
      </c>
      <c r="AY8" s="292">
        <v>0</v>
      </c>
      <c r="AZ8" s="292">
        <v>0</v>
      </c>
      <c r="BA8" s="292">
        <v>0</v>
      </c>
      <c r="BB8" s="292">
        <v>0</v>
      </c>
      <c r="BC8" s="292">
        <v>0</v>
      </c>
      <c r="BD8" s="292">
        <v>0</v>
      </c>
      <c r="BE8" s="295" t="s">
        <v>800</v>
      </c>
      <c r="BF8" s="295" t="s">
        <v>800</v>
      </c>
      <c r="BG8" s="295" t="s">
        <v>800</v>
      </c>
      <c r="BH8" s="295" t="s">
        <v>800</v>
      </c>
      <c r="BI8" s="295" t="s">
        <v>800</v>
      </c>
      <c r="BJ8" s="295" t="s">
        <v>800</v>
      </c>
      <c r="BK8" s="295" t="s">
        <v>800</v>
      </c>
      <c r="BL8" s="295" t="s">
        <v>800</v>
      </c>
      <c r="BM8" s="295" t="s">
        <v>800</v>
      </c>
      <c r="BN8" s="292">
        <v>0</v>
      </c>
      <c r="BO8" s="292">
        <f>SUM(BP8:CI8)</f>
        <v>1115</v>
      </c>
      <c r="BP8" s="292">
        <v>0</v>
      </c>
      <c r="BQ8" s="292">
        <v>0</v>
      </c>
      <c r="BR8" s="292">
        <v>0</v>
      </c>
      <c r="BS8" s="292">
        <v>0</v>
      </c>
      <c r="BT8" s="292">
        <v>0</v>
      </c>
      <c r="BU8" s="292">
        <v>0</v>
      </c>
      <c r="BV8" s="292">
        <v>0</v>
      </c>
      <c r="BW8" s="292">
        <v>0</v>
      </c>
      <c r="BX8" s="292">
        <v>0</v>
      </c>
      <c r="BY8" s="292">
        <v>0</v>
      </c>
      <c r="BZ8" s="292">
        <v>1115</v>
      </c>
      <c r="CA8" s="292">
        <v>0</v>
      </c>
      <c r="CB8" s="295" t="s">
        <v>800</v>
      </c>
      <c r="CC8" s="295" t="s">
        <v>800</v>
      </c>
      <c r="CD8" s="295" t="s">
        <v>800</v>
      </c>
      <c r="CE8" s="295" t="s">
        <v>800</v>
      </c>
      <c r="CF8" s="295" t="s">
        <v>800</v>
      </c>
      <c r="CG8" s="295" t="s">
        <v>800</v>
      </c>
      <c r="CH8" s="295" t="s">
        <v>800</v>
      </c>
      <c r="CI8" s="292">
        <v>0</v>
      </c>
      <c r="CJ8" s="292">
        <f>SUM(CK8:DD8)</f>
        <v>0</v>
      </c>
      <c r="CK8" s="292">
        <v>0</v>
      </c>
      <c r="CL8" s="292">
        <v>0</v>
      </c>
      <c r="CM8" s="292">
        <v>0</v>
      </c>
      <c r="CN8" s="292">
        <v>0</v>
      </c>
      <c r="CO8" s="292">
        <v>0</v>
      </c>
      <c r="CP8" s="292">
        <v>0</v>
      </c>
      <c r="CQ8" s="292">
        <v>0</v>
      </c>
      <c r="CR8" s="292">
        <v>0</v>
      </c>
      <c r="CS8" s="292">
        <v>0</v>
      </c>
      <c r="CT8" s="292">
        <v>0</v>
      </c>
      <c r="CU8" s="292">
        <v>0</v>
      </c>
      <c r="CV8" s="292">
        <v>0</v>
      </c>
      <c r="CW8" s="295" t="s">
        <v>800</v>
      </c>
      <c r="CX8" s="295" t="s">
        <v>800</v>
      </c>
      <c r="CY8" s="295" t="s">
        <v>800</v>
      </c>
      <c r="CZ8" s="295" t="s">
        <v>800</v>
      </c>
      <c r="DA8" s="295" t="s">
        <v>800</v>
      </c>
      <c r="DB8" s="295" t="s">
        <v>800</v>
      </c>
      <c r="DC8" s="295" t="s">
        <v>800</v>
      </c>
      <c r="DD8" s="292">
        <v>0</v>
      </c>
      <c r="DE8" s="292">
        <f>SUM(DF8:DY8)</f>
        <v>0</v>
      </c>
      <c r="DF8" s="292">
        <v>0</v>
      </c>
      <c r="DG8" s="292">
        <v>0</v>
      </c>
      <c r="DH8" s="292">
        <v>0</v>
      </c>
      <c r="DI8" s="292">
        <v>0</v>
      </c>
      <c r="DJ8" s="292">
        <v>0</v>
      </c>
      <c r="DK8" s="292">
        <v>0</v>
      </c>
      <c r="DL8" s="292">
        <v>0</v>
      </c>
      <c r="DM8" s="292">
        <v>0</v>
      </c>
      <c r="DN8" s="292">
        <v>0</v>
      </c>
      <c r="DO8" s="292">
        <v>0</v>
      </c>
      <c r="DP8" s="292">
        <v>0</v>
      </c>
      <c r="DQ8" s="292">
        <v>0</v>
      </c>
      <c r="DR8" s="295" t="s">
        <v>800</v>
      </c>
      <c r="DS8" s="295" t="s">
        <v>800</v>
      </c>
      <c r="DT8" s="292">
        <v>0</v>
      </c>
      <c r="DU8" s="295" t="s">
        <v>800</v>
      </c>
      <c r="DV8" s="295" t="s">
        <v>800</v>
      </c>
      <c r="DW8" s="295" t="s">
        <v>800</v>
      </c>
      <c r="DX8" s="295" t="s">
        <v>800</v>
      </c>
      <c r="DY8" s="292">
        <v>0</v>
      </c>
      <c r="DZ8" s="292">
        <f>SUM(EA8:ET8)</f>
        <v>0</v>
      </c>
      <c r="EA8" s="292">
        <v>0</v>
      </c>
      <c r="EB8" s="292">
        <v>0</v>
      </c>
      <c r="EC8" s="292">
        <v>0</v>
      </c>
      <c r="ED8" s="292">
        <v>0</v>
      </c>
      <c r="EE8" s="292">
        <v>0</v>
      </c>
      <c r="EF8" s="292">
        <v>0</v>
      </c>
      <c r="EG8" s="292">
        <v>0</v>
      </c>
      <c r="EH8" s="292">
        <v>0</v>
      </c>
      <c r="EI8" s="292">
        <v>0</v>
      </c>
      <c r="EJ8" s="292">
        <v>0</v>
      </c>
      <c r="EK8" s="295" t="s">
        <v>800</v>
      </c>
      <c r="EL8" s="295" t="s">
        <v>800</v>
      </c>
      <c r="EM8" s="295" t="s">
        <v>800</v>
      </c>
      <c r="EN8" s="292">
        <v>0</v>
      </c>
      <c r="EO8" s="292">
        <v>0</v>
      </c>
      <c r="EP8" s="295" t="s">
        <v>800</v>
      </c>
      <c r="EQ8" s="295" t="s">
        <v>800</v>
      </c>
      <c r="ER8" s="295" t="s">
        <v>800</v>
      </c>
      <c r="ES8" s="292">
        <v>0</v>
      </c>
      <c r="ET8" s="292">
        <v>0</v>
      </c>
      <c r="EU8" s="292">
        <f>SUM(EV8:FO8)</f>
        <v>4665</v>
      </c>
      <c r="EV8" s="292">
        <v>0</v>
      </c>
      <c r="EW8" s="292">
        <v>0</v>
      </c>
      <c r="EX8" s="292">
        <v>0</v>
      </c>
      <c r="EY8" s="292">
        <v>954</v>
      </c>
      <c r="EZ8" s="292">
        <v>746</v>
      </c>
      <c r="FA8" s="292">
        <v>316</v>
      </c>
      <c r="FB8" s="292">
        <v>26</v>
      </c>
      <c r="FC8" s="292">
        <v>2272</v>
      </c>
      <c r="FD8" s="292">
        <v>0</v>
      </c>
      <c r="FE8" s="292">
        <v>0</v>
      </c>
      <c r="FF8" s="292">
        <v>0</v>
      </c>
      <c r="FG8" s="292">
        <v>0</v>
      </c>
      <c r="FH8" s="295" t="s">
        <v>800</v>
      </c>
      <c r="FI8" s="295" t="s">
        <v>800</v>
      </c>
      <c r="FJ8" s="295" t="s">
        <v>800</v>
      </c>
      <c r="FK8" s="292">
        <v>0</v>
      </c>
      <c r="FL8" s="292">
        <v>0</v>
      </c>
      <c r="FM8" s="292">
        <v>0</v>
      </c>
      <c r="FN8" s="292">
        <v>0</v>
      </c>
      <c r="FO8" s="292">
        <v>351</v>
      </c>
    </row>
    <row r="9" spans="1:171" s="224" customFormat="1" ht="13.5" customHeight="1">
      <c r="A9" s="290" t="s">
        <v>745</v>
      </c>
      <c r="B9" s="291" t="s">
        <v>763</v>
      </c>
      <c r="C9" s="290" t="s">
        <v>764</v>
      </c>
      <c r="D9" s="292">
        <f>SUM(Y9,AT9,BO9,CJ9,DE9,DZ9,EU9)</f>
        <v>8755</v>
      </c>
      <c r="E9" s="292">
        <f>SUM(Z9,AU9,BP9,CK9,DF9,EA9,EV9)</f>
        <v>1906</v>
      </c>
      <c r="F9" s="292">
        <f>SUM(AA9,AV9,BQ9,CL9,DG9,EB9,EW9)</f>
        <v>23</v>
      </c>
      <c r="G9" s="292">
        <f>SUM(AB9,AW9,BR9,CM9,DH9,EC9,EX9)</f>
        <v>0</v>
      </c>
      <c r="H9" s="292">
        <f>SUM(AC9,AX9,BS9,CN9,DI9,ED9,EY9)</f>
        <v>758</v>
      </c>
      <c r="I9" s="292">
        <f>SUM(AD9,AY9,BT9,CO9,DJ9,EE9,EZ9)</f>
        <v>425</v>
      </c>
      <c r="J9" s="292">
        <f>SUM(AE9,AZ9,BU9,CP9,DK9,EF9,FA9)</f>
        <v>242</v>
      </c>
      <c r="K9" s="292">
        <f>SUM(AF9,BA9,BV9,CQ9,DL9,EG9,FB9)</f>
        <v>35</v>
      </c>
      <c r="L9" s="292">
        <f>SUM(AG9,BB9,BW9,CR9,DM9,EH9,FC9)</f>
        <v>0</v>
      </c>
      <c r="M9" s="292">
        <f>SUM(AH9,BC9,BX9,CS9,DN9,EI9,FD9)</f>
        <v>30</v>
      </c>
      <c r="N9" s="292">
        <f>SUM(AI9,BD9,BY9,CT9,DO9,EJ9,FE9)</f>
        <v>0</v>
      </c>
      <c r="O9" s="292">
        <f>SUM(AJ9,BE9,BZ9,CU9,DP9,EK9,FF9)</f>
        <v>910</v>
      </c>
      <c r="P9" s="292">
        <f>SUM(AK9,BF9,CA9,CV9,DQ9,EL9,FG9)</f>
        <v>0</v>
      </c>
      <c r="Q9" s="292">
        <f>SUM(AL9,BG9,CB9,CW9,DR9,EM9,FH9)</f>
        <v>0</v>
      </c>
      <c r="R9" s="292">
        <f>SUM(AM9,BH9,CC9,CX9,DS9,EN9,FI9)</f>
        <v>0</v>
      </c>
      <c r="S9" s="292">
        <f>SUM(AN9,BI9,CD9,CY9,DT9,EO9,FJ9)</f>
        <v>0</v>
      </c>
      <c r="T9" s="292">
        <f>SUM(AO9,BJ9,CE9,CZ9,DU9,EP9,FK9)</f>
        <v>4367</v>
      </c>
      <c r="U9" s="292">
        <f>SUM(AP9,BK9,CF9,DA9,DV9,EQ9,FL9)</f>
        <v>0</v>
      </c>
      <c r="V9" s="292">
        <f>SUM(AQ9,BL9,CG9,DB9,DW9,ER9,FM9)</f>
        <v>0</v>
      </c>
      <c r="W9" s="292">
        <f>SUM(AR9,BM9,CH9,DC9,DX9,ES9,FN9)</f>
        <v>0</v>
      </c>
      <c r="X9" s="292">
        <f>SUM(AS9,BN9,CI9,DD9,DY9,ET9,FO9)</f>
        <v>59</v>
      </c>
      <c r="Y9" s="292">
        <f>SUM(Z9:AS9)</f>
        <v>4367</v>
      </c>
      <c r="Z9" s="292">
        <v>0</v>
      </c>
      <c r="AA9" s="292">
        <v>0</v>
      </c>
      <c r="AB9" s="292">
        <v>0</v>
      </c>
      <c r="AC9" s="292">
        <v>0</v>
      </c>
      <c r="AD9" s="292">
        <v>0</v>
      </c>
      <c r="AE9" s="292">
        <v>0</v>
      </c>
      <c r="AF9" s="292">
        <v>0</v>
      </c>
      <c r="AG9" s="292">
        <v>0</v>
      </c>
      <c r="AH9" s="292">
        <v>0</v>
      </c>
      <c r="AI9" s="292">
        <v>0</v>
      </c>
      <c r="AJ9" s="295" t="s">
        <v>800</v>
      </c>
      <c r="AK9" s="295" t="s">
        <v>800</v>
      </c>
      <c r="AL9" s="292">
        <v>0</v>
      </c>
      <c r="AM9" s="295" t="s">
        <v>800</v>
      </c>
      <c r="AN9" s="295" t="s">
        <v>800</v>
      </c>
      <c r="AO9" s="292">
        <v>4367</v>
      </c>
      <c r="AP9" s="295" t="s">
        <v>800</v>
      </c>
      <c r="AQ9" s="292">
        <v>0</v>
      </c>
      <c r="AR9" s="295" t="s">
        <v>800</v>
      </c>
      <c r="AS9" s="292">
        <v>0</v>
      </c>
      <c r="AT9" s="292">
        <f>SUM(AU9:BN9)</f>
        <v>0</v>
      </c>
      <c r="AU9" s="292">
        <v>0</v>
      </c>
      <c r="AV9" s="292">
        <v>0</v>
      </c>
      <c r="AW9" s="292">
        <v>0</v>
      </c>
      <c r="AX9" s="292">
        <v>0</v>
      </c>
      <c r="AY9" s="292">
        <v>0</v>
      </c>
      <c r="AZ9" s="292">
        <v>0</v>
      </c>
      <c r="BA9" s="292">
        <v>0</v>
      </c>
      <c r="BB9" s="292">
        <v>0</v>
      </c>
      <c r="BC9" s="292">
        <v>0</v>
      </c>
      <c r="BD9" s="292">
        <v>0</v>
      </c>
      <c r="BE9" s="295" t="s">
        <v>800</v>
      </c>
      <c r="BF9" s="295" t="s">
        <v>800</v>
      </c>
      <c r="BG9" s="295" t="s">
        <v>800</v>
      </c>
      <c r="BH9" s="295" t="s">
        <v>800</v>
      </c>
      <c r="BI9" s="295" t="s">
        <v>800</v>
      </c>
      <c r="BJ9" s="295" t="s">
        <v>800</v>
      </c>
      <c r="BK9" s="295" t="s">
        <v>800</v>
      </c>
      <c r="BL9" s="295" t="s">
        <v>800</v>
      </c>
      <c r="BM9" s="295" t="s">
        <v>800</v>
      </c>
      <c r="BN9" s="292">
        <v>0</v>
      </c>
      <c r="BO9" s="292">
        <f>SUM(BP9:CI9)</f>
        <v>910</v>
      </c>
      <c r="BP9" s="292">
        <v>0</v>
      </c>
      <c r="BQ9" s="292">
        <v>0</v>
      </c>
      <c r="BR9" s="292">
        <v>0</v>
      </c>
      <c r="BS9" s="292">
        <v>0</v>
      </c>
      <c r="BT9" s="292">
        <v>0</v>
      </c>
      <c r="BU9" s="292">
        <v>0</v>
      </c>
      <c r="BV9" s="292">
        <v>0</v>
      </c>
      <c r="BW9" s="292">
        <v>0</v>
      </c>
      <c r="BX9" s="292">
        <v>0</v>
      </c>
      <c r="BY9" s="292">
        <v>0</v>
      </c>
      <c r="BZ9" s="292">
        <v>910</v>
      </c>
      <c r="CA9" s="292">
        <v>0</v>
      </c>
      <c r="CB9" s="295" t="s">
        <v>800</v>
      </c>
      <c r="CC9" s="295" t="s">
        <v>800</v>
      </c>
      <c r="CD9" s="295" t="s">
        <v>800</v>
      </c>
      <c r="CE9" s="295" t="s">
        <v>800</v>
      </c>
      <c r="CF9" s="295" t="s">
        <v>800</v>
      </c>
      <c r="CG9" s="295" t="s">
        <v>800</v>
      </c>
      <c r="CH9" s="295" t="s">
        <v>800</v>
      </c>
      <c r="CI9" s="292">
        <v>0</v>
      </c>
      <c r="CJ9" s="292">
        <f>SUM(CK9:DD9)</f>
        <v>0</v>
      </c>
      <c r="CK9" s="292">
        <v>0</v>
      </c>
      <c r="CL9" s="292">
        <v>0</v>
      </c>
      <c r="CM9" s="292">
        <v>0</v>
      </c>
      <c r="CN9" s="292">
        <v>0</v>
      </c>
      <c r="CO9" s="292">
        <v>0</v>
      </c>
      <c r="CP9" s="292">
        <v>0</v>
      </c>
      <c r="CQ9" s="292">
        <v>0</v>
      </c>
      <c r="CR9" s="292">
        <v>0</v>
      </c>
      <c r="CS9" s="292">
        <v>0</v>
      </c>
      <c r="CT9" s="292">
        <v>0</v>
      </c>
      <c r="CU9" s="292">
        <v>0</v>
      </c>
      <c r="CV9" s="292">
        <v>0</v>
      </c>
      <c r="CW9" s="295" t="s">
        <v>800</v>
      </c>
      <c r="CX9" s="295" t="s">
        <v>800</v>
      </c>
      <c r="CY9" s="295" t="s">
        <v>800</v>
      </c>
      <c r="CZ9" s="295" t="s">
        <v>800</v>
      </c>
      <c r="DA9" s="295" t="s">
        <v>800</v>
      </c>
      <c r="DB9" s="295" t="s">
        <v>800</v>
      </c>
      <c r="DC9" s="295" t="s">
        <v>800</v>
      </c>
      <c r="DD9" s="292">
        <v>0</v>
      </c>
      <c r="DE9" s="292">
        <f>SUM(DF9:DY9)</f>
        <v>0</v>
      </c>
      <c r="DF9" s="292">
        <v>0</v>
      </c>
      <c r="DG9" s="292">
        <v>0</v>
      </c>
      <c r="DH9" s="292">
        <v>0</v>
      </c>
      <c r="DI9" s="292">
        <v>0</v>
      </c>
      <c r="DJ9" s="292">
        <v>0</v>
      </c>
      <c r="DK9" s="292">
        <v>0</v>
      </c>
      <c r="DL9" s="292">
        <v>0</v>
      </c>
      <c r="DM9" s="292">
        <v>0</v>
      </c>
      <c r="DN9" s="292">
        <v>0</v>
      </c>
      <c r="DO9" s="292">
        <v>0</v>
      </c>
      <c r="DP9" s="292">
        <v>0</v>
      </c>
      <c r="DQ9" s="292">
        <v>0</v>
      </c>
      <c r="DR9" s="295" t="s">
        <v>800</v>
      </c>
      <c r="DS9" s="295" t="s">
        <v>800</v>
      </c>
      <c r="DT9" s="292">
        <v>0</v>
      </c>
      <c r="DU9" s="295" t="s">
        <v>800</v>
      </c>
      <c r="DV9" s="295" t="s">
        <v>800</v>
      </c>
      <c r="DW9" s="295" t="s">
        <v>800</v>
      </c>
      <c r="DX9" s="295" t="s">
        <v>800</v>
      </c>
      <c r="DY9" s="292">
        <v>0</v>
      </c>
      <c r="DZ9" s="292">
        <f>SUM(EA9:ET9)</f>
        <v>0</v>
      </c>
      <c r="EA9" s="292">
        <v>0</v>
      </c>
      <c r="EB9" s="292">
        <v>0</v>
      </c>
      <c r="EC9" s="292">
        <v>0</v>
      </c>
      <c r="ED9" s="292">
        <v>0</v>
      </c>
      <c r="EE9" s="292">
        <v>0</v>
      </c>
      <c r="EF9" s="292">
        <v>0</v>
      </c>
      <c r="EG9" s="292">
        <v>0</v>
      </c>
      <c r="EH9" s="292">
        <v>0</v>
      </c>
      <c r="EI9" s="292">
        <v>0</v>
      </c>
      <c r="EJ9" s="292">
        <v>0</v>
      </c>
      <c r="EK9" s="295" t="s">
        <v>800</v>
      </c>
      <c r="EL9" s="295" t="s">
        <v>800</v>
      </c>
      <c r="EM9" s="295" t="s">
        <v>800</v>
      </c>
      <c r="EN9" s="292">
        <v>0</v>
      </c>
      <c r="EO9" s="292">
        <v>0</v>
      </c>
      <c r="EP9" s="295" t="s">
        <v>800</v>
      </c>
      <c r="EQ9" s="295" t="s">
        <v>800</v>
      </c>
      <c r="ER9" s="295" t="s">
        <v>800</v>
      </c>
      <c r="ES9" s="292">
        <v>0</v>
      </c>
      <c r="ET9" s="292">
        <v>0</v>
      </c>
      <c r="EU9" s="292">
        <f>SUM(EV9:FO9)</f>
        <v>3478</v>
      </c>
      <c r="EV9" s="292">
        <v>1906</v>
      </c>
      <c r="EW9" s="292">
        <v>23</v>
      </c>
      <c r="EX9" s="292">
        <v>0</v>
      </c>
      <c r="EY9" s="292">
        <v>758</v>
      </c>
      <c r="EZ9" s="292">
        <v>425</v>
      </c>
      <c r="FA9" s="292">
        <v>242</v>
      </c>
      <c r="FB9" s="292">
        <v>35</v>
      </c>
      <c r="FC9" s="292">
        <v>0</v>
      </c>
      <c r="FD9" s="292">
        <v>30</v>
      </c>
      <c r="FE9" s="292">
        <v>0</v>
      </c>
      <c r="FF9" s="292">
        <v>0</v>
      </c>
      <c r="FG9" s="292">
        <v>0</v>
      </c>
      <c r="FH9" s="295" t="s">
        <v>800</v>
      </c>
      <c r="FI9" s="295" t="s">
        <v>800</v>
      </c>
      <c r="FJ9" s="295" t="s">
        <v>800</v>
      </c>
      <c r="FK9" s="292">
        <v>0</v>
      </c>
      <c r="FL9" s="292">
        <v>0</v>
      </c>
      <c r="FM9" s="292">
        <v>0</v>
      </c>
      <c r="FN9" s="292">
        <v>0</v>
      </c>
      <c r="FO9" s="292">
        <v>59</v>
      </c>
    </row>
    <row r="10" spans="1:171" s="224" customFormat="1" ht="13.5" customHeight="1">
      <c r="A10" s="290" t="s">
        <v>745</v>
      </c>
      <c r="B10" s="291" t="s">
        <v>766</v>
      </c>
      <c r="C10" s="290" t="s">
        <v>767</v>
      </c>
      <c r="D10" s="292">
        <f>SUM(Y10,AT10,BO10,CJ10,DE10,DZ10,EU10)</f>
        <v>1862</v>
      </c>
      <c r="E10" s="292">
        <f>SUM(Z10,AU10,BP10,CK10,DF10,EA10,EV10)</f>
        <v>0</v>
      </c>
      <c r="F10" s="292">
        <f>SUM(AA10,AV10,BQ10,CL10,DG10,EB10,EW10)</f>
        <v>0</v>
      </c>
      <c r="G10" s="292">
        <f>SUM(AB10,AW10,BR10,CM10,DH10,EC10,EX10)</f>
        <v>0</v>
      </c>
      <c r="H10" s="292">
        <f>SUM(AC10,AX10,BS10,CN10,DI10,ED10,EY10)</f>
        <v>392</v>
      </c>
      <c r="I10" s="292">
        <f>SUM(AD10,AY10,BT10,CO10,DJ10,EE10,EZ10)</f>
        <v>326</v>
      </c>
      <c r="J10" s="292">
        <f>SUM(AE10,AZ10,BU10,CP10,DK10,EF10,FA10)</f>
        <v>0</v>
      </c>
      <c r="K10" s="292">
        <f>SUM(AF10,BA10,BV10,CQ10,DL10,EG10,FB10)</f>
        <v>7</v>
      </c>
      <c r="L10" s="292">
        <f>SUM(AG10,BB10,BW10,CR10,DM10,EH10,FC10)</f>
        <v>0</v>
      </c>
      <c r="M10" s="292">
        <f>SUM(AH10,BC10,BX10,CS10,DN10,EI10,FD10)</f>
        <v>0</v>
      </c>
      <c r="N10" s="292">
        <f>SUM(AI10,BD10,BY10,CT10,DO10,EJ10,FE10)</f>
        <v>0</v>
      </c>
      <c r="O10" s="292">
        <f>SUM(AJ10,BE10,BZ10,CU10,DP10,EK10,FF10)</f>
        <v>0</v>
      </c>
      <c r="P10" s="292">
        <f>SUM(AK10,BF10,CA10,CV10,DQ10,EL10,FG10)</f>
        <v>58</v>
      </c>
      <c r="Q10" s="292">
        <f>SUM(AL10,BG10,CB10,CW10,DR10,EM10,FH10)</f>
        <v>0</v>
      </c>
      <c r="R10" s="292">
        <f>SUM(AM10,BH10,CC10,CX10,DS10,EN10,FI10)</f>
        <v>0</v>
      </c>
      <c r="S10" s="292">
        <f>SUM(AN10,BI10,CD10,CY10,DT10,EO10,FJ10)</f>
        <v>0</v>
      </c>
      <c r="T10" s="292">
        <f>SUM(AO10,BJ10,CE10,CZ10,DU10,EP10,FK10)</f>
        <v>1079</v>
      </c>
      <c r="U10" s="292">
        <f>SUM(AP10,BK10,CF10,DA10,DV10,EQ10,FL10)</f>
        <v>0</v>
      </c>
      <c r="V10" s="292">
        <f>SUM(AQ10,BL10,CG10,DB10,DW10,ER10,FM10)</f>
        <v>0</v>
      </c>
      <c r="W10" s="292">
        <f>SUM(AR10,BM10,CH10,DC10,DX10,ES10,FN10)</f>
        <v>0</v>
      </c>
      <c r="X10" s="292">
        <f>SUM(AS10,BN10,CI10,DD10,DY10,ET10,FO10)</f>
        <v>0</v>
      </c>
      <c r="Y10" s="292">
        <f>SUM(Z10:AS10)</f>
        <v>1086</v>
      </c>
      <c r="Z10" s="292">
        <v>0</v>
      </c>
      <c r="AA10" s="292">
        <v>0</v>
      </c>
      <c r="AB10" s="292">
        <v>0</v>
      </c>
      <c r="AC10" s="292">
        <v>0</v>
      </c>
      <c r="AD10" s="292">
        <v>0</v>
      </c>
      <c r="AE10" s="292">
        <v>0</v>
      </c>
      <c r="AF10" s="292">
        <v>7</v>
      </c>
      <c r="AG10" s="292">
        <v>0</v>
      </c>
      <c r="AH10" s="292">
        <v>0</v>
      </c>
      <c r="AI10" s="292">
        <v>0</v>
      </c>
      <c r="AJ10" s="295" t="s">
        <v>800</v>
      </c>
      <c r="AK10" s="295" t="s">
        <v>800</v>
      </c>
      <c r="AL10" s="292">
        <v>0</v>
      </c>
      <c r="AM10" s="295" t="s">
        <v>800</v>
      </c>
      <c r="AN10" s="295" t="s">
        <v>800</v>
      </c>
      <c r="AO10" s="292">
        <v>1079</v>
      </c>
      <c r="AP10" s="295" t="s">
        <v>800</v>
      </c>
      <c r="AQ10" s="292">
        <v>0</v>
      </c>
      <c r="AR10" s="295" t="s">
        <v>800</v>
      </c>
      <c r="AS10" s="292">
        <v>0</v>
      </c>
      <c r="AT10" s="292">
        <f>SUM(AU10:BN10)</f>
        <v>322</v>
      </c>
      <c r="AU10" s="292">
        <v>0</v>
      </c>
      <c r="AV10" s="292">
        <v>0</v>
      </c>
      <c r="AW10" s="292">
        <v>0</v>
      </c>
      <c r="AX10" s="292">
        <v>322</v>
      </c>
      <c r="AY10" s="292">
        <v>0</v>
      </c>
      <c r="AZ10" s="292">
        <v>0</v>
      </c>
      <c r="BA10" s="292">
        <v>0</v>
      </c>
      <c r="BB10" s="292">
        <v>0</v>
      </c>
      <c r="BC10" s="292">
        <v>0</v>
      </c>
      <c r="BD10" s="292">
        <v>0</v>
      </c>
      <c r="BE10" s="295" t="s">
        <v>800</v>
      </c>
      <c r="BF10" s="295" t="s">
        <v>800</v>
      </c>
      <c r="BG10" s="295" t="s">
        <v>800</v>
      </c>
      <c r="BH10" s="295" t="s">
        <v>800</v>
      </c>
      <c r="BI10" s="295" t="s">
        <v>800</v>
      </c>
      <c r="BJ10" s="295" t="s">
        <v>800</v>
      </c>
      <c r="BK10" s="295" t="s">
        <v>800</v>
      </c>
      <c r="BL10" s="295" t="s">
        <v>800</v>
      </c>
      <c r="BM10" s="295" t="s">
        <v>800</v>
      </c>
      <c r="BN10" s="292">
        <v>0</v>
      </c>
      <c r="BO10" s="292">
        <f>SUM(BP10:CI10)</f>
        <v>58</v>
      </c>
      <c r="BP10" s="292">
        <v>0</v>
      </c>
      <c r="BQ10" s="292">
        <v>0</v>
      </c>
      <c r="BR10" s="292">
        <v>0</v>
      </c>
      <c r="BS10" s="292">
        <v>0</v>
      </c>
      <c r="BT10" s="292">
        <v>0</v>
      </c>
      <c r="BU10" s="292">
        <v>0</v>
      </c>
      <c r="BV10" s="292">
        <v>0</v>
      </c>
      <c r="BW10" s="292">
        <v>0</v>
      </c>
      <c r="BX10" s="292">
        <v>0</v>
      </c>
      <c r="BY10" s="292">
        <v>0</v>
      </c>
      <c r="BZ10" s="292">
        <v>0</v>
      </c>
      <c r="CA10" s="292">
        <v>58</v>
      </c>
      <c r="CB10" s="295" t="s">
        <v>800</v>
      </c>
      <c r="CC10" s="295" t="s">
        <v>800</v>
      </c>
      <c r="CD10" s="295" t="s">
        <v>800</v>
      </c>
      <c r="CE10" s="295" t="s">
        <v>800</v>
      </c>
      <c r="CF10" s="295" t="s">
        <v>800</v>
      </c>
      <c r="CG10" s="295" t="s">
        <v>800</v>
      </c>
      <c r="CH10" s="295" t="s">
        <v>800</v>
      </c>
      <c r="CI10" s="292">
        <v>0</v>
      </c>
      <c r="CJ10" s="292">
        <f>SUM(CK10:DD10)</f>
        <v>0</v>
      </c>
      <c r="CK10" s="292">
        <v>0</v>
      </c>
      <c r="CL10" s="292">
        <v>0</v>
      </c>
      <c r="CM10" s="292">
        <v>0</v>
      </c>
      <c r="CN10" s="292">
        <v>0</v>
      </c>
      <c r="CO10" s="292">
        <v>0</v>
      </c>
      <c r="CP10" s="292">
        <v>0</v>
      </c>
      <c r="CQ10" s="292">
        <v>0</v>
      </c>
      <c r="CR10" s="292">
        <v>0</v>
      </c>
      <c r="CS10" s="292">
        <v>0</v>
      </c>
      <c r="CT10" s="292">
        <v>0</v>
      </c>
      <c r="CU10" s="292">
        <v>0</v>
      </c>
      <c r="CV10" s="292">
        <v>0</v>
      </c>
      <c r="CW10" s="295" t="s">
        <v>800</v>
      </c>
      <c r="CX10" s="295" t="s">
        <v>800</v>
      </c>
      <c r="CY10" s="295" t="s">
        <v>800</v>
      </c>
      <c r="CZ10" s="295" t="s">
        <v>800</v>
      </c>
      <c r="DA10" s="295" t="s">
        <v>800</v>
      </c>
      <c r="DB10" s="295" t="s">
        <v>800</v>
      </c>
      <c r="DC10" s="295" t="s">
        <v>800</v>
      </c>
      <c r="DD10" s="292">
        <v>0</v>
      </c>
      <c r="DE10" s="292">
        <f>SUM(DF10:DY10)</f>
        <v>0</v>
      </c>
      <c r="DF10" s="292">
        <v>0</v>
      </c>
      <c r="DG10" s="292">
        <v>0</v>
      </c>
      <c r="DH10" s="292">
        <v>0</v>
      </c>
      <c r="DI10" s="292">
        <v>0</v>
      </c>
      <c r="DJ10" s="292">
        <v>0</v>
      </c>
      <c r="DK10" s="292">
        <v>0</v>
      </c>
      <c r="DL10" s="292">
        <v>0</v>
      </c>
      <c r="DM10" s="292">
        <v>0</v>
      </c>
      <c r="DN10" s="292">
        <v>0</v>
      </c>
      <c r="DO10" s="292">
        <v>0</v>
      </c>
      <c r="DP10" s="292">
        <v>0</v>
      </c>
      <c r="DQ10" s="292">
        <v>0</v>
      </c>
      <c r="DR10" s="295" t="s">
        <v>800</v>
      </c>
      <c r="DS10" s="295" t="s">
        <v>800</v>
      </c>
      <c r="DT10" s="292">
        <v>0</v>
      </c>
      <c r="DU10" s="295" t="s">
        <v>800</v>
      </c>
      <c r="DV10" s="295" t="s">
        <v>800</v>
      </c>
      <c r="DW10" s="295" t="s">
        <v>800</v>
      </c>
      <c r="DX10" s="295" t="s">
        <v>800</v>
      </c>
      <c r="DY10" s="292">
        <v>0</v>
      </c>
      <c r="DZ10" s="292">
        <f>SUM(EA10:ET10)</f>
        <v>0</v>
      </c>
      <c r="EA10" s="292">
        <v>0</v>
      </c>
      <c r="EB10" s="292">
        <v>0</v>
      </c>
      <c r="EC10" s="292">
        <v>0</v>
      </c>
      <c r="ED10" s="292">
        <v>0</v>
      </c>
      <c r="EE10" s="292">
        <v>0</v>
      </c>
      <c r="EF10" s="292">
        <v>0</v>
      </c>
      <c r="EG10" s="292">
        <v>0</v>
      </c>
      <c r="EH10" s="292">
        <v>0</v>
      </c>
      <c r="EI10" s="292">
        <v>0</v>
      </c>
      <c r="EJ10" s="292">
        <v>0</v>
      </c>
      <c r="EK10" s="295" t="s">
        <v>800</v>
      </c>
      <c r="EL10" s="295" t="s">
        <v>800</v>
      </c>
      <c r="EM10" s="295" t="s">
        <v>800</v>
      </c>
      <c r="EN10" s="292">
        <v>0</v>
      </c>
      <c r="EO10" s="292">
        <v>0</v>
      </c>
      <c r="EP10" s="295" t="s">
        <v>800</v>
      </c>
      <c r="EQ10" s="295" t="s">
        <v>800</v>
      </c>
      <c r="ER10" s="295" t="s">
        <v>800</v>
      </c>
      <c r="ES10" s="292">
        <v>0</v>
      </c>
      <c r="ET10" s="292">
        <v>0</v>
      </c>
      <c r="EU10" s="292">
        <f>SUM(EV10:FO10)</f>
        <v>396</v>
      </c>
      <c r="EV10" s="292">
        <v>0</v>
      </c>
      <c r="EW10" s="292">
        <v>0</v>
      </c>
      <c r="EX10" s="292">
        <v>0</v>
      </c>
      <c r="EY10" s="292">
        <v>70</v>
      </c>
      <c r="EZ10" s="292">
        <v>326</v>
      </c>
      <c r="FA10" s="292">
        <v>0</v>
      </c>
      <c r="FB10" s="292">
        <v>0</v>
      </c>
      <c r="FC10" s="292">
        <v>0</v>
      </c>
      <c r="FD10" s="292">
        <v>0</v>
      </c>
      <c r="FE10" s="292">
        <v>0</v>
      </c>
      <c r="FF10" s="292">
        <v>0</v>
      </c>
      <c r="FG10" s="292">
        <v>0</v>
      </c>
      <c r="FH10" s="295" t="s">
        <v>800</v>
      </c>
      <c r="FI10" s="295" t="s">
        <v>800</v>
      </c>
      <c r="FJ10" s="295" t="s">
        <v>800</v>
      </c>
      <c r="FK10" s="292">
        <v>0</v>
      </c>
      <c r="FL10" s="292">
        <v>0</v>
      </c>
      <c r="FM10" s="292">
        <v>0</v>
      </c>
      <c r="FN10" s="292">
        <v>0</v>
      </c>
      <c r="FO10" s="292">
        <v>0</v>
      </c>
    </row>
    <row r="11" spans="1:171" s="224" customFormat="1" ht="13.5" customHeight="1">
      <c r="A11" s="290" t="s">
        <v>745</v>
      </c>
      <c r="B11" s="291" t="s">
        <v>768</v>
      </c>
      <c r="C11" s="290" t="s">
        <v>769</v>
      </c>
      <c r="D11" s="292">
        <f>SUM(Y11,AT11,BO11,CJ11,DE11,DZ11,EU11)</f>
        <v>2487</v>
      </c>
      <c r="E11" s="292">
        <f>SUM(Z11,AU11,BP11,CK11,DF11,EA11,EV11)</f>
        <v>0</v>
      </c>
      <c r="F11" s="292">
        <f>SUM(AA11,AV11,BQ11,CL11,DG11,EB11,EW11)</f>
        <v>0</v>
      </c>
      <c r="G11" s="292">
        <f>SUM(AB11,AW11,BR11,CM11,DH11,EC11,EX11)</f>
        <v>0</v>
      </c>
      <c r="H11" s="292">
        <f>SUM(AC11,AX11,BS11,CN11,DI11,ED11,EY11)</f>
        <v>267</v>
      </c>
      <c r="I11" s="292">
        <f>SUM(AD11,AY11,BT11,CO11,DJ11,EE11,EZ11)</f>
        <v>168</v>
      </c>
      <c r="J11" s="292">
        <f>SUM(AE11,AZ11,BU11,CP11,DK11,EF11,FA11)</f>
        <v>0</v>
      </c>
      <c r="K11" s="292">
        <f>SUM(AF11,BA11,BV11,CQ11,DL11,EG11,FB11)</f>
        <v>0</v>
      </c>
      <c r="L11" s="292">
        <f>SUM(AG11,BB11,BW11,CR11,DM11,EH11,FC11)</f>
        <v>0</v>
      </c>
      <c r="M11" s="292">
        <f>SUM(AH11,BC11,BX11,CS11,DN11,EI11,FD11)</f>
        <v>266</v>
      </c>
      <c r="N11" s="292">
        <f>SUM(AI11,BD11,BY11,CT11,DO11,EJ11,FE11)</f>
        <v>203</v>
      </c>
      <c r="O11" s="292">
        <f>SUM(AJ11,BE11,BZ11,CU11,DP11,EK11,FF11)</f>
        <v>559</v>
      </c>
      <c r="P11" s="292">
        <f>SUM(AK11,BF11,CA11,CV11,DQ11,EL11,FG11)</f>
        <v>7</v>
      </c>
      <c r="Q11" s="292">
        <f>SUM(AL11,BG11,CB11,CW11,DR11,EM11,FH11)</f>
        <v>0</v>
      </c>
      <c r="R11" s="292">
        <f>SUM(AM11,BH11,CC11,CX11,DS11,EN11,FI11)</f>
        <v>0</v>
      </c>
      <c r="S11" s="292">
        <f>SUM(AN11,BI11,CD11,CY11,DT11,EO11,FJ11)</f>
        <v>0</v>
      </c>
      <c r="T11" s="292">
        <f>SUM(AO11,BJ11,CE11,CZ11,DU11,EP11,FK11)</f>
        <v>797</v>
      </c>
      <c r="U11" s="292">
        <f>SUM(AP11,BK11,CF11,DA11,DV11,EQ11,FL11)</f>
        <v>0</v>
      </c>
      <c r="V11" s="292">
        <f>SUM(AQ11,BL11,CG11,DB11,DW11,ER11,FM11)</f>
        <v>0</v>
      </c>
      <c r="W11" s="292">
        <f>SUM(AR11,BM11,CH11,DC11,DX11,ES11,FN11)</f>
        <v>0</v>
      </c>
      <c r="X11" s="292">
        <f>SUM(AS11,BN11,CI11,DD11,DY11,ET11,FO11)</f>
        <v>220</v>
      </c>
      <c r="Y11" s="292">
        <f>SUM(Z11:AS11)</f>
        <v>797</v>
      </c>
      <c r="Z11" s="292">
        <v>0</v>
      </c>
      <c r="AA11" s="292">
        <v>0</v>
      </c>
      <c r="AB11" s="292">
        <v>0</v>
      </c>
      <c r="AC11" s="292">
        <v>0</v>
      </c>
      <c r="AD11" s="292">
        <v>0</v>
      </c>
      <c r="AE11" s="292">
        <v>0</v>
      </c>
      <c r="AF11" s="292">
        <v>0</v>
      </c>
      <c r="AG11" s="292">
        <v>0</v>
      </c>
      <c r="AH11" s="292">
        <v>0</v>
      </c>
      <c r="AI11" s="292">
        <v>0</v>
      </c>
      <c r="AJ11" s="295" t="s">
        <v>800</v>
      </c>
      <c r="AK11" s="295" t="s">
        <v>800</v>
      </c>
      <c r="AL11" s="292">
        <v>0</v>
      </c>
      <c r="AM11" s="295" t="s">
        <v>800</v>
      </c>
      <c r="AN11" s="295" t="s">
        <v>800</v>
      </c>
      <c r="AO11" s="292">
        <v>797</v>
      </c>
      <c r="AP11" s="295" t="s">
        <v>800</v>
      </c>
      <c r="AQ11" s="292">
        <v>0</v>
      </c>
      <c r="AR11" s="295" t="s">
        <v>800</v>
      </c>
      <c r="AS11" s="292">
        <v>0</v>
      </c>
      <c r="AT11" s="292">
        <f>SUM(AU11:BN11)</f>
        <v>0</v>
      </c>
      <c r="AU11" s="292">
        <v>0</v>
      </c>
      <c r="AV11" s="292">
        <v>0</v>
      </c>
      <c r="AW11" s="292">
        <v>0</v>
      </c>
      <c r="AX11" s="292">
        <v>0</v>
      </c>
      <c r="AY11" s="292">
        <v>0</v>
      </c>
      <c r="AZ11" s="292">
        <v>0</v>
      </c>
      <c r="BA11" s="292">
        <v>0</v>
      </c>
      <c r="BB11" s="292">
        <v>0</v>
      </c>
      <c r="BC11" s="292">
        <v>0</v>
      </c>
      <c r="BD11" s="292">
        <v>0</v>
      </c>
      <c r="BE11" s="295" t="s">
        <v>800</v>
      </c>
      <c r="BF11" s="295" t="s">
        <v>800</v>
      </c>
      <c r="BG11" s="295" t="s">
        <v>800</v>
      </c>
      <c r="BH11" s="295" t="s">
        <v>800</v>
      </c>
      <c r="BI11" s="295" t="s">
        <v>800</v>
      </c>
      <c r="BJ11" s="295" t="s">
        <v>800</v>
      </c>
      <c r="BK11" s="295" t="s">
        <v>800</v>
      </c>
      <c r="BL11" s="295" t="s">
        <v>800</v>
      </c>
      <c r="BM11" s="295" t="s">
        <v>800</v>
      </c>
      <c r="BN11" s="292">
        <v>0</v>
      </c>
      <c r="BO11" s="292">
        <f>SUM(BP11:CI11)</f>
        <v>559</v>
      </c>
      <c r="BP11" s="292">
        <v>0</v>
      </c>
      <c r="BQ11" s="292">
        <v>0</v>
      </c>
      <c r="BR11" s="292">
        <v>0</v>
      </c>
      <c r="BS11" s="292">
        <v>0</v>
      </c>
      <c r="BT11" s="292">
        <v>0</v>
      </c>
      <c r="BU11" s="292">
        <v>0</v>
      </c>
      <c r="BV11" s="292">
        <v>0</v>
      </c>
      <c r="BW11" s="292">
        <v>0</v>
      </c>
      <c r="BX11" s="292">
        <v>0</v>
      </c>
      <c r="BY11" s="292">
        <v>0</v>
      </c>
      <c r="BZ11" s="292">
        <v>559</v>
      </c>
      <c r="CA11" s="292">
        <v>0</v>
      </c>
      <c r="CB11" s="295" t="s">
        <v>800</v>
      </c>
      <c r="CC11" s="295" t="s">
        <v>800</v>
      </c>
      <c r="CD11" s="295" t="s">
        <v>800</v>
      </c>
      <c r="CE11" s="295" t="s">
        <v>800</v>
      </c>
      <c r="CF11" s="295" t="s">
        <v>800</v>
      </c>
      <c r="CG11" s="295" t="s">
        <v>800</v>
      </c>
      <c r="CH11" s="295" t="s">
        <v>800</v>
      </c>
      <c r="CI11" s="292">
        <v>0</v>
      </c>
      <c r="CJ11" s="292">
        <f>SUM(CK11:DD11)</f>
        <v>7</v>
      </c>
      <c r="CK11" s="292">
        <v>0</v>
      </c>
      <c r="CL11" s="292">
        <v>0</v>
      </c>
      <c r="CM11" s="292">
        <v>0</v>
      </c>
      <c r="CN11" s="292">
        <v>0</v>
      </c>
      <c r="CO11" s="292">
        <v>0</v>
      </c>
      <c r="CP11" s="292">
        <v>0</v>
      </c>
      <c r="CQ11" s="292">
        <v>0</v>
      </c>
      <c r="CR11" s="292">
        <v>0</v>
      </c>
      <c r="CS11" s="292">
        <v>0</v>
      </c>
      <c r="CT11" s="292">
        <v>0</v>
      </c>
      <c r="CU11" s="292">
        <v>0</v>
      </c>
      <c r="CV11" s="292">
        <v>7</v>
      </c>
      <c r="CW11" s="295" t="s">
        <v>800</v>
      </c>
      <c r="CX11" s="295" t="s">
        <v>800</v>
      </c>
      <c r="CY11" s="295" t="s">
        <v>800</v>
      </c>
      <c r="CZ11" s="295" t="s">
        <v>800</v>
      </c>
      <c r="DA11" s="295" t="s">
        <v>800</v>
      </c>
      <c r="DB11" s="295" t="s">
        <v>800</v>
      </c>
      <c r="DC11" s="295" t="s">
        <v>800</v>
      </c>
      <c r="DD11" s="292">
        <v>0</v>
      </c>
      <c r="DE11" s="292">
        <f>SUM(DF11:DY11)</f>
        <v>0</v>
      </c>
      <c r="DF11" s="292">
        <v>0</v>
      </c>
      <c r="DG11" s="292">
        <v>0</v>
      </c>
      <c r="DH11" s="292">
        <v>0</v>
      </c>
      <c r="DI11" s="292">
        <v>0</v>
      </c>
      <c r="DJ11" s="292">
        <v>0</v>
      </c>
      <c r="DK11" s="292">
        <v>0</v>
      </c>
      <c r="DL11" s="292">
        <v>0</v>
      </c>
      <c r="DM11" s="292">
        <v>0</v>
      </c>
      <c r="DN11" s="292">
        <v>0</v>
      </c>
      <c r="DO11" s="292">
        <v>0</v>
      </c>
      <c r="DP11" s="292">
        <v>0</v>
      </c>
      <c r="DQ11" s="292">
        <v>0</v>
      </c>
      <c r="DR11" s="295" t="s">
        <v>800</v>
      </c>
      <c r="DS11" s="295" t="s">
        <v>800</v>
      </c>
      <c r="DT11" s="292">
        <v>0</v>
      </c>
      <c r="DU11" s="295" t="s">
        <v>800</v>
      </c>
      <c r="DV11" s="295" t="s">
        <v>800</v>
      </c>
      <c r="DW11" s="295" t="s">
        <v>800</v>
      </c>
      <c r="DX11" s="295" t="s">
        <v>800</v>
      </c>
      <c r="DY11" s="292">
        <v>0</v>
      </c>
      <c r="DZ11" s="292">
        <f>SUM(EA11:ET11)</f>
        <v>478</v>
      </c>
      <c r="EA11" s="292">
        <v>0</v>
      </c>
      <c r="EB11" s="292">
        <v>0</v>
      </c>
      <c r="EC11" s="292">
        <v>0</v>
      </c>
      <c r="ED11" s="292">
        <v>0</v>
      </c>
      <c r="EE11" s="292">
        <v>0</v>
      </c>
      <c r="EF11" s="292">
        <v>0</v>
      </c>
      <c r="EG11" s="292">
        <v>0</v>
      </c>
      <c r="EH11" s="292">
        <v>0</v>
      </c>
      <c r="EI11" s="292">
        <v>218</v>
      </c>
      <c r="EJ11" s="292">
        <v>203</v>
      </c>
      <c r="EK11" s="295" t="s">
        <v>800</v>
      </c>
      <c r="EL11" s="295" t="s">
        <v>800</v>
      </c>
      <c r="EM11" s="295" t="s">
        <v>800</v>
      </c>
      <c r="EN11" s="292">
        <v>0</v>
      </c>
      <c r="EO11" s="292">
        <v>0</v>
      </c>
      <c r="EP11" s="295" t="s">
        <v>800</v>
      </c>
      <c r="EQ11" s="295" t="s">
        <v>800</v>
      </c>
      <c r="ER11" s="295" t="s">
        <v>800</v>
      </c>
      <c r="ES11" s="292">
        <v>0</v>
      </c>
      <c r="ET11" s="292">
        <v>57</v>
      </c>
      <c r="EU11" s="292">
        <f>SUM(EV11:FO11)</f>
        <v>646</v>
      </c>
      <c r="EV11" s="292">
        <v>0</v>
      </c>
      <c r="EW11" s="292">
        <v>0</v>
      </c>
      <c r="EX11" s="292">
        <v>0</v>
      </c>
      <c r="EY11" s="292">
        <v>267</v>
      </c>
      <c r="EZ11" s="292">
        <v>168</v>
      </c>
      <c r="FA11" s="292">
        <v>0</v>
      </c>
      <c r="FB11" s="292">
        <v>0</v>
      </c>
      <c r="FC11" s="292">
        <v>0</v>
      </c>
      <c r="FD11" s="292">
        <v>48</v>
      </c>
      <c r="FE11" s="292">
        <v>0</v>
      </c>
      <c r="FF11" s="292">
        <v>0</v>
      </c>
      <c r="FG11" s="292">
        <v>0</v>
      </c>
      <c r="FH11" s="295" t="s">
        <v>800</v>
      </c>
      <c r="FI11" s="295" t="s">
        <v>800</v>
      </c>
      <c r="FJ11" s="295" t="s">
        <v>800</v>
      </c>
      <c r="FK11" s="292">
        <v>0</v>
      </c>
      <c r="FL11" s="292">
        <v>0</v>
      </c>
      <c r="FM11" s="292">
        <v>0</v>
      </c>
      <c r="FN11" s="292">
        <v>0</v>
      </c>
      <c r="FO11" s="292">
        <v>163</v>
      </c>
    </row>
    <row r="12" spans="1:171" s="224" customFormat="1" ht="13.5" customHeight="1">
      <c r="A12" s="290" t="s">
        <v>745</v>
      </c>
      <c r="B12" s="291" t="s">
        <v>770</v>
      </c>
      <c r="C12" s="290" t="s">
        <v>771</v>
      </c>
      <c r="D12" s="292">
        <f>SUM(Y12,AT12,BO12,CJ12,DE12,DZ12,EU12)</f>
        <v>389</v>
      </c>
      <c r="E12" s="292">
        <f>SUM(Z12,AU12,BP12,CK12,DF12,EA12,EV12)</f>
        <v>0</v>
      </c>
      <c r="F12" s="292">
        <f>SUM(AA12,AV12,BQ12,CL12,DG12,EB12,EW12)</f>
        <v>0</v>
      </c>
      <c r="G12" s="292">
        <f>SUM(AB12,AW12,BR12,CM12,DH12,EC12,EX12)</f>
        <v>0</v>
      </c>
      <c r="H12" s="292">
        <f>SUM(AC12,AX12,BS12,CN12,DI12,ED12,EY12)</f>
        <v>76</v>
      </c>
      <c r="I12" s="292">
        <f>SUM(AD12,AY12,BT12,CO12,DJ12,EE12,EZ12)</f>
        <v>54</v>
      </c>
      <c r="J12" s="292">
        <f>SUM(AE12,AZ12,BU12,CP12,DK12,EF12,FA12)</f>
        <v>24</v>
      </c>
      <c r="K12" s="292">
        <f>SUM(AF12,BA12,BV12,CQ12,DL12,EG12,FB12)</f>
        <v>1</v>
      </c>
      <c r="L12" s="292">
        <f>SUM(AG12,BB12,BW12,CR12,DM12,EH12,FC12)</f>
        <v>201</v>
      </c>
      <c r="M12" s="292">
        <f>SUM(AH12,BC12,BX12,CS12,DN12,EI12,FD12)</f>
        <v>0</v>
      </c>
      <c r="N12" s="292">
        <f>SUM(AI12,BD12,BY12,CT12,DO12,EJ12,FE12)</f>
        <v>0</v>
      </c>
      <c r="O12" s="292">
        <f>SUM(AJ12,BE12,BZ12,CU12,DP12,EK12,FF12)</f>
        <v>1</v>
      </c>
      <c r="P12" s="292">
        <f>SUM(AK12,BF12,CA12,CV12,DQ12,EL12,FG12)</f>
        <v>0</v>
      </c>
      <c r="Q12" s="292">
        <f>SUM(AL12,BG12,CB12,CW12,DR12,EM12,FH12)</f>
        <v>0</v>
      </c>
      <c r="R12" s="292">
        <f>SUM(AM12,BH12,CC12,CX12,DS12,EN12,FI12)</f>
        <v>0</v>
      </c>
      <c r="S12" s="292">
        <f>SUM(AN12,BI12,CD12,CY12,DT12,EO12,FJ12)</f>
        <v>0</v>
      </c>
      <c r="T12" s="292">
        <f>SUM(AO12,BJ12,CE12,CZ12,DU12,EP12,FK12)</f>
        <v>0</v>
      </c>
      <c r="U12" s="292">
        <f>SUM(AP12,BK12,CF12,DA12,DV12,EQ12,FL12)</f>
        <v>0</v>
      </c>
      <c r="V12" s="292">
        <f>SUM(AQ12,BL12,CG12,DB12,DW12,ER12,FM12)</f>
        <v>0</v>
      </c>
      <c r="W12" s="292">
        <f>SUM(AR12,BM12,CH12,DC12,DX12,ES12,FN12)</f>
        <v>0</v>
      </c>
      <c r="X12" s="292">
        <f>SUM(AS12,BN12,CI12,DD12,DY12,ET12,FO12)</f>
        <v>32</v>
      </c>
      <c r="Y12" s="292">
        <f>SUM(Z12:AS12)</f>
        <v>0</v>
      </c>
      <c r="Z12" s="292">
        <v>0</v>
      </c>
      <c r="AA12" s="292">
        <v>0</v>
      </c>
      <c r="AB12" s="292">
        <v>0</v>
      </c>
      <c r="AC12" s="292">
        <v>0</v>
      </c>
      <c r="AD12" s="292">
        <v>0</v>
      </c>
      <c r="AE12" s="292">
        <v>0</v>
      </c>
      <c r="AF12" s="292">
        <v>0</v>
      </c>
      <c r="AG12" s="292">
        <v>0</v>
      </c>
      <c r="AH12" s="292">
        <v>0</v>
      </c>
      <c r="AI12" s="292">
        <v>0</v>
      </c>
      <c r="AJ12" s="295" t="s">
        <v>800</v>
      </c>
      <c r="AK12" s="295" t="s">
        <v>800</v>
      </c>
      <c r="AL12" s="292">
        <v>0</v>
      </c>
      <c r="AM12" s="295" t="s">
        <v>800</v>
      </c>
      <c r="AN12" s="295" t="s">
        <v>800</v>
      </c>
      <c r="AO12" s="292">
        <v>0</v>
      </c>
      <c r="AP12" s="295" t="s">
        <v>800</v>
      </c>
      <c r="AQ12" s="292">
        <v>0</v>
      </c>
      <c r="AR12" s="295" t="s">
        <v>800</v>
      </c>
      <c r="AS12" s="292">
        <v>0</v>
      </c>
      <c r="AT12" s="292">
        <f>SUM(AU12:BN12)</f>
        <v>0</v>
      </c>
      <c r="AU12" s="292">
        <v>0</v>
      </c>
      <c r="AV12" s="292">
        <v>0</v>
      </c>
      <c r="AW12" s="292">
        <v>0</v>
      </c>
      <c r="AX12" s="292">
        <v>0</v>
      </c>
      <c r="AY12" s="292">
        <v>0</v>
      </c>
      <c r="AZ12" s="292">
        <v>0</v>
      </c>
      <c r="BA12" s="292">
        <v>0</v>
      </c>
      <c r="BB12" s="292">
        <v>0</v>
      </c>
      <c r="BC12" s="292">
        <v>0</v>
      </c>
      <c r="BD12" s="292">
        <v>0</v>
      </c>
      <c r="BE12" s="295" t="s">
        <v>800</v>
      </c>
      <c r="BF12" s="295" t="s">
        <v>800</v>
      </c>
      <c r="BG12" s="295" t="s">
        <v>800</v>
      </c>
      <c r="BH12" s="295" t="s">
        <v>800</v>
      </c>
      <c r="BI12" s="295" t="s">
        <v>800</v>
      </c>
      <c r="BJ12" s="295" t="s">
        <v>800</v>
      </c>
      <c r="BK12" s="295" t="s">
        <v>800</v>
      </c>
      <c r="BL12" s="295" t="s">
        <v>800</v>
      </c>
      <c r="BM12" s="295" t="s">
        <v>800</v>
      </c>
      <c r="BN12" s="292">
        <v>0</v>
      </c>
      <c r="BO12" s="292">
        <f>SUM(BP12:CI12)</f>
        <v>1</v>
      </c>
      <c r="BP12" s="292">
        <v>0</v>
      </c>
      <c r="BQ12" s="292">
        <v>0</v>
      </c>
      <c r="BR12" s="292">
        <v>0</v>
      </c>
      <c r="BS12" s="292">
        <v>0</v>
      </c>
      <c r="BT12" s="292">
        <v>0</v>
      </c>
      <c r="BU12" s="292">
        <v>0</v>
      </c>
      <c r="BV12" s="292">
        <v>0</v>
      </c>
      <c r="BW12" s="292">
        <v>0</v>
      </c>
      <c r="BX12" s="292">
        <v>0</v>
      </c>
      <c r="BY12" s="292">
        <v>0</v>
      </c>
      <c r="BZ12" s="292">
        <v>1</v>
      </c>
      <c r="CA12" s="292">
        <v>0</v>
      </c>
      <c r="CB12" s="295" t="s">
        <v>800</v>
      </c>
      <c r="CC12" s="295" t="s">
        <v>800</v>
      </c>
      <c r="CD12" s="295" t="s">
        <v>800</v>
      </c>
      <c r="CE12" s="295" t="s">
        <v>800</v>
      </c>
      <c r="CF12" s="295" t="s">
        <v>800</v>
      </c>
      <c r="CG12" s="295" t="s">
        <v>800</v>
      </c>
      <c r="CH12" s="295" t="s">
        <v>800</v>
      </c>
      <c r="CI12" s="292">
        <v>0</v>
      </c>
      <c r="CJ12" s="292">
        <f>SUM(CK12:DD12)</f>
        <v>0</v>
      </c>
      <c r="CK12" s="292">
        <v>0</v>
      </c>
      <c r="CL12" s="292">
        <v>0</v>
      </c>
      <c r="CM12" s="292">
        <v>0</v>
      </c>
      <c r="CN12" s="292">
        <v>0</v>
      </c>
      <c r="CO12" s="292">
        <v>0</v>
      </c>
      <c r="CP12" s="292">
        <v>0</v>
      </c>
      <c r="CQ12" s="292">
        <v>0</v>
      </c>
      <c r="CR12" s="292">
        <v>0</v>
      </c>
      <c r="CS12" s="292">
        <v>0</v>
      </c>
      <c r="CT12" s="292">
        <v>0</v>
      </c>
      <c r="CU12" s="292">
        <v>0</v>
      </c>
      <c r="CV12" s="292">
        <v>0</v>
      </c>
      <c r="CW12" s="295" t="s">
        <v>800</v>
      </c>
      <c r="CX12" s="295" t="s">
        <v>800</v>
      </c>
      <c r="CY12" s="295" t="s">
        <v>800</v>
      </c>
      <c r="CZ12" s="295" t="s">
        <v>800</v>
      </c>
      <c r="DA12" s="295" t="s">
        <v>800</v>
      </c>
      <c r="DB12" s="295" t="s">
        <v>800</v>
      </c>
      <c r="DC12" s="295" t="s">
        <v>800</v>
      </c>
      <c r="DD12" s="292">
        <v>0</v>
      </c>
      <c r="DE12" s="292">
        <f>SUM(DF12:DY12)</f>
        <v>0</v>
      </c>
      <c r="DF12" s="292">
        <v>0</v>
      </c>
      <c r="DG12" s="292">
        <v>0</v>
      </c>
      <c r="DH12" s="292">
        <v>0</v>
      </c>
      <c r="DI12" s="292">
        <v>0</v>
      </c>
      <c r="DJ12" s="292">
        <v>0</v>
      </c>
      <c r="DK12" s="292">
        <v>0</v>
      </c>
      <c r="DL12" s="292">
        <v>0</v>
      </c>
      <c r="DM12" s="292">
        <v>0</v>
      </c>
      <c r="DN12" s="292">
        <v>0</v>
      </c>
      <c r="DO12" s="292">
        <v>0</v>
      </c>
      <c r="DP12" s="292">
        <v>0</v>
      </c>
      <c r="DQ12" s="292">
        <v>0</v>
      </c>
      <c r="DR12" s="295" t="s">
        <v>800</v>
      </c>
      <c r="DS12" s="295" t="s">
        <v>800</v>
      </c>
      <c r="DT12" s="292">
        <v>0</v>
      </c>
      <c r="DU12" s="295" t="s">
        <v>800</v>
      </c>
      <c r="DV12" s="295" t="s">
        <v>800</v>
      </c>
      <c r="DW12" s="295" t="s">
        <v>800</v>
      </c>
      <c r="DX12" s="295" t="s">
        <v>800</v>
      </c>
      <c r="DY12" s="292">
        <v>0</v>
      </c>
      <c r="DZ12" s="292">
        <f>SUM(EA12:ET12)</f>
        <v>0</v>
      </c>
      <c r="EA12" s="292">
        <v>0</v>
      </c>
      <c r="EB12" s="292">
        <v>0</v>
      </c>
      <c r="EC12" s="292">
        <v>0</v>
      </c>
      <c r="ED12" s="292">
        <v>0</v>
      </c>
      <c r="EE12" s="292">
        <v>0</v>
      </c>
      <c r="EF12" s="292">
        <v>0</v>
      </c>
      <c r="EG12" s="292">
        <v>0</v>
      </c>
      <c r="EH12" s="292">
        <v>0</v>
      </c>
      <c r="EI12" s="292">
        <v>0</v>
      </c>
      <c r="EJ12" s="292">
        <v>0</v>
      </c>
      <c r="EK12" s="295" t="s">
        <v>800</v>
      </c>
      <c r="EL12" s="295" t="s">
        <v>800</v>
      </c>
      <c r="EM12" s="295" t="s">
        <v>800</v>
      </c>
      <c r="EN12" s="292">
        <v>0</v>
      </c>
      <c r="EO12" s="292">
        <v>0</v>
      </c>
      <c r="EP12" s="295" t="s">
        <v>800</v>
      </c>
      <c r="EQ12" s="295" t="s">
        <v>800</v>
      </c>
      <c r="ER12" s="295" t="s">
        <v>800</v>
      </c>
      <c r="ES12" s="292">
        <v>0</v>
      </c>
      <c r="ET12" s="292">
        <v>0</v>
      </c>
      <c r="EU12" s="292">
        <f>SUM(EV12:FO12)</f>
        <v>388</v>
      </c>
      <c r="EV12" s="292">
        <v>0</v>
      </c>
      <c r="EW12" s="292">
        <v>0</v>
      </c>
      <c r="EX12" s="292">
        <v>0</v>
      </c>
      <c r="EY12" s="292">
        <v>76</v>
      </c>
      <c r="EZ12" s="292">
        <v>54</v>
      </c>
      <c r="FA12" s="292">
        <v>24</v>
      </c>
      <c r="FB12" s="292">
        <v>1</v>
      </c>
      <c r="FC12" s="292">
        <v>201</v>
      </c>
      <c r="FD12" s="292">
        <v>0</v>
      </c>
      <c r="FE12" s="292">
        <v>0</v>
      </c>
      <c r="FF12" s="292">
        <v>0</v>
      </c>
      <c r="FG12" s="292">
        <v>0</v>
      </c>
      <c r="FH12" s="295" t="s">
        <v>800</v>
      </c>
      <c r="FI12" s="295" t="s">
        <v>800</v>
      </c>
      <c r="FJ12" s="295" t="s">
        <v>800</v>
      </c>
      <c r="FK12" s="292">
        <v>0</v>
      </c>
      <c r="FL12" s="292">
        <v>0</v>
      </c>
      <c r="FM12" s="292">
        <v>0</v>
      </c>
      <c r="FN12" s="292">
        <v>0</v>
      </c>
      <c r="FO12" s="292">
        <v>32</v>
      </c>
    </row>
    <row r="13" spans="1:171" s="224" customFormat="1" ht="13.5" customHeight="1">
      <c r="A13" s="290" t="s">
        <v>745</v>
      </c>
      <c r="B13" s="291" t="s">
        <v>772</v>
      </c>
      <c r="C13" s="290" t="s">
        <v>773</v>
      </c>
      <c r="D13" s="292">
        <f>SUM(Y13,AT13,BO13,CJ13,DE13,DZ13,EU13)</f>
        <v>93</v>
      </c>
      <c r="E13" s="292">
        <f>SUM(Z13,AU13,BP13,CK13,DF13,EA13,EV13)</f>
        <v>0</v>
      </c>
      <c r="F13" s="292">
        <f>SUM(AA13,AV13,BQ13,CL13,DG13,EB13,EW13)</f>
        <v>0</v>
      </c>
      <c r="G13" s="292">
        <f>SUM(AB13,AW13,BR13,CM13,DH13,EC13,EX13)</f>
        <v>0</v>
      </c>
      <c r="H13" s="292">
        <f>SUM(AC13,AX13,BS13,CN13,DI13,ED13,EY13)</f>
        <v>21</v>
      </c>
      <c r="I13" s="292">
        <f>SUM(AD13,AY13,BT13,CO13,DJ13,EE13,EZ13)</f>
        <v>16</v>
      </c>
      <c r="J13" s="292">
        <f>SUM(AE13,AZ13,BU13,CP13,DK13,EF13,FA13)</f>
        <v>6</v>
      </c>
      <c r="K13" s="292">
        <f>SUM(AF13,BA13,BV13,CQ13,DL13,EG13,FB13)</f>
        <v>0</v>
      </c>
      <c r="L13" s="292">
        <f>SUM(AG13,BB13,BW13,CR13,DM13,EH13,FC13)</f>
        <v>38</v>
      </c>
      <c r="M13" s="292">
        <f>SUM(AH13,BC13,BX13,CS13,DN13,EI13,FD13)</f>
        <v>0</v>
      </c>
      <c r="N13" s="292">
        <f>SUM(AI13,BD13,BY13,CT13,DO13,EJ13,FE13)</f>
        <v>0</v>
      </c>
      <c r="O13" s="292">
        <f>SUM(AJ13,BE13,BZ13,CU13,DP13,EK13,FF13)</f>
        <v>0</v>
      </c>
      <c r="P13" s="292">
        <f>SUM(AK13,BF13,CA13,CV13,DQ13,EL13,FG13)</f>
        <v>0</v>
      </c>
      <c r="Q13" s="292">
        <f>SUM(AL13,BG13,CB13,CW13,DR13,EM13,FH13)</f>
        <v>0</v>
      </c>
      <c r="R13" s="292">
        <f>SUM(AM13,BH13,CC13,CX13,DS13,EN13,FI13)</f>
        <v>0</v>
      </c>
      <c r="S13" s="292">
        <f>SUM(AN13,BI13,CD13,CY13,DT13,EO13,FJ13)</f>
        <v>0</v>
      </c>
      <c r="T13" s="292">
        <f>SUM(AO13,BJ13,CE13,CZ13,DU13,EP13,FK13)</f>
        <v>0</v>
      </c>
      <c r="U13" s="292">
        <f>SUM(AP13,BK13,CF13,DA13,DV13,EQ13,FL13)</f>
        <v>0</v>
      </c>
      <c r="V13" s="292">
        <f>SUM(AQ13,BL13,CG13,DB13,DW13,ER13,FM13)</f>
        <v>0</v>
      </c>
      <c r="W13" s="292">
        <f>SUM(AR13,BM13,CH13,DC13,DX13,ES13,FN13)</f>
        <v>0</v>
      </c>
      <c r="X13" s="292">
        <f>SUM(AS13,BN13,CI13,DD13,DY13,ET13,FO13)</f>
        <v>12</v>
      </c>
      <c r="Y13" s="292">
        <f>SUM(Z13:AS13)</f>
        <v>0</v>
      </c>
      <c r="Z13" s="292">
        <v>0</v>
      </c>
      <c r="AA13" s="292">
        <v>0</v>
      </c>
      <c r="AB13" s="292">
        <v>0</v>
      </c>
      <c r="AC13" s="292">
        <v>0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2">
        <v>0</v>
      </c>
      <c r="AJ13" s="295" t="s">
        <v>800</v>
      </c>
      <c r="AK13" s="295" t="s">
        <v>800</v>
      </c>
      <c r="AL13" s="292">
        <v>0</v>
      </c>
      <c r="AM13" s="295" t="s">
        <v>800</v>
      </c>
      <c r="AN13" s="295" t="s">
        <v>800</v>
      </c>
      <c r="AO13" s="292">
        <v>0</v>
      </c>
      <c r="AP13" s="295" t="s">
        <v>800</v>
      </c>
      <c r="AQ13" s="292">
        <v>0</v>
      </c>
      <c r="AR13" s="295" t="s">
        <v>800</v>
      </c>
      <c r="AS13" s="292">
        <v>0</v>
      </c>
      <c r="AT13" s="292">
        <f>SUM(AU13:BN13)</f>
        <v>0</v>
      </c>
      <c r="AU13" s="292">
        <v>0</v>
      </c>
      <c r="AV13" s="292">
        <v>0</v>
      </c>
      <c r="AW13" s="292">
        <v>0</v>
      </c>
      <c r="AX13" s="292">
        <v>0</v>
      </c>
      <c r="AY13" s="292">
        <v>0</v>
      </c>
      <c r="AZ13" s="292">
        <v>0</v>
      </c>
      <c r="BA13" s="292">
        <v>0</v>
      </c>
      <c r="BB13" s="292">
        <v>0</v>
      </c>
      <c r="BC13" s="292">
        <v>0</v>
      </c>
      <c r="BD13" s="292">
        <v>0</v>
      </c>
      <c r="BE13" s="295" t="s">
        <v>800</v>
      </c>
      <c r="BF13" s="295" t="s">
        <v>800</v>
      </c>
      <c r="BG13" s="295" t="s">
        <v>800</v>
      </c>
      <c r="BH13" s="295" t="s">
        <v>800</v>
      </c>
      <c r="BI13" s="295" t="s">
        <v>800</v>
      </c>
      <c r="BJ13" s="295" t="s">
        <v>800</v>
      </c>
      <c r="BK13" s="295" t="s">
        <v>800</v>
      </c>
      <c r="BL13" s="295" t="s">
        <v>800</v>
      </c>
      <c r="BM13" s="295" t="s">
        <v>800</v>
      </c>
      <c r="BN13" s="292">
        <v>0</v>
      </c>
      <c r="BO13" s="292">
        <f>SUM(BP13:CI13)</f>
        <v>0</v>
      </c>
      <c r="BP13" s="292">
        <v>0</v>
      </c>
      <c r="BQ13" s="292">
        <v>0</v>
      </c>
      <c r="BR13" s="292">
        <v>0</v>
      </c>
      <c r="BS13" s="292">
        <v>0</v>
      </c>
      <c r="BT13" s="292">
        <v>0</v>
      </c>
      <c r="BU13" s="292">
        <v>0</v>
      </c>
      <c r="BV13" s="292">
        <v>0</v>
      </c>
      <c r="BW13" s="292">
        <v>0</v>
      </c>
      <c r="BX13" s="292">
        <v>0</v>
      </c>
      <c r="BY13" s="292">
        <v>0</v>
      </c>
      <c r="BZ13" s="292">
        <v>0</v>
      </c>
      <c r="CA13" s="292">
        <v>0</v>
      </c>
      <c r="CB13" s="295" t="s">
        <v>800</v>
      </c>
      <c r="CC13" s="295" t="s">
        <v>800</v>
      </c>
      <c r="CD13" s="295" t="s">
        <v>800</v>
      </c>
      <c r="CE13" s="295" t="s">
        <v>800</v>
      </c>
      <c r="CF13" s="295" t="s">
        <v>800</v>
      </c>
      <c r="CG13" s="295" t="s">
        <v>800</v>
      </c>
      <c r="CH13" s="295" t="s">
        <v>800</v>
      </c>
      <c r="CI13" s="292">
        <v>0</v>
      </c>
      <c r="CJ13" s="292">
        <f>SUM(CK13:DD13)</f>
        <v>0</v>
      </c>
      <c r="CK13" s="292">
        <v>0</v>
      </c>
      <c r="CL13" s="292">
        <v>0</v>
      </c>
      <c r="CM13" s="292">
        <v>0</v>
      </c>
      <c r="CN13" s="292">
        <v>0</v>
      </c>
      <c r="CO13" s="292">
        <v>0</v>
      </c>
      <c r="CP13" s="292">
        <v>0</v>
      </c>
      <c r="CQ13" s="292">
        <v>0</v>
      </c>
      <c r="CR13" s="292">
        <v>0</v>
      </c>
      <c r="CS13" s="292">
        <v>0</v>
      </c>
      <c r="CT13" s="292">
        <v>0</v>
      </c>
      <c r="CU13" s="292">
        <v>0</v>
      </c>
      <c r="CV13" s="292">
        <v>0</v>
      </c>
      <c r="CW13" s="295" t="s">
        <v>800</v>
      </c>
      <c r="CX13" s="295" t="s">
        <v>800</v>
      </c>
      <c r="CY13" s="295" t="s">
        <v>800</v>
      </c>
      <c r="CZ13" s="295" t="s">
        <v>800</v>
      </c>
      <c r="DA13" s="295" t="s">
        <v>800</v>
      </c>
      <c r="DB13" s="295" t="s">
        <v>800</v>
      </c>
      <c r="DC13" s="295" t="s">
        <v>800</v>
      </c>
      <c r="DD13" s="292">
        <v>0</v>
      </c>
      <c r="DE13" s="292">
        <f>SUM(DF13:DY13)</f>
        <v>0</v>
      </c>
      <c r="DF13" s="292">
        <v>0</v>
      </c>
      <c r="DG13" s="292">
        <v>0</v>
      </c>
      <c r="DH13" s="292">
        <v>0</v>
      </c>
      <c r="DI13" s="292">
        <v>0</v>
      </c>
      <c r="DJ13" s="292">
        <v>0</v>
      </c>
      <c r="DK13" s="292">
        <v>0</v>
      </c>
      <c r="DL13" s="292">
        <v>0</v>
      </c>
      <c r="DM13" s="292">
        <v>0</v>
      </c>
      <c r="DN13" s="292">
        <v>0</v>
      </c>
      <c r="DO13" s="292">
        <v>0</v>
      </c>
      <c r="DP13" s="292">
        <v>0</v>
      </c>
      <c r="DQ13" s="292">
        <v>0</v>
      </c>
      <c r="DR13" s="295" t="s">
        <v>800</v>
      </c>
      <c r="DS13" s="295" t="s">
        <v>800</v>
      </c>
      <c r="DT13" s="292">
        <v>0</v>
      </c>
      <c r="DU13" s="295" t="s">
        <v>800</v>
      </c>
      <c r="DV13" s="295" t="s">
        <v>800</v>
      </c>
      <c r="DW13" s="295" t="s">
        <v>800</v>
      </c>
      <c r="DX13" s="295" t="s">
        <v>800</v>
      </c>
      <c r="DY13" s="292">
        <v>0</v>
      </c>
      <c r="DZ13" s="292">
        <f>SUM(EA13:ET13)</f>
        <v>0</v>
      </c>
      <c r="EA13" s="292">
        <v>0</v>
      </c>
      <c r="EB13" s="292">
        <v>0</v>
      </c>
      <c r="EC13" s="292">
        <v>0</v>
      </c>
      <c r="ED13" s="292">
        <v>0</v>
      </c>
      <c r="EE13" s="292">
        <v>0</v>
      </c>
      <c r="EF13" s="292">
        <v>0</v>
      </c>
      <c r="EG13" s="292">
        <v>0</v>
      </c>
      <c r="EH13" s="292">
        <v>0</v>
      </c>
      <c r="EI13" s="292">
        <v>0</v>
      </c>
      <c r="EJ13" s="292">
        <v>0</v>
      </c>
      <c r="EK13" s="295" t="s">
        <v>800</v>
      </c>
      <c r="EL13" s="295" t="s">
        <v>800</v>
      </c>
      <c r="EM13" s="295" t="s">
        <v>800</v>
      </c>
      <c r="EN13" s="292">
        <v>0</v>
      </c>
      <c r="EO13" s="292">
        <v>0</v>
      </c>
      <c r="EP13" s="295" t="s">
        <v>800</v>
      </c>
      <c r="EQ13" s="295" t="s">
        <v>800</v>
      </c>
      <c r="ER13" s="295" t="s">
        <v>800</v>
      </c>
      <c r="ES13" s="292">
        <v>0</v>
      </c>
      <c r="ET13" s="292">
        <v>0</v>
      </c>
      <c r="EU13" s="292">
        <f>SUM(EV13:FO13)</f>
        <v>93</v>
      </c>
      <c r="EV13" s="292">
        <v>0</v>
      </c>
      <c r="EW13" s="292">
        <v>0</v>
      </c>
      <c r="EX13" s="292">
        <v>0</v>
      </c>
      <c r="EY13" s="292">
        <v>21</v>
      </c>
      <c r="EZ13" s="292">
        <v>16</v>
      </c>
      <c r="FA13" s="292">
        <v>6</v>
      </c>
      <c r="FB13" s="292">
        <v>0</v>
      </c>
      <c r="FC13" s="292">
        <v>38</v>
      </c>
      <c r="FD13" s="292">
        <v>0</v>
      </c>
      <c r="FE13" s="292">
        <v>0</v>
      </c>
      <c r="FF13" s="292">
        <v>0</v>
      </c>
      <c r="FG13" s="292">
        <v>0</v>
      </c>
      <c r="FH13" s="295" t="s">
        <v>800</v>
      </c>
      <c r="FI13" s="295" t="s">
        <v>800</v>
      </c>
      <c r="FJ13" s="295" t="s">
        <v>800</v>
      </c>
      <c r="FK13" s="292">
        <v>0</v>
      </c>
      <c r="FL13" s="292">
        <v>0</v>
      </c>
      <c r="FM13" s="292">
        <v>0</v>
      </c>
      <c r="FN13" s="292">
        <v>0</v>
      </c>
      <c r="FO13" s="292">
        <v>12</v>
      </c>
    </row>
    <row r="14" spans="1:171" s="224" customFormat="1" ht="13.5" customHeight="1">
      <c r="A14" s="290" t="s">
        <v>745</v>
      </c>
      <c r="B14" s="291" t="s">
        <v>774</v>
      </c>
      <c r="C14" s="290" t="s">
        <v>775</v>
      </c>
      <c r="D14" s="292">
        <f>SUM(Y14,AT14,BO14,CJ14,DE14,DZ14,EU14)</f>
        <v>283</v>
      </c>
      <c r="E14" s="292">
        <f>SUM(Z14,AU14,BP14,CK14,DF14,EA14,EV14)</f>
        <v>0</v>
      </c>
      <c r="F14" s="292">
        <f>SUM(AA14,AV14,BQ14,CL14,DG14,EB14,EW14)</f>
        <v>0</v>
      </c>
      <c r="G14" s="292">
        <f>SUM(AB14,AW14,BR14,CM14,DH14,EC14,EX14)</f>
        <v>0</v>
      </c>
      <c r="H14" s="292">
        <f>SUM(AC14,AX14,BS14,CN14,DI14,ED14,EY14)</f>
        <v>51</v>
      </c>
      <c r="I14" s="292">
        <f>SUM(AD14,AY14,BT14,CO14,DJ14,EE14,EZ14)</f>
        <v>38</v>
      </c>
      <c r="J14" s="292">
        <f>SUM(AE14,AZ14,BU14,CP14,DK14,EF14,FA14)</f>
        <v>8</v>
      </c>
      <c r="K14" s="292">
        <f>SUM(AF14,BA14,BV14,CQ14,DL14,EG14,FB14)</f>
        <v>0</v>
      </c>
      <c r="L14" s="292">
        <f>SUM(AG14,BB14,BW14,CR14,DM14,EH14,FC14)</f>
        <v>0</v>
      </c>
      <c r="M14" s="292">
        <f>SUM(AH14,BC14,BX14,CS14,DN14,EI14,FD14)</f>
        <v>94</v>
      </c>
      <c r="N14" s="292">
        <f>SUM(AI14,BD14,BY14,CT14,DO14,EJ14,FE14)</f>
        <v>0</v>
      </c>
      <c r="O14" s="292">
        <f>SUM(AJ14,BE14,BZ14,CU14,DP14,EK14,FF14)</f>
        <v>66</v>
      </c>
      <c r="P14" s="292">
        <f>SUM(AK14,BF14,CA14,CV14,DQ14,EL14,FG14)</f>
        <v>0</v>
      </c>
      <c r="Q14" s="292">
        <f>SUM(AL14,BG14,CB14,CW14,DR14,EM14,FH14)</f>
        <v>0</v>
      </c>
      <c r="R14" s="292">
        <f>SUM(AM14,BH14,CC14,CX14,DS14,EN14,FI14)</f>
        <v>0</v>
      </c>
      <c r="S14" s="292">
        <f>SUM(AN14,BI14,CD14,CY14,DT14,EO14,FJ14)</f>
        <v>0</v>
      </c>
      <c r="T14" s="292">
        <f>SUM(AO14,BJ14,CE14,CZ14,DU14,EP14,FK14)</f>
        <v>0</v>
      </c>
      <c r="U14" s="292">
        <f>SUM(AP14,BK14,CF14,DA14,DV14,EQ14,FL14)</f>
        <v>0</v>
      </c>
      <c r="V14" s="292">
        <f>SUM(AQ14,BL14,CG14,DB14,DW14,ER14,FM14)</f>
        <v>0</v>
      </c>
      <c r="W14" s="292">
        <f>SUM(AR14,BM14,CH14,DC14,DX14,ES14,FN14)</f>
        <v>0</v>
      </c>
      <c r="X14" s="292">
        <f>SUM(AS14,BN14,CI14,DD14,DY14,ET14,FO14)</f>
        <v>26</v>
      </c>
      <c r="Y14" s="292">
        <f>SUM(Z14:AS14)</f>
        <v>0</v>
      </c>
      <c r="Z14" s="292">
        <v>0</v>
      </c>
      <c r="AA14" s="292">
        <v>0</v>
      </c>
      <c r="AB14" s="292">
        <v>0</v>
      </c>
      <c r="AC14" s="292">
        <v>0</v>
      </c>
      <c r="AD14" s="292">
        <v>0</v>
      </c>
      <c r="AE14" s="292">
        <v>0</v>
      </c>
      <c r="AF14" s="292">
        <v>0</v>
      </c>
      <c r="AG14" s="292">
        <v>0</v>
      </c>
      <c r="AH14" s="292">
        <v>0</v>
      </c>
      <c r="AI14" s="292">
        <v>0</v>
      </c>
      <c r="AJ14" s="295" t="s">
        <v>800</v>
      </c>
      <c r="AK14" s="295" t="s">
        <v>800</v>
      </c>
      <c r="AL14" s="292">
        <v>0</v>
      </c>
      <c r="AM14" s="295" t="s">
        <v>800</v>
      </c>
      <c r="AN14" s="295" t="s">
        <v>800</v>
      </c>
      <c r="AO14" s="292">
        <v>0</v>
      </c>
      <c r="AP14" s="295" t="s">
        <v>800</v>
      </c>
      <c r="AQ14" s="292">
        <v>0</v>
      </c>
      <c r="AR14" s="295" t="s">
        <v>800</v>
      </c>
      <c r="AS14" s="292">
        <v>0</v>
      </c>
      <c r="AT14" s="292">
        <f>SUM(AU14:BN14)</f>
        <v>0</v>
      </c>
      <c r="AU14" s="292">
        <v>0</v>
      </c>
      <c r="AV14" s="292">
        <v>0</v>
      </c>
      <c r="AW14" s="292">
        <v>0</v>
      </c>
      <c r="AX14" s="292">
        <v>0</v>
      </c>
      <c r="AY14" s="292">
        <v>0</v>
      </c>
      <c r="AZ14" s="292">
        <v>0</v>
      </c>
      <c r="BA14" s="292">
        <v>0</v>
      </c>
      <c r="BB14" s="292">
        <v>0</v>
      </c>
      <c r="BC14" s="292">
        <v>0</v>
      </c>
      <c r="BD14" s="292">
        <v>0</v>
      </c>
      <c r="BE14" s="295" t="s">
        <v>800</v>
      </c>
      <c r="BF14" s="295" t="s">
        <v>800</v>
      </c>
      <c r="BG14" s="295" t="s">
        <v>800</v>
      </c>
      <c r="BH14" s="295" t="s">
        <v>800</v>
      </c>
      <c r="BI14" s="295" t="s">
        <v>800</v>
      </c>
      <c r="BJ14" s="295" t="s">
        <v>800</v>
      </c>
      <c r="BK14" s="295" t="s">
        <v>800</v>
      </c>
      <c r="BL14" s="295" t="s">
        <v>800</v>
      </c>
      <c r="BM14" s="295" t="s">
        <v>800</v>
      </c>
      <c r="BN14" s="292">
        <v>0</v>
      </c>
      <c r="BO14" s="292">
        <f>SUM(BP14:CI14)</f>
        <v>66</v>
      </c>
      <c r="BP14" s="292">
        <v>0</v>
      </c>
      <c r="BQ14" s="292">
        <v>0</v>
      </c>
      <c r="BR14" s="292">
        <v>0</v>
      </c>
      <c r="BS14" s="292">
        <v>0</v>
      </c>
      <c r="BT14" s="292">
        <v>0</v>
      </c>
      <c r="BU14" s="292">
        <v>0</v>
      </c>
      <c r="BV14" s="292">
        <v>0</v>
      </c>
      <c r="BW14" s="292">
        <v>0</v>
      </c>
      <c r="BX14" s="292">
        <v>0</v>
      </c>
      <c r="BY14" s="292">
        <v>0</v>
      </c>
      <c r="BZ14" s="292">
        <v>66</v>
      </c>
      <c r="CA14" s="292">
        <v>0</v>
      </c>
      <c r="CB14" s="295" t="s">
        <v>800</v>
      </c>
      <c r="CC14" s="295" t="s">
        <v>800</v>
      </c>
      <c r="CD14" s="295" t="s">
        <v>800</v>
      </c>
      <c r="CE14" s="295" t="s">
        <v>800</v>
      </c>
      <c r="CF14" s="295" t="s">
        <v>800</v>
      </c>
      <c r="CG14" s="295" t="s">
        <v>800</v>
      </c>
      <c r="CH14" s="295" t="s">
        <v>800</v>
      </c>
      <c r="CI14" s="292">
        <v>0</v>
      </c>
      <c r="CJ14" s="292">
        <f>SUM(CK14:DD14)</f>
        <v>0</v>
      </c>
      <c r="CK14" s="292">
        <v>0</v>
      </c>
      <c r="CL14" s="292">
        <v>0</v>
      </c>
      <c r="CM14" s="292">
        <v>0</v>
      </c>
      <c r="CN14" s="292">
        <v>0</v>
      </c>
      <c r="CO14" s="292">
        <v>0</v>
      </c>
      <c r="CP14" s="292">
        <v>0</v>
      </c>
      <c r="CQ14" s="292">
        <v>0</v>
      </c>
      <c r="CR14" s="292">
        <v>0</v>
      </c>
      <c r="CS14" s="292">
        <v>0</v>
      </c>
      <c r="CT14" s="292">
        <v>0</v>
      </c>
      <c r="CU14" s="292">
        <v>0</v>
      </c>
      <c r="CV14" s="292">
        <v>0</v>
      </c>
      <c r="CW14" s="295" t="s">
        <v>800</v>
      </c>
      <c r="CX14" s="295" t="s">
        <v>800</v>
      </c>
      <c r="CY14" s="295" t="s">
        <v>800</v>
      </c>
      <c r="CZ14" s="295" t="s">
        <v>800</v>
      </c>
      <c r="DA14" s="295" t="s">
        <v>800</v>
      </c>
      <c r="DB14" s="295" t="s">
        <v>800</v>
      </c>
      <c r="DC14" s="295" t="s">
        <v>800</v>
      </c>
      <c r="DD14" s="292">
        <v>0</v>
      </c>
      <c r="DE14" s="292">
        <f>SUM(DF14:DY14)</f>
        <v>0</v>
      </c>
      <c r="DF14" s="292">
        <v>0</v>
      </c>
      <c r="DG14" s="292">
        <v>0</v>
      </c>
      <c r="DH14" s="292">
        <v>0</v>
      </c>
      <c r="DI14" s="292">
        <v>0</v>
      </c>
      <c r="DJ14" s="292">
        <v>0</v>
      </c>
      <c r="DK14" s="292">
        <v>0</v>
      </c>
      <c r="DL14" s="292">
        <v>0</v>
      </c>
      <c r="DM14" s="292">
        <v>0</v>
      </c>
      <c r="DN14" s="292">
        <v>0</v>
      </c>
      <c r="DO14" s="292">
        <v>0</v>
      </c>
      <c r="DP14" s="292">
        <v>0</v>
      </c>
      <c r="DQ14" s="292">
        <v>0</v>
      </c>
      <c r="DR14" s="295" t="s">
        <v>800</v>
      </c>
      <c r="DS14" s="295" t="s">
        <v>800</v>
      </c>
      <c r="DT14" s="292">
        <v>0</v>
      </c>
      <c r="DU14" s="295" t="s">
        <v>800</v>
      </c>
      <c r="DV14" s="295" t="s">
        <v>800</v>
      </c>
      <c r="DW14" s="295" t="s">
        <v>800</v>
      </c>
      <c r="DX14" s="295" t="s">
        <v>800</v>
      </c>
      <c r="DY14" s="292">
        <v>0</v>
      </c>
      <c r="DZ14" s="292">
        <f>SUM(EA14:ET14)</f>
        <v>0</v>
      </c>
      <c r="EA14" s="292">
        <v>0</v>
      </c>
      <c r="EB14" s="292">
        <v>0</v>
      </c>
      <c r="EC14" s="292">
        <v>0</v>
      </c>
      <c r="ED14" s="292">
        <v>0</v>
      </c>
      <c r="EE14" s="292">
        <v>0</v>
      </c>
      <c r="EF14" s="292">
        <v>0</v>
      </c>
      <c r="EG14" s="292">
        <v>0</v>
      </c>
      <c r="EH14" s="292">
        <v>0</v>
      </c>
      <c r="EI14" s="292">
        <v>0</v>
      </c>
      <c r="EJ14" s="292">
        <v>0</v>
      </c>
      <c r="EK14" s="295" t="s">
        <v>800</v>
      </c>
      <c r="EL14" s="295" t="s">
        <v>800</v>
      </c>
      <c r="EM14" s="295" t="s">
        <v>800</v>
      </c>
      <c r="EN14" s="292">
        <v>0</v>
      </c>
      <c r="EO14" s="292">
        <v>0</v>
      </c>
      <c r="EP14" s="295" t="s">
        <v>800</v>
      </c>
      <c r="EQ14" s="295" t="s">
        <v>800</v>
      </c>
      <c r="ER14" s="295" t="s">
        <v>800</v>
      </c>
      <c r="ES14" s="292">
        <v>0</v>
      </c>
      <c r="ET14" s="292">
        <v>0</v>
      </c>
      <c r="EU14" s="292">
        <f>SUM(EV14:FO14)</f>
        <v>217</v>
      </c>
      <c r="EV14" s="292">
        <v>0</v>
      </c>
      <c r="EW14" s="292">
        <v>0</v>
      </c>
      <c r="EX14" s="292">
        <v>0</v>
      </c>
      <c r="EY14" s="292">
        <v>51</v>
      </c>
      <c r="EZ14" s="292">
        <v>38</v>
      </c>
      <c r="FA14" s="292">
        <v>8</v>
      </c>
      <c r="FB14" s="292">
        <v>0</v>
      </c>
      <c r="FC14" s="292">
        <v>0</v>
      </c>
      <c r="FD14" s="292">
        <v>94</v>
      </c>
      <c r="FE14" s="292">
        <v>0</v>
      </c>
      <c r="FF14" s="292">
        <v>0</v>
      </c>
      <c r="FG14" s="292">
        <v>0</v>
      </c>
      <c r="FH14" s="295" t="s">
        <v>800</v>
      </c>
      <c r="FI14" s="295" t="s">
        <v>800</v>
      </c>
      <c r="FJ14" s="295" t="s">
        <v>800</v>
      </c>
      <c r="FK14" s="292">
        <v>0</v>
      </c>
      <c r="FL14" s="292">
        <v>0</v>
      </c>
      <c r="FM14" s="292">
        <v>0</v>
      </c>
      <c r="FN14" s="292">
        <v>0</v>
      </c>
      <c r="FO14" s="292">
        <v>26</v>
      </c>
    </row>
    <row r="15" spans="1:171" s="224" customFormat="1" ht="13.5" customHeight="1">
      <c r="A15" s="290" t="s">
        <v>745</v>
      </c>
      <c r="B15" s="291" t="s">
        <v>776</v>
      </c>
      <c r="C15" s="290" t="s">
        <v>777</v>
      </c>
      <c r="D15" s="292">
        <f>SUM(Y15,AT15,BO15,CJ15,DE15,DZ15,EU15)</f>
        <v>747</v>
      </c>
      <c r="E15" s="292">
        <f>SUM(Z15,AU15,BP15,CK15,DF15,EA15,EV15)</f>
        <v>0</v>
      </c>
      <c r="F15" s="292">
        <f>SUM(AA15,AV15,BQ15,CL15,DG15,EB15,EW15)</f>
        <v>0</v>
      </c>
      <c r="G15" s="292">
        <f>SUM(AB15,AW15,BR15,CM15,DH15,EC15,EX15)</f>
        <v>0</v>
      </c>
      <c r="H15" s="292">
        <f>SUM(AC15,AX15,BS15,CN15,DI15,ED15,EY15)</f>
        <v>105</v>
      </c>
      <c r="I15" s="292">
        <f>SUM(AD15,AY15,BT15,CO15,DJ15,EE15,EZ15)</f>
        <v>73</v>
      </c>
      <c r="J15" s="292">
        <f>SUM(AE15,AZ15,BU15,CP15,DK15,EF15,FA15)</f>
        <v>27</v>
      </c>
      <c r="K15" s="292">
        <f>SUM(AF15,BA15,BV15,CQ15,DL15,EG15,FB15)</f>
        <v>1</v>
      </c>
      <c r="L15" s="292">
        <f>SUM(AG15,BB15,BW15,CR15,DM15,EH15,FC15)</f>
        <v>200</v>
      </c>
      <c r="M15" s="292">
        <f>SUM(AH15,BC15,BX15,CS15,DN15,EI15,FD15)</f>
        <v>0</v>
      </c>
      <c r="N15" s="292">
        <f>SUM(AI15,BD15,BY15,CT15,DO15,EJ15,FE15)</f>
        <v>0</v>
      </c>
      <c r="O15" s="292">
        <f>SUM(AJ15,BE15,BZ15,CU15,DP15,EK15,FF15)</f>
        <v>289</v>
      </c>
      <c r="P15" s="292">
        <f>SUM(AK15,BF15,CA15,CV15,DQ15,EL15,FG15)</f>
        <v>0</v>
      </c>
      <c r="Q15" s="292">
        <f>SUM(AL15,BG15,CB15,CW15,DR15,EM15,FH15)</f>
        <v>0</v>
      </c>
      <c r="R15" s="292">
        <f>SUM(AM15,BH15,CC15,CX15,DS15,EN15,FI15)</f>
        <v>0</v>
      </c>
      <c r="S15" s="292">
        <f>SUM(AN15,BI15,CD15,CY15,DT15,EO15,FJ15)</f>
        <v>0</v>
      </c>
      <c r="T15" s="292">
        <f>SUM(AO15,BJ15,CE15,CZ15,DU15,EP15,FK15)</f>
        <v>0</v>
      </c>
      <c r="U15" s="292">
        <f>SUM(AP15,BK15,CF15,DA15,DV15,EQ15,FL15)</f>
        <v>0</v>
      </c>
      <c r="V15" s="292">
        <f>SUM(AQ15,BL15,CG15,DB15,DW15,ER15,FM15)</f>
        <v>0</v>
      </c>
      <c r="W15" s="292">
        <f>SUM(AR15,BM15,CH15,DC15,DX15,ES15,FN15)</f>
        <v>0</v>
      </c>
      <c r="X15" s="292">
        <f>SUM(AS15,BN15,CI15,DD15,DY15,ET15,FO15)</f>
        <v>52</v>
      </c>
      <c r="Y15" s="292">
        <f>SUM(Z15:AS15)</f>
        <v>0</v>
      </c>
      <c r="Z15" s="292">
        <v>0</v>
      </c>
      <c r="AA15" s="292">
        <v>0</v>
      </c>
      <c r="AB15" s="292">
        <v>0</v>
      </c>
      <c r="AC15" s="292">
        <v>0</v>
      </c>
      <c r="AD15" s="292">
        <v>0</v>
      </c>
      <c r="AE15" s="292">
        <v>0</v>
      </c>
      <c r="AF15" s="292">
        <v>0</v>
      </c>
      <c r="AG15" s="292">
        <v>0</v>
      </c>
      <c r="AH15" s="292">
        <v>0</v>
      </c>
      <c r="AI15" s="292">
        <v>0</v>
      </c>
      <c r="AJ15" s="295" t="s">
        <v>800</v>
      </c>
      <c r="AK15" s="295" t="s">
        <v>800</v>
      </c>
      <c r="AL15" s="292">
        <v>0</v>
      </c>
      <c r="AM15" s="295" t="s">
        <v>800</v>
      </c>
      <c r="AN15" s="295" t="s">
        <v>800</v>
      </c>
      <c r="AO15" s="292">
        <v>0</v>
      </c>
      <c r="AP15" s="295" t="s">
        <v>800</v>
      </c>
      <c r="AQ15" s="292">
        <v>0</v>
      </c>
      <c r="AR15" s="295" t="s">
        <v>800</v>
      </c>
      <c r="AS15" s="292">
        <v>0</v>
      </c>
      <c r="AT15" s="292">
        <f>SUM(AU15:BN15)</f>
        <v>0</v>
      </c>
      <c r="AU15" s="292">
        <v>0</v>
      </c>
      <c r="AV15" s="292">
        <v>0</v>
      </c>
      <c r="AW15" s="292">
        <v>0</v>
      </c>
      <c r="AX15" s="292">
        <v>0</v>
      </c>
      <c r="AY15" s="292">
        <v>0</v>
      </c>
      <c r="AZ15" s="292">
        <v>0</v>
      </c>
      <c r="BA15" s="292">
        <v>0</v>
      </c>
      <c r="BB15" s="292">
        <v>0</v>
      </c>
      <c r="BC15" s="292">
        <v>0</v>
      </c>
      <c r="BD15" s="292">
        <v>0</v>
      </c>
      <c r="BE15" s="295" t="s">
        <v>800</v>
      </c>
      <c r="BF15" s="295" t="s">
        <v>800</v>
      </c>
      <c r="BG15" s="295" t="s">
        <v>800</v>
      </c>
      <c r="BH15" s="295" t="s">
        <v>800</v>
      </c>
      <c r="BI15" s="295" t="s">
        <v>800</v>
      </c>
      <c r="BJ15" s="295" t="s">
        <v>800</v>
      </c>
      <c r="BK15" s="295" t="s">
        <v>800</v>
      </c>
      <c r="BL15" s="295" t="s">
        <v>800</v>
      </c>
      <c r="BM15" s="295" t="s">
        <v>800</v>
      </c>
      <c r="BN15" s="292">
        <v>0</v>
      </c>
      <c r="BO15" s="292">
        <f>SUM(BP15:CI15)</f>
        <v>289</v>
      </c>
      <c r="BP15" s="292">
        <v>0</v>
      </c>
      <c r="BQ15" s="292">
        <v>0</v>
      </c>
      <c r="BR15" s="292">
        <v>0</v>
      </c>
      <c r="BS15" s="292">
        <v>0</v>
      </c>
      <c r="BT15" s="292">
        <v>0</v>
      </c>
      <c r="BU15" s="292">
        <v>0</v>
      </c>
      <c r="BV15" s="292">
        <v>0</v>
      </c>
      <c r="BW15" s="292">
        <v>0</v>
      </c>
      <c r="BX15" s="292">
        <v>0</v>
      </c>
      <c r="BY15" s="292">
        <v>0</v>
      </c>
      <c r="BZ15" s="292">
        <v>289</v>
      </c>
      <c r="CA15" s="292">
        <v>0</v>
      </c>
      <c r="CB15" s="295" t="s">
        <v>800</v>
      </c>
      <c r="CC15" s="295" t="s">
        <v>800</v>
      </c>
      <c r="CD15" s="295" t="s">
        <v>800</v>
      </c>
      <c r="CE15" s="295" t="s">
        <v>800</v>
      </c>
      <c r="CF15" s="295" t="s">
        <v>800</v>
      </c>
      <c r="CG15" s="295" t="s">
        <v>800</v>
      </c>
      <c r="CH15" s="295" t="s">
        <v>800</v>
      </c>
      <c r="CI15" s="292">
        <v>0</v>
      </c>
      <c r="CJ15" s="292">
        <f>SUM(CK15:DD15)</f>
        <v>0</v>
      </c>
      <c r="CK15" s="292">
        <v>0</v>
      </c>
      <c r="CL15" s="292">
        <v>0</v>
      </c>
      <c r="CM15" s="292">
        <v>0</v>
      </c>
      <c r="CN15" s="292">
        <v>0</v>
      </c>
      <c r="CO15" s="292">
        <v>0</v>
      </c>
      <c r="CP15" s="292">
        <v>0</v>
      </c>
      <c r="CQ15" s="292">
        <v>0</v>
      </c>
      <c r="CR15" s="292">
        <v>0</v>
      </c>
      <c r="CS15" s="292">
        <v>0</v>
      </c>
      <c r="CT15" s="292">
        <v>0</v>
      </c>
      <c r="CU15" s="292">
        <v>0</v>
      </c>
      <c r="CV15" s="292">
        <v>0</v>
      </c>
      <c r="CW15" s="295" t="s">
        <v>800</v>
      </c>
      <c r="CX15" s="295" t="s">
        <v>800</v>
      </c>
      <c r="CY15" s="295" t="s">
        <v>800</v>
      </c>
      <c r="CZ15" s="295" t="s">
        <v>800</v>
      </c>
      <c r="DA15" s="295" t="s">
        <v>800</v>
      </c>
      <c r="DB15" s="295" t="s">
        <v>800</v>
      </c>
      <c r="DC15" s="295" t="s">
        <v>800</v>
      </c>
      <c r="DD15" s="292">
        <v>0</v>
      </c>
      <c r="DE15" s="292">
        <f>SUM(DF15:DY15)</f>
        <v>0</v>
      </c>
      <c r="DF15" s="292">
        <v>0</v>
      </c>
      <c r="DG15" s="292">
        <v>0</v>
      </c>
      <c r="DH15" s="292">
        <v>0</v>
      </c>
      <c r="DI15" s="292">
        <v>0</v>
      </c>
      <c r="DJ15" s="292">
        <v>0</v>
      </c>
      <c r="DK15" s="292">
        <v>0</v>
      </c>
      <c r="DL15" s="292">
        <v>0</v>
      </c>
      <c r="DM15" s="292">
        <v>0</v>
      </c>
      <c r="DN15" s="292">
        <v>0</v>
      </c>
      <c r="DO15" s="292">
        <v>0</v>
      </c>
      <c r="DP15" s="292">
        <v>0</v>
      </c>
      <c r="DQ15" s="292">
        <v>0</v>
      </c>
      <c r="DR15" s="295" t="s">
        <v>800</v>
      </c>
      <c r="DS15" s="295" t="s">
        <v>800</v>
      </c>
      <c r="DT15" s="292">
        <v>0</v>
      </c>
      <c r="DU15" s="295" t="s">
        <v>800</v>
      </c>
      <c r="DV15" s="295" t="s">
        <v>800</v>
      </c>
      <c r="DW15" s="295" t="s">
        <v>800</v>
      </c>
      <c r="DX15" s="295" t="s">
        <v>800</v>
      </c>
      <c r="DY15" s="292">
        <v>0</v>
      </c>
      <c r="DZ15" s="292">
        <f>SUM(EA15:ET15)</f>
        <v>0</v>
      </c>
      <c r="EA15" s="292">
        <v>0</v>
      </c>
      <c r="EB15" s="292">
        <v>0</v>
      </c>
      <c r="EC15" s="292">
        <v>0</v>
      </c>
      <c r="ED15" s="292">
        <v>0</v>
      </c>
      <c r="EE15" s="292">
        <v>0</v>
      </c>
      <c r="EF15" s="292">
        <v>0</v>
      </c>
      <c r="EG15" s="292">
        <v>0</v>
      </c>
      <c r="EH15" s="292">
        <v>0</v>
      </c>
      <c r="EI15" s="292">
        <v>0</v>
      </c>
      <c r="EJ15" s="292">
        <v>0</v>
      </c>
      <c r="EK15" s="295" t="s">
        <v>800</v>
      </c>
      <c r="EL15" s="295" t="s">
        <v>800</v>
      </c>
      <c r="EM15" s="295" t="s">
        <v>800</v>
      </c>
      <c r="EN15" s="292">
        <v>0</v>
      </c>
      <c r="EO15" s="292">
        <v>0</v>
      </c>
      <c r="EP15" s="295" t="s">
        <v>800</v>
      </c>
      <c r="EQ15" s="295" t="s">
        <v>800</v>
      </c>
      <c r="ER15" s="295" t="s">
        <v>800</v>
      </c>
      <c r="ES15" s="292">
        <v>0</v>
      </c>
      <c r="ET15" s="292">
        <v>0</v>
      </c>
      <c r="EU15" s="292">
        <f>SUM(EV15:FO15)</f>
        <v>458</v>
      </c>
      <c r="EV15" s="292">
        <v>0</v>
      </c>
      <c r="EW15" s="292">
        <v>0</v>
      </c>
      <c r="EX15" s="292">
        <v>0</v>
      </c>
      <c r="EY15" s="292">
        <v>105</v>
      </c>
      <c r="EZ15" s="292">
        <v>73</v>
      </c>
      <c r="FA15" s="292">
        <v>27</v>
      </c>
      <c r="FB15" s="292">
        <v>1</v>
      </c>
      <c r="FC15" s="292">
        <v>200</v>
      </c>
      <c r="FD15" s="292">
        <v>0</v>
      </c>
      <c r="FE15" s="292">
        <v>0</v>
      </c>
      <c r="FF15" s="292">
        <v>0</v>
      </c>
      <c r="FG15" s="292">
        <v>0</v>
      </c>
      <c r="FH15" s="295" t="s">
        <v>800</v>
      </c>
      <c r="FI15" s="295" t="s">
        <v>800</v>
      </c>
      <c r="FJ15" s="295" t="s">
        <v>800</v>
      </c>
      <c r="FK15" s="292">
        <v>0</v>
      </c>
      <c r="FL15" s="292">
        <v>0</v>
      </c>
      <c r="FM15" s="292">
        <v>0</v>
      </c>
      <c r="FN15" s="292">
        <v>0</v>
      </c>
      <c r="FO15" s="292">
        <v>52</v>
      </c>
    </row>
    <row r="16" spans="1:171" s="224" customFormat="1" ht="13.5" customHeight="1">
      <c r="A16" s="290" t="s">
        <v>745</v>
      </c>
      <c r="B16" s="291" t="s">
        <v>778</v>
      </c>
      <c r="C16" s="290" t="s">
        <v>779</v>
      </c>
      <c r="D16" s="292">
        <f>SUM(Y16,AT16,BO16,CJ16,DE16,DZ16,EU16)</f>
        <v>180</v>
      </c>
      <c r="E16" s="292">
        <f>SUM(Z16,AU16,BP16,CK16,DF16,EA16,EV16)</f>
        <v>0</v>
      </c>
      <c r="F16" s="292">
        <f>SUM(AA16,AV16,BQ16,CL16,DG16,EB16,EW16)</f>
        <v>0</v>
      </c>
      <c r="G16" s="292">
        <f>SUM(AB16,AW16,BR16,CM16,DH16,EC16,EX16)</f>
        <v>0</v>
      </c>
      <c r="H16" s="292">
        <f>SUM(AC16,AX16,BS16,CN16,DI16,ED16,EY16)</f>
        <v>51</v>
      </c>
      <c r="I16" s="292">
        <f>SUM(AD16,AY16,BT16,CO16,DJ16,EE16,EZ16)</f>
        <v>0</v>
      </c>
      <c r="J16" s="292">
        <f>SUM(AE16,AZ16,BU16,CP16,DK16,EF16,FA16)</f>
        <v>0</v>
      </c>
      <c r="K16" s="292">
        <f>SUM(AF16,BA16,BV16,CQ16,DL16,EG16,FB16)</f>
        <v>0</v>
      </c>
      <c r="L16" s="292">
        <f>SUM(AG16,BB16,BW16,CR16,DM16,EH16,FC16)</f>
        <v>0</v>
      </c>
      <c r="M16" s="292">
        <f>SUM(AH16,BC16,BX16,CS16,DN16,EI16,FD16)</f>
        <v>0</v>
      </c>
      <c r="N16" s="292">
        <f>SUM(AI16,BD16,BY16,CT16,DO16,EJ16,FE16)</f>
        <v>0</v>
      </c>
      <c r="O16" s="292">
        <f>SUM(AJ16,BE16,BZ16,CU16,DP16,EK16,FF16)</f>
        <v>0</v>
      </c>
      <c r="P16" s="292">
        <f>SUM(AK16,BF16,CA16,CV16,DQ16,EL16,FG16)</f>
        <v>0</v>
      </c>
      <c r="Q16" s="292">
        <f>SUM(AL16,BG16,CB16,CW16,DR16,EM16,FH16)</f>
        <v>0</v>
      </c>
      <c r="R16" s="292">
        <f>SUM(AM16,BH16,CC16,CX16,DS16,EN16,FI16)</f>
        <v>0</v>
      </c>
      <c r="S16" s="292">
        <f>SUM(AN16,BI16,CD16,CY16,DT16,EO16,FJ16)</f>
        <v>0</v>
      </c>
      <c r="T16" s="292">
        <f>SUM(AO16,BJ16,CE16,CZ16,DU16,EP16,FK16)</f>
        <v>124</v>
      </c>
      <c r="U16" s="292">
        <f>SUM(AP16,BK16,CF16,DA16,DV16,EQ16,FL16)</f>
        <v>0</v>
      </c>
      <c r="V16" s="292">
        <f>SUM(AQ16,BL16,CG16,DB16,DW16,ER16,FM16)</f>
        <v>0</v>
      </c>
      <c r="W16" s="292">
        <f>SUM(AR16,BM16,CH16,DC16,DX16,ES16,FN16)</f>
        <v>0</v>
      </c>
      <c r="X16" s="292">
        <f>SUM(AS16,BN16,CI16,DD16,DY16,ET16,FO16)</f>
        <v>5</v>
      </c>
      <c r="Y16" s="292">
        <f>SUM(Z16:AS16)</f>
        <v>124</v>
      </c>
      <c r="Z16" s="292">
        <v>0</v>
      </c>
      <c r="AA16" s="292">
        <v>0</v>
      </c>
      <c r="AB16" s="292">
        <v>0</v>
      </c>
      <c r="AC16" s="292">
        <v>0</v>
      </c>
      <c r="AD16" s="292">
        <v>0</v>
      </c>
      <c r="AE16" s="292">
        <v>0</v>
      </c>
      <c r="AF16" s="292">
        <v>0</v>
      </c>
      <c r="AG16" s="292">
        <v>0</v>
      </c>
      <c r="AH16" s="292">
        <v>0</v>
      </c>
      <c r="AI16" s="292">
        <v>0</v>
      </c>
      <c r="AJ16" s="295" t="s">
        <v>800</v>
      </c>
      <c r="AK16" s="295" t="s">
        <v>800</v>
      </c>
      <c r="AL16" s="292">
        <v>0</v>
      </c>
      <c r="AM16" s="295" t="s">
        <v>800</v>
      </c>
      <c r="AN16" s="295" t="s">
        <v>800</v>
      </c>
      <c r="AO16" s="292">
        <v>124</v>
      </c>
      <c r="AP16" s="295" t="s">
        <v>800</v>
      </c>
      <c r="AQ16" s="292">
        <v>0</v>
      </c>
      <c r="AR16" s="295" t="s">
        <v>800</v>
      </c>
      <c r="AS16" s="292">
        <v>0</v>
      </c>
      <c r="AT16" s="292">
        <f>SUM(AU16:BN16)</f>
        <v>39</v>
      </c>
      <c r="AU16" s="292">
        <v>0</v>
      </c>
      <c r="AV16" s="292">
        <v>0</v>
      </c>
      <c r="AW16" s="292">
        <v>0</v>
      </c>
      <c r="AX16" s="292">
        <v>39</v>
      </c>
      <c r="AY16" s="292">
        <v>0</v>
      </c>
      <c r="AZ16" s="292">
        <v>0</v>
      </c>
      <c r="BA16" s="292">
        <v>0</v>
      </c>
      <c r="BB16" s="292">
        <v>0</v>
      </c>
      <c r="BC16" s="292">
        <v>0</v>
      </c>
      <c r="BD16" s="292">
        <v>0</v>
      </c>
      <c r="BE16" s="295" t="s">
        <v>800</v>
      </c>
      <c r="BF16" s="295" t="s">
        <v>800</v>
      </c>
      <c r="BG16" s="295" t="s">
        <v>800</v>
      </c>
      <c r="BH16" s="295" t="s">
        <v>800</v>
      </c>
      <c r="BI16" s="295" t="s">
        <v>800</v>
      </c>
      <c r="BJ16" s="295" t="s">
        <v>800</v>
      </c>
      <c r="BK16" s="295" t="s">
        <v>800</v>
      </c>
      <c r="BL16" s="295" t="s">
        <v>800</v>
      </c>
      <c r="BM16" s="295" t="s">
        <v>800</v>
      </c>
      <c r="BN16" s="292">
        <v>0</v>
      </c>
      <c r="BO16" s="292">
        <f>SUM(BP16:CI16)</f>
        <v>5</v>
      </c>
      <c r="BP16" s="292">
        <v>0</v>
      </c>
      <c r="BQ16" s="292">
        <v>0</v>
      </c>
      <c r="BR16" s="292">
        <v>0</v>
      </c>
      <c r="BS16" s="292">
        <v>0</v>
      </c>
      <c r="BT16" s="292">
        <v>0</v>
      </c>
      <c r="BU16" s="292">
        <v>0</v>
      </c>
      <c r="BV16" s="292">
        <v>0</v>
      </c>
      <c r="BW16" s="292">
        <v>0</v>
      </c>
      <c r="BX16" s="292">
        <v>0</v>
      </c>
      <c r="BY16" s="292">
        <v>0</v>
      </c>
      <c r="BZ16" s="292">
        <v>0</v>
      </c>
      <c r="CA16" s="292">
        <v>0</v>
      </c>
      <c r="CB16" s="295" t="s">
        <v>800</v>
      </c>
      <c r="CC16" s="295" t="s">
        <v>800</v>
      </c>
      <c r="CD16" s="295" t="s">
        <v>800</v>
      </c>
      <c r="CE16" s="295" t="s">
        <v>800</v>
      </c>
      <c r="CF16" s="295" t="s">
        <v>800</v>
      </c>
      <c r="CG16" s="295" t="s">
        <v>800</v>
      </c>
      <c r="CH16" s="295" t="s">
        <v>800</v>
      </c>
      <c r="CI16" s="292">
        <v>5</v>
      </c>
      <c r="CJ16" s="292">
        <f>SUM(CK16:DD16)</f>
        <v>0</v>
      </c>
      <c r="CK16" s="292">
        <v>0</v>
      </c>
      <c r="CL16" s="292">
        <v>0</v>
      </c>
      <c r="CM16" s="292">
        <v>0</v>
      </c>
      <c r="CN16" s="292">
        <v>0</v>
      </c>
      <c r="CO16" s="292">
        <v>0</v>
      </c>
      <c r="CP16" s="292">
        <v>0</v>
      </c>
      <c r="CQ16" s="292">
        <v>0</v>
      </c>
      <c r="CR16" s="292">
        <v>0</v>
      </c>
      <c r="CS16" s="292">
        <v>0</v>
      </c>
      <c r="CT16" s="292">
        <v>0</v>
      </c>
      <c r="CU16" s="292">
        <v>0</v>
      </c>
      <c r="CV16" s="292">
        <v>0</v>
      </c>
      <c r="CW16" s="295" t="s">
        <v>800</v>
      </c>
      <c r="CX16" s="295" t="s">
        <v>800</v>
      </c>
      <c r="CY16" s="295" t="s">
        <v>800</v>
      </c>
      <c r="CZ16" s="295" t="s">
        <v>800</v>
      </c>
      <c r="DA16" s="295" t="s">
        <v>800</v>
      </c>
      <c r="DB16" s="295" t="s">
        <v>800</v>
      </c>
      <c r="DC16" s="295" t="s">
        <v>800</v>
      </c>
      <c r="DD16" s="292">
        <v>0</v>
      </c>
      <c r="DE16" s="292">
        <f>SUM(DF16:DY16)</f>
        <v>0</v>
      </c>
      <c r="DF16" s="292">
        <v>0</v>
      </c>
      <c r="DG16" s="292">
        <v>0</v>
      </c>
      <c r="DH16" s="292">
        <v>0</v>
      </c>
      <c r="DI16" s="292">
        <v>0</v>
      </c>
      <c r="DJ16" s="292">
        <v>0</v>
      </c>
      <c r="DK16" s="292">
        <v>0</v>
      </c>
      <c r="DL16" s="292">
        <v>0</v>
      </c>
      <c r="DM16" s="292">
        <v>0</v>
      </c>
      <c r="DN16" s="292">
        <v>0</v>
      </c>
      <c r="DO16" s="292">
        <v>0</v>
      </c>
      <c r="DP16" s="292">
        <v>0</v>
      </c>
      <c r="DQ16" s="292">
        <v>0</v>
      </c>
      <c r="DR16" s="295" t="s">
        <v>800</v>
      </c>
      <c r="DS16" s="295" t="s">
        <v>800</v>
      </c>
      <c r="DT16" s="292">
        <v>0</v>
      </c>
      <c r="DU16" s="295" t="s">
        <v>800</v>
      </c>
      <c r="DV16" s="295" t="s">
        <v>800</v>
      </c>
      <c r="DW16" s="295" t="s">
        <v>800</v>
      </c>
      <c r="DX16" s="295" t="s">
        <v>800</v>
      </c>
      <c r="DY16" s="292">
        <v>0</v>
      </c>
      <c r="DZ16" s="292">
        <f>SUM(EA16:ET16)</f>
        <v>0</v>
      </c>
      <c r="EA16" s="292">
        <v>0</v>
      </c>
      <c r="EB16" s="292">
        <v>0</v>
      </c>
      <c r="EC16" s="292">
        <v>0</v>
      </c>
      <c r="ED16" s="292">
        <v>0</v>
      </c>
      <c r="EE16" s="292">
        <v>0</v>
      </c>
      <c r="EF16" s="292">
        <v>0</v>
      </c>
      <c r="EG16" s="292">
        <v>0</v>
      </c>
      <c r="EH16" s="292">
        <v>0</v>
      </c>
      <c r="EI16" s="292">
        <v>0</v>
      </c>
      <c r="EJ16" s="292">
        <v>0</v>
      </c>
      <c r="EK16" s="295" t="s">
        <v>800</v>
      </c>
      <c r="EL16" s="295" t="s">
        <v>800</v>
      </c>
      <c r="EM16" s="295" t="s">
        <v>800</v>
      </c>
      <c r="EN16" s="292">
        <v>0</v>
      </c>
      <c r="EO16" s="292">
        <v>0</v>
      </c>
      <c r="EP16" s="295" t="s">
        <v>800</v>
      </c>
      <c r="EQ16" s="295" t="s">
        <v>800</v>
      </c>
      <c r="ER16" s="295" t="s">
        <v>800</v>
      </c>
      <c r="ES16" s="292">
        <v>0</v>
      </c>
      <c r="ET16" s="292">
        <v>0</v>
      </c>
      <c r="EU16" s="292">
        <f>SUM(EV16:FO16)</f>
        <v>12</v>
      </c>
      <c r="EV16" s="292">
        <v>0</v>
      </c>
      <c r="EW16" s="292">
        <v>0</v>
      </c>
      <c r="EX16" s="292">
        <v>0</v>
      </c>
      <c r="EY16" s="292">
        <v>12</v>
      </c>
      <c r="EZ16" s="292">
        <v>0</v>
      </c>
      <c r="FA16" s="292">
        <v>0</v>
      </c>
      <c r="FB16" s="292">
        <v>0</v>
      </c>
      <c r="FC16" s="292">
        <v>0</v>
      </c>
      <c r="FD16" s="292">
        <v>0</v>
      </c>
      <c r="FE16" s="292">
        <v>0</v>
      </c>
      <c r="FF16" s="292">
        <v>0</v>
      </c>
      <c r="FG16" s="292">
        <v>0</v>
      </c>
      <c r="FH16" s="295" t="s">
        <v>800</v>
      </c>
      <c r="FI16" s="295" t="s">
        <v>800</v>
      </c>
      <c r="FJ16" s="295" t="s">
        <v>800</v>
      </c>
      <c r="FK16" s="292">
        <v>0</v>
      </c>
      <c r="FL16" s="292">
        <v>0</v>
      </c>
      <c r="FM16" s="292">
        <v>0</v>
      </c>
      <c r="FN16" s="292">
        <v>0</v>
      </c>
      <c r="FO16" s="292">
        <v>0</v>
      </c>
    </row>
    <row r="17" spans="1:171" s="224" customFormat="1" ht="13.5" customHeight="1">
      <c r="A17" s="290" t="s">
        <v>745</v>
      </c>
      <c r="B17" s="291" t="s">
        <v>780</v>
      </c>
      <c r="C17" s="290" t="s">
        <v>781</v>
      </c>
      <c r="D17" s="292">
        <f>SUM(Y17,AT17,BO17,CJ17,DE17,DZ17,EU17)</f>
        <v>688</v>
      </c>
      <c r="E17" s="292">
        <f>SUM(Z17,AU17,BP17,CK17,DF17,EA17,EV17)</f>
        <v>0</v>
      </c>
      <c r="F17" s="292">
        <f>SUM(AA17,AV17,BQ17,CL17,DG17,EB17,EW17)</f>
        <v>0</v>
      </c>
      <c r="G17" s="292">
        <f>SUM(AB17,AW17,BR17,CM17,DH17,EC17,EX17)</f>
        <v>0</v>
      </c>
      <c r="H17" s="292">
        <f>SUM(AC17,AX17,BS17,CN17,DI17,ED17,EY17)</f>
        <v>119</v>
      </c>
      <c r="I17" s="292">
        <f>SUM(AD17,AY17,BT17,CO17,DJ17,EE17,EZ17)</f>
        <v>0</v>
      </c>
      <c r="J17" s="292">
        <f>SUM(AE17,AZ17,BU17,CP17,DK17,EF17,FA17)</f>
        <v>0</v>
      </c>
      <c r="K17" s="292">
        <f>SUM(AF17,BA17,BV17,CQ17,DL17,EG17,FB17)</f>
        <v>0</v>
      </c>
      <c r="L17" s="292">
        <f>SUM(AG17,BB17,BW17,CR17,DM17,EH17,FC17)</f>
        <v>0</v>
      </c>
      <c r="M17" s="292">
        <f>SUM(AH17,BC17,BX17,CS17,DN17,EI17,FD17)</f>
        <v>0</v>
      </c>
      <c r="N17" s="292">
        <f>SUM(AI17,BD17,BY17,CT17,DO17,EJ17,FE17)</f>
        <v>0</v>
      </c>
      <c r="O17" s="292">
        <f>SUM(AJ17,BE17,BZ17,CU17,DP17,EK17,FF17)</f>
        <v>250</v>
      </c>
      <c r="P17" s="292">
        <f>SUM(AK17,BF17,CA17,CV17,DQ17,EL17,FG17)</f>
        <v>17</v>
      </c>
      <c r="Q17" s="292">
        <f>SUM(AL17,BG17,CB17,CW17,DR17,EM17,FH17)</f>
        <v>0</v>
      </c>
      <c r="R17" s="292">
        <f>SUM(AM17,BH17,CC17,CX17,DS17,EN17,FI17)</f>
        <v>0</v>
      </c>
      <c r="S17" s="292">
        <f>SUM(AN17,BI17,CD17,CY17,DT17,EO17,FJ17)</f>
        <v>0</v>
      </c>
      <c r="T17" s="292">
        <f>SUM(AO17,BJ17,CE17,CZ17,DU17,EP17,FK17)</f>
        <v>302</v>
      </c>
      <c r="U17" s="292">
        <f>SUM(AP17,BK17,CF17,DA17,DV17,EQ17,FL17)</f>
        <v>0</v>
      </c>
      <c r="V17" s="292">
        <f>SUM(AQ17,BL17,CG17,DB17,DW17,ER17,FM17)</f>
        <v>0</v>
      </c>
      <c r="W17" s="292">
        <f>SUM(AR17,BM17,CH17,DC17,DX17,ES17,FN17)</f>
        <v>0</v>
      </c>
      <c r="X17" s="292">
        <f>SUM(AS17,BN17,CI17,DD17,DY17,ET17,FO17)</f>
        <v>0</v>
      </c>
      <c r="Y17" s="292">
        <f>SUM(Z17:AS17)</f>
        <v>302</v>
      </c>
      <c r="Z17" s="292">
        <v>0</v>
      </c>
      <c r="AA17" s="292">
        <v>0</v>
      </c>
      <c r="AB17" s="292">
        <v>0</v>
      </c>
      <c r="AC17" s="292">
        <v>0</v>
      </c>
      <c r="AD17" s="292">
        <v>0</v>
      </c>
      <c r="AE17" s="292">
        <v>0</v>
      </c>
      <c r="AF17" s="292">
        <v>0</v>
      </c>
      <c r="AG17" s="292">
        <v>0</v>
      </c>
      <c r="AH17" s="292">
        <v>0</v>
      </c>
      <c r="AI17" s="292">
        <v>0</v>
      </c>
      <c r="AJ17" s="295" t="s">
        <v>800</v>
      </c>
      <c r="AK17" s="295" t="s">
        <v>800</v>
      </c>
      <c r="AL17" s="292">
        <v>0</v>
      </c>
      <c r="AM17" s="295" t="s">
        <v>800</v>
      </c>
      <c r="AN17" s="295" t="s">
        <v>800</v>
      </c>
      <c r="AO17" s="292">
        <v>302</v>
      </c>
      <c r="AP17" s="295" t="s">
        <v>800</v>
      </c>
      <c r="AQ17" s="292">
        <v>0</v>
      </c>
      <c r="AR17" s="295" t="s">
        <v>800</v>
      </c>
      <c r="AS17" s="292">
        <v>0</v>
      </c>
      <c r="AT17" s="292">
        <f>SUM(AU17:BN17)</f>
        <v>96</v>
      </c>
      <c r="AU17" s="292">
        <v>0</v>
      </c>
      <c r="AV17" s="292">
        <v>0</v>
      </c>
      <c r="AW17" s="292">
        <v>0</v>
      </c>
      <c r="AX17" s="292">
        <v>96</v>
      </c>
      <c r="AY17" s="292">
        <v>0</v>
      </c>
      <c r="AZ17" s="292">
        <v>0</v>
      </c>
      <c r="BA17" s="292">
        <v>0</v>
      </c>
      <c r="BB17" s="292">
        <v>0</v>
      </c>
      <c r="BC17" s="292">
        <v>0</v>
      </c>
      <c r="BD17" s="292">
        <v>0</v>
      </c>
      <c r="BE17" s="295" t="s">
        <v>800</v>
      </c>
      <c r="BF17" s="295" t="s">
        <v>800</v>
      </c>
      <c r="BG17" s="295" t="s">
        <v>800</v>
      </c>
      <c r="BH17" s="295" t="s">
        <v>800</v>
      </c>
      <c r="BI17" s="295" t="s">
        <v>800</v>
      </c>
      <c r="BJ17" s="295" t="s">
        <v>800</v>
      </c>
      <c r="BK17" s="295" t="s">
        <v>800</v>
      </c>
      <c r="BL17" s="295" t="s">
        <v>800</v>
      </c>
      <c r="BM17" s="295" t="s">
        <v>800</v>
      </c>
      <c r="BN17" s="292">
        <v>0</v>
      </c>
      <c r="BO17" s="292">
        <f>SUM(BP17:CI17)</f>
        <v>250</v>
      </c>
      <c r="BP17" s="292">
        <v>0</v>
      </c>
      <c r="BQ17" s="292">
        <v>0</v>
      </c>
      <c r="BR17" s="292">
        <v>0</v>
      </c>
      <c r="BS17" s="292">
        <v>0</v>
      </c>
      <c r="BT17" s="292">
        <v>0</v>
      </c>
      <c r="BU17" s="292">
        <v>0</v>
      </c>
      <c r="BV17" s="292">
        <v>0</v>
      </c>
      <c r="BW17" s="292">
        <v>0</v>
      </c>
      <c r="BX17" s="292">
        <v>0</v>
      </c>
      <c r="BY17" s="292">
        <v>0</v>
      </c>
      <c r="BZ17" s="292">
        <v>250</v>
      </c>
      <c r="CA17" s="292">
        <v>0</v>
      </c>
      <c r="CB17" s="295" t="s">
        <v>800</v>
      </c>
      <c r="CC17" s="295" t="s">
        <v>800</v>
      </c>
      <c r="CD17" s="295" t="s">
        <v>800</v>
      </c>
      <c r="CE17" s="295" t="s">
        <v>800</v>
      </c>
      <c r="CF17" s="295" t="s">
        <v>800</v>
      </c>
      <c r="CG17" s="295" t="s">
        <v>800</v>
      </c>
      <c r="CH17" s="295" t="s">
        <v>800</v>
      </c>
      <c r="CI17" s="292">
        <v>0</v>
      </c>
      <c r="CJ17" s="292">
        <f>SUM(CK17:DD17)</f>
        <v>17</v>
      </c>
      <c r="CK17" s="292">
        <v>0</v>
      </c>
      <c r="CL17" s="292">
        <v>0</v>
      </c>
      <c r="CM17" s="292">
        <v>0</v>
      </c>
      <c r="CN17" s="292">
        <v>0</v>
      </c>
      <c r="CO17" s="292">
        <v>0</v>
      </c>
      <c r="CP17" s="292">
        <v>0</v>
      </c>
      <c r="CQ17" s="292">
        <v>0</v>
      </c>
      <c r="CR17" s="292">
        <v>0</v>
      </c>
      <c r="CS17" s="292">
        <v>0</v>
      </c>
      <c r="CT17" s="292">
        <v>0</v>
      </c>
      <c r="CU17" s="292">
        <v>0</v>
      </c>
      <c r="CV17" s="292">
        <v>17</v>
      </c>
      <c r="CW17" s="295" t="s">
        <v>800</v>
      </c>
      <c r="CX17" s="295" t="s">
        <v>800</v>
      </c>
      <c r="CY17" s="295" t="s">
        <v>800</v>
      </c>
      <c r="CZ17" s="295" t="s">
        <v>800</v>
      </c>
      <c r="DA17" s="295" t="s">
        <v>800</v>
      </c>
      <c r="DB17" s="295" t="s">
        <v>800</v>
      </c>
      <c r="DC17" s="295" t="s">
        <v>800</v>
      </c>
      <c r="DD17" s="292">
        <v>0</v>
      </c>
      <c r="DE17" s="292">
        <f>SUM(DF17:DY17)</f>
        <v>0</v>
      </c>
      <c r="DF17" s="292">
        <v>0</v>
      </c>
      <c r="DG17" s="292">
        <v>0</v>
      </c>
      <c r="DH17" s="292">
        <v>0</v>
      </c>
      <c r="DI17" s="292">
        <v>0</v>
      </c>
      <c r="DJ17" s="292">
        <v>0</v>
      </c>
      <c r="DK17" s="292">
        <v>0</v>
      </c>
      <c r="DL17" s="292">
        <v>0</v>
      </c>
      <c r="DM17" s="292">
        <v>0</v>
      </c>
      <c r="DN17" s="292">
        <v>0</v>
      </c>
      <c r="DO17" s="292">
        <v>0</v>
      </c>
      <c r="DP17" s="292">
        <v>0</v>
      </c>
      <c r="DQ17" s="292">
        <v>0</v>
      </c>
      <c r="DR17" s="295" t="s">
        <v>800</v>
      </c>
      <c r="DS17" s="295" t="s">
        <v>800</v>
      </c>
      <c r="DT17" s="292">
        <v>0</v>
      </c>
      <c r="DU17" s="295" t="s">
        <v>800</v>
      </c>
      <c r="DV17" s="295" t="s">
        <v>800</v>
      </c>
      <c r="DW17" s="295" t="s">
        <v>800</v>
      </c>
      <c r="DX17" s="295" t="s">
        <v>800</v>
      </c>
      <c r="DY17" s="292">
        <v>0</v>
      </c>
      <c r="DZ17" s="292">
        <f>SUM(EA17:ET17)</f>
        <v>0</v>
      </c>
      <c r="EA17" s="292">
        <v>0</v>
      </c>
      <c r="EB17" s="292">
        <v>0</v>
      </c>
      <c r="EC17" s="292">
        <v>0</v>
      </c>
      <c r="ED17" s="292">
        <v>0</v>
      </c>
      <c r="EE17" s="292">
        <v>0</v>
      </c>
      <c r="EF17" s="292">
        <v>0</v>
      </c>
      <c r="EG17" s="292">
        <v>0</v>
      </c>
      <c r="EH17" s="292">
        <v>0</v>
      </c>
      <c r="EI17" s="292">
        <v>0</v>
      </c>
      <c r="EJ17" s="292">
        <v>0</v>
      </c>
      <c r="EK17" s="295" t="s">
        <v>800</v>
      </c>
      <c r="EL17" s="295" t="s">
        <v>800</v>
      </c>
      <c r="EM17" s="295" t="s">
        <v>800</v>
      </c>
      <c r="EN17" s="292">
        <v>0</v>
      </c>
      <c r="EO17" s="292">
        <v>0</v>
      </c>
      <c r="EP17" s="295" t="s">
        <v>800</v>
      </c>
      <c r="EQ17" s="295" t="s">
        <v>800</v>
      </c>
      <c r="ER17" s="295" t="s">
        <v>800</v>
      </c>
      <c r="ES17" s="292">
        <v>0</v>
      </c>
      <c r="ET17" s="292">
        <v>0</v>
      </c>
      <c r="EU17" s="292">
        <f>SUM(EV17:FO17)</f>
        <v>23</v>
      </c>
      <c r="EV17" s="292">
        <v>0</v>
      </c>
      <c r="EW17" s="292">
        <v>0</v>
      </c>
      <c r="EX17" s="292">
        <v>0</v>
      </c>
      <c r="EY17" s="292">
        <v>23</v>
      </c>
      <c r="EZ17" s="292">
        <v>0</v>
      </c>
      <c r="FA17" s="292">
        <v>0</v>
      </c>
      <c r="FB17" s="292">
        <v>0</v>
      </c>
      <c r="FC17" s="292">
        <v>0</v>
      </c>
      <c r="FD17" s="292">
        <v>0</v>
      </c>
      <c r="FE17" s="292">
        <v>0</v>
      </c>
      <c r="FF17" s="292">
        <v>0</v>
      </c>
      <c r="FG17" s="292">
        <v>0</v>
      </c>
      <c r="FH17" s="295" t="s">
        <v>800</v>
      </c>
      <c r="FI17" s="295" t="s">
        <v>800</v>
      </c>
      <c r="FJ17" s="295" t="s">
        <v>800</v>
      </c>
      <c r="FK17" s="292">
        <v>0</v>
      </c>
      <c r="FL17" s="292">
        <v>0</v>
      </c>
      <c r="FM17" s="292">
        <v>0</v>
      </c>
      <c r="FN17" s="292">
        <v>0</v>
      </c>
      <c r="FO17" s="292">
        <v>0</v>
      </c>
    </row>
    <row r="18" spans="1:171" s="224" customFormat="1" ht="13.5" customHeight="1">
      <c r="A18" s="290" t="s">
        <v>745</v>
      </c>
      <c r="B18" s="291" t="s">
        <v>782</v>
      </c>
      <c r="C18" s="290" t="s">
        <v>783</v>
      </c>
      <c r="D18" s="292">
        <f>SUM(Y18,AT18,BO18,CJ18,DE18,DZ18,EU18)</f>
        <v>441</v>
      </c>
      <c r="E18" s="292">
        <f>SUM(Z18,AU18,BP18,CK18,DF18,EA18,EV18)</f>
        <v>0</v>
      </c>
      <c r="F18" s="292">
        <f>SUM(AA18,AV18,BQ18,CL18,DG18,EB18,EW18)</f>
        <v>0</v>
      </c>
      <c r="G18" s="292">
        <f>SUM(AB18,AW18,BR18,CM18,DH18,EC18,EX18)</f>
        <v>0</v>
      </c>
      <c r="H18" s="292">
        <f>SUM(AC18,AX18,BS18,CN18,DI18,ED18,EY18)</f>
        <v>114</v>
      </c>
      <c r="I18" s="292">
        <f>SUM(AD18,AY18,BT18,CO18,DJ18,EE18,EZ18)</f>
        <v>0</v>
      </c>
      <c r="J18" s="292">
        <f>SUM(AE18,AZ18,BU18,CP18,DK18,EF18,FA18)</f>
        <v>0</v>
      </c>
      <c r="K18" s="292">
        <f>SUM(AF18,BA18,BV18,CQ18,DL18,EG18,FB18)</f>
        <v>0</v>
      </c>
      <c r="L18" s="292">
        <f>SUM(AG18,BB18,BW18,CR18,DM18,EH18,FC18)</f>
        <v>0</v>
      </c>
      <c r="M18" s="292">
        <f>SUM(AH18,BC18,BX18,CS18,DN18,EI18,FD18)</f>
        <v>0</v>
      </c>
      <c r="N18" s="292">
        <f>SUM(AI18,BD18,BY18,CT18,DO18,EJ18,FE18)</f>
        <v>0</v>
      </c>
      <c r="O18" s="292">
        <f>SUM(AJ18,BE18,BZ18,CU18,DP18,EK18,FF18)</f>
        <v>0</v>
      </c>
      <c r="P18" s="292">
        <f>SUM(AK18,BF18,CA18,CV18,DQ18,EL18,FG18)</f>
        <v>0</v>
      </c>
      <c r="Q18" s="292">
        <f>SUM(AL18,BG18,CB18,CW18,DR18,EM18,FH18)</f>
        <v>0</v>
      </c>
      <c r="R18" s="292">
        <f>SUM(AM18,BH18,CC18,CX18,DS18,EN18,FI18)</f>
        <v>0</v>
      </c>
      <c r="S18" s="292">
        <f>SUM(AN18,BI18,CD18,CY18,DT18,EO18,FJ18)</f>
        <v>0</v>
      </c>
      <c r="T18" s="292">
        <f>SUM(AO18,BJ18,CE18,CZ18,DU18,EP18,FK18)</f>
        <v>327</v>
      </c>
      <c r="U18" s="292">
        <f>SUM(AP18,BK18,CF18,DA18,DV18,EQ18,FL18)</f>
        <v>0</v>
      </c>
      <c r="V18" s="292">
        <f>SUM(AQ18,BL18,CG18,DB18,DW18,ER18,FM18)</f>
        <v>0</v>
      </c>
      <c r="W18" s="292">
        <f>SUM(AR18,BM18,CH18,DC18,DX18,ES18,FN18)</f>
        <v>0</v>
      </c>
      <c r="X18" s="292">
        <f>SUM(AS18,BN18,CI18,DD18,DY18,ET18,FO18)</f>
        <v>0</v>
      </c>
      <c r="Y18" s="292">
        <f>SUM(Z18:AS18)</f>
        <v>327</v>
      </c>
      <c r="Z18" s="292">
        <v>0</v>
      </c>
      <c r="AA18" s="292">
        <v>0</v>
      </c>
      <c r="AB18" s="292">
        <v>0</v>
      </c>
      <c r="AC18" s="292">
        <v>0</v>
      </c>
      <c r="AD18" s="292">
        <v>0</v>
      </c>
      <c r="AE18" s="292">
        <v>0</v>
      </c>
      <c r="AF18" s="292">
        <v>0</v>
      </c>
      <c r="AG18" s="292">
        <v>0</v>
      </c>
      <c r="AH18" s="292">
        <v>0</v>
      </c>
      <c r="AI18" s="292">
        <v>0</v>
      </c>
      <c r="AJ18" s="295" t="s">
        <v>800</v>
      </c>
      <c r="AK18" s="295" t="s">
        <v>800</v>
      </c>
      <c r="AL18" s="292">
        <v>0</v>
      </c>
      <c r="AM18" s="295" t="s">
        <v>800</v>
      </c>
      <c r="AN18" s="295" t="s">
        <v>800</v>
      </c>
      <c r="AO18" s="292">
        <v>327</v>
      </c>
      <c r="AP18" s="295" t="s">
        <v>800</v>
      </c>
      <c r="AQ18" s="292">
        <v>0</v>
      </c>
      <c r="AR18" s="295" t="s">
        <v>800</v>
      </c>
      <c r="AS18" s="292">
        <v>0</v>
      </c>
      <c r="AT18" s="292">
        <f>SUM(AU18:BN18)</f>
        <v>91</v>
      </c>
      <c r="AU18" s="292">
        <v>0</v>
      </c>
      <c r="AV18" s="292">
        <v>0</v>
      </c>
      <c r="AW18" s="292">
        <v>0</v>
      </c>
      <c r="AX18" s="292">
        <v>91</v>
      </c>
      <c r="AY18" s="292">
        <v>0</v>
      </c>
      <c r="AZ18" s="292">
        <v>0</v>
      </c>
      <c r="BA18" s="292">
        <v>0</v>
      </c>
      <c r="BB18" s="292">
        <v>0</v>
      </c>
      <c r="BC18" s="292">
        <v>0</v>
      </c>
      <c r="BD18" s="292">
        <v>0</v>
      </c>
      <c r="BE18" s="295" t="s">
        <v>800</v>
      </c>
      <c r="BF18" s="295" t="s">
        <v>800</v>
      </c>
      <c r="BG18" s="295" t="s">
        <v>800</v>
      </c>
      <c r="BH18" s="295" t="s">
        <v>800</v>
      </c>
      <c r="BI18" s="295" t="s">
        <v>800</v>
      </c>
      <c r="BJ18" s="295" t="s">
        <v>800</v>
      </c>
      <c r="BK18" s="295" t="s">
        <v>800</v>
      </c>
      <c r="BL18" s="295" t="s">
        <v>800</v>
      </c>
      <c r="BM18" s="295" t="s">
        <v>800</v>
      </c>
      <c r="BN18" s="292">
        <v>0</v>
      </c>
      <c r="BO18" s="292">
        <f>SUM(BP18:CI18)</f>
        <v>0</v>
      </c>
      <c r="BP18" s="292">
        <v>0</v>
      </c>
      <c r="BQ18" s="292">
        <v>0</v>
      </c>
      <c r="BR18" s="292">
        <v>0</v>
      </c>
      <c r="BS18" s="292">
        <v>0</v>
      </c>
      <c r="BT18" s="292">
        <v>0</v>
      </c>
      <c r="BU18" s="292">
        <v>0</v>
      </c>
      <c r="BV18" s="292">
        <v>0</v>
      </c>
      <c r="BW18" s="292">
        <v>0</v>
      </c>
      <c r="BX18" s="292">
        <v>0</v>
      </c>
      <c r="BY18" s="292">
        <v>0</v>
      </c>
      <c r="BZ18" s="292">
        <v>0</v>
      </c>
      <c r="CA18" s="292">
        <v>0</v>
      </c>
      <c r="CB18" s="295" t="s">
        <v>800</v>
      </c>
      <c r="CC18" s="295" t="s">
        <v>800</v>
      </c>
      <c r="CD18" s="295" t="s">
        <v>800</v>
      </c>
      <c r="CE18" s="295" t="s">
        <v>800</v>
      </c>
      <c r="CF18" s="295" t="s">
        <v>800</v>
      </c>
      <c r="CG18" s="295" t="s">
        <v>800</v>
      </c>
      <c r="CH18" s="295" t="s">
        <v>800</v>
      </c>
      <c r="CI18" s="292">
        <v>0</v>
      </c>
      <c r="CJ18" s="292">
        <f>SUM(CK18:DD18)</f>
        <v>0</v>
      </c>
      <c r="CK18" s="292">
        <v>0</v>
      </c>
      <c r="CL18" s="292">
        <v>0</v>
      </c>
      <c r="CM18" s="292">
        <v>0</v>
      </c>
      <c r="CN18" s="292">
        <v>0</v>
      </c>
      <c r="CO18" s="292">
        <v>0</v>
      </c>
      <c r="CP18" s="292">
        <v>0</v>
      </c>
      <c r="CQ18" s="292">
        <v>0</v>
      </c>
      <c r="CR18" s="292">
        <v>0</v>
      </c>
      <c r="CS18" s="292">
        <v>0</v>
      </c>
      <c r="CT18" s="292">
        <v>0</v>
      </c>
      <c r="CU18" s="292">
        <v>0</v>
      </c>
      <c r="CV18" s="292">
        <v>0</v>
      </c>
      <c r="CW18" s="295" t="s">
        <v>800</v>
      </c>
      <c r="CX18" s="295" t="s">
        <v>800</v>
      </c>
      <c r="CY18" s="295" t="s">
        <v>800</v>
      </c>
      <c r="CZ18" s="295" t="s">
        <v>800</v>
      </c>
      <c r="DA18" s="295" t="s">
        <v>800</v>
      </c>
      <c r="DB18" s="295" t="s">
        <v>800</v>
      </c>
      <c r="DC18" s="295" t="s">
        <v>800</v>
      </c>
      <c r="DD18" s="292">
        <v>0</v>
      </c>
      <c r="DE18" s="292">
        <f>SUM(DF18:DY18)</f>
        <v>0</v>
      </c>
      <c r="DF18" s="292">
        <v>0</v>
      </c>
      <c r="DG18" s="292">
        <v>0</v>
      </c>
      <c r="DH18" s="292">
        <v>0</v>
      </c>
      <c r="DI18" s="292">
        <v>0</v>
      </c>
      <c r="DJ18" s="292">
        <v>0</v>
      </c>
      <c r="DK18" s="292">
        <v>0</v>
      </c>
      <c r="DL18" s="292">
        <v>0</v>
      </c>
      <c r="DM18" s="292">
        <v>0</v>
      </c>
      <c r="DN18" s="292">
        <v>0</v>
      </c>
      <c r="DO18" s="292">
        <v>0</v>
      </c>
      <c r="DP18" s="292">
        <v>0</v>
      </c>
      <c r="DQ18" s="292">
        <v>0</v>
      </c>
      <c r="DR18" s="295" t="s">
        <v>800</v>
      </c>
      <c r="DS18" s="295" t="s">
        <v>800</v>
      </c>
      <c r="DT18" s="292">
        <v>0</v>
      </c>
      <c r="DU18" s="295" t="s">
        <v>800</v>
      </c>
      <c r="DV18" s="295" t="s">
        <v>800</v>
      </c>
      <c r="DW18" s="295" t="s">
        <v>800</v>
      </c>
      <c r="DX18" s="295" t="s">
        <v>800</v>
      </c>
      <c r="DY18" s="292">
        <v>0</v>
      </c>
      <c r="DZ18" s="292">
        <f>SUM(EA18:ET18)</f>
        <v>0</v>
      </c>
      <c r="EA18" s="292">
        <v>0</v>
      </c>
      <c r="EB18" s="292">
        <v>0</v>
      </c>
      <c r="EC18" s="292">
        <v>0</v>
      </c>
      <c r="ED18" s="292">
        <v>0</v>
      </c>
      <c r="EE18" s="292">
        <v>0</v>
      </c>
      <c r="EF18" s="292">
        <v>0</v>
      </c>
      <c r="EG18" s="292">
        <v>0</v>
      </c>
      <c r="EH18" s="292">
        <v>0</v>
      </c>
      <c r="EI18" s="292">
        <v>0</v>
      </c>
      <c r="EJ18" s="292">
        <v>0</v>
      </c>
      <c r="EK18" s="295" t="s">
        <v>800</v>
      </c>
      <c r="EL18" s="295" t="s">
        <v>800</v>
      </c>
      <c r="EM18" s="295" t="s">
        <v>800</v>
      </c>
      <c r="EN18" s="292">
        <v>0</v>
      </c>
      <c r="EO18" s="292">
        <v>0</v>
      </c>
      <c r="EP18" s="295" t="s">
        <v>800</v>
      </c>
      <c r="EQ18" s="295" t="s">
        <v>800</v>
      </c>
      <c r="ER18" s="295" t="s">
        <v>800</v>
      </c>
      <c r="ES18" s="292">
        <v>0</v>
      </c>
      <c r="ET18" s="292">
        <v>0</v>
      </c>
      <c r="EU18" s="292">
        <f>SUM(EV18:FO18)</f>
        <v>23</v>
      </c>
      <c r="EV18" s="292">
        <v>0</v>
      </c>
      <c r="EW18" s="292">
        <v>0</v>
      </c>
      <c r="EX18" s="292">
        <v>0</v>
      </c>
      <c r="EY18" s="292">
        <v>23</v>
      </c>
      <c r="EZ18" s="292">
        <v>0</v>
      </c>
      <c r="FA18" s="292">
        <v>0</v>
      </c>
      <c r="FB18" s="292">
        <v>0</v>
      </c>
      <c r="FC18" s="292">
        <v>0</v>
      </c>
      <c r="FD18" s="292">
        <v>0</v>
      </c>
      <c r="FE18" s="292">
        <v>0</v>
      </c>
      <c r="FF18" s="292">
        <v>0</v>
      </c>
      <c r="FG18" s="292">
        <v>0</v>
      </c>
      <c r="FH18" s="295" t="s">
        <v>800</v>
      </c>
      <c r="FI18" s="295" t="s">
        <v>800</v>
      </c>
      <c r="FJ18" s="295" t="s">
        <v>800</v>
      </c>
      <c r="FK18" s="292">
        <v>0</v>
      </c>
      <c r="FL18" s="292">
        <v>0</v>
      </c>
      <c r="FM18" s="292">
        <v>0</v>
      </c>
      <c r="FN18" s="292">
        <v>0</v>
      </c>
      <c r="FO18" s="292">
        <v>0</v>
      </c>
    </row>
    <row r="19" spans="1:171" s="224" customFormat="1" ht="13.5" customHeight="1">
      <c r="A19" s="290" t="s">
        <v>745</v>
      </c>
      <c r="B19" s="291" t="s">
        <v>784</v>
      </c>
      <c r="C19" s="290" t="s">
        <v>785</v>
      </c>
      <c r="D19" s="292">
        <f>SUM(Y19,AT19,BO19,CJ19,DE19,DZ19,EU19)</f>
        <v>384</v>
      </c>
      <c r="E19" s="292">
        <f>SUM(Z19,AU19,BP19,CK19,DF19,EA19,EV19)</f>
        <v>0</v>
      </c>
      <c r="F19" s="292">
        <f>SUM(AA19,AV19,BQ19,CL19,DG19,EB19,EW19)</f>
        <v>0</v>
      </c>
      <c r="G19" s="292">
        <f>SUM(AB19,AW19,BR19,CM19,DH19,EC19,EX19)</f>
        <v>0</v>
      </c>
      <c r="H19" s="292">
        <f>SUM(AC19,AX19,BS19,CN19,DI19,ED19,EY19)</f>
        <v>121</v>
      </c>
      <c r="I19" s="292">
        <f>SUM(AD19,AY19,BT19,CO19,DJ19,EE19,EZ19)</f>
        <v>0</v>
      </c>
      <c r="J19" s="292">
        <f>SUM(AE19,AZ19,BU19,CP19,DK19,EF19,FA19)</f>
        <v>0</v>
      </c>
      <c r="K19" s="292">
        <f>SUM(AF19,BA19,BV19,CQ19,DL19,EG19,FB19)</f>
        <v>0</v>
      </c>
      <c r="L19" s="292">
        <f>SUM(AG19,BB19,BW19,CR19,DM19,EH19,FC19)</f>
        <v>0</v>
      </c>
      <c r="M19" s="292">
        <f>SUM(AH19,BC19,BX19,CS19,DN19,EI19,FD19)</f>
        <v>0</v>
      </c>
      <c r="N19" s="292">
        <f>SUM(AI19,BD19,BY19,CT19,DO19,EJ19,FE19)</f>
        <v>0</v>
      </c>
      <c r="O19" s="292">
        <f>SUM(AJ19,BE19,BZ19,CU19,DP19,EK19,FF19)</f>
        <v>0</v>
      </c>
      <c r="P19" s="292">
        <f>SUM(AK19,BF19,CA19,CV19,DQ19,EL19,FG19)</f>
        <v>0</v>
      </c>
      <c r="Q19" s="292">
        <f>SUM(AL19,BG19,CB19,CW19,DR19,EM19,FH19)</f>
        <v>0</v>
      </c>
      <c r="R19" s="292">
        <f>SUM(AM19,BH19,CC19,CX19,DS19,EN19,FI19)</f>
        <v>0</v>
      </c>
      <c r="S19" s="292">
        <f>SUM(AN19,BI19,CD19,CY19,DT19,EO19,FJ19)</f>
        <v>0</v>
      </c>
      <c r="T19" s="292">
        <f>SUM(AO19,BJ19,CE19,CZ19,DU19,EP19,FK19)</f>
        <v>263</v>
      </c>
      <c r="U19" s="292">
        <f>SUM(AP19,BK19,CF19,DA19,DV19,EQ19,FL19)</f>
        <v>0</v>
      </c>
      <c r="V19" s="292">
        <f>SUM(AQ19,BL19,CG19,DB19,DW19,ER19,FM19)</f>
        <v>0</v>
      </c>
      <c r="W19" s="292">
        <f>SUM(AR19,BM19,CH19,DC19,DX19,ES19,FN19)</f>
        <v>0</v>
      </c>
      <c r="X19" s="292">
        <f>SUM(AS19,BN19,CI19,DD19,DY19,ET19,FO19)</f>
        <v>0</v>
      </c>
      <c r="Y19" s="292">
        <f>SUM(Z19:AS19)</f>
        <v>263</v>
      </c>
      <c r="Z19" s="292">
        <v>0</v>
      </c>
      <c r="AA19" s="292">
        <v>0</v>
      </c>
      <c r="AB19" s="292">
        <v>0</v>
      </c>
      <c r="AC19" s="292">
        <v>0</v>
      </c>
      <c r="AD19" s="292">
        <v>0</v>
      </c>
      <c r="AE19" s="292">
        <v>0</v>
      </c>
      <c r="AF19" s="292">
        <v>0</v>
      </c>
      <c r="AG19" s="292">
        <v>0</v>
      </c>
      <c r="AH19" s="292">
        <v>0</v>
      </c>
      <c r="AI19" s="292">
        <v>0</v>
      </c>
      <c r="AJ19" s="295" t="s">
        <v>800</v>
      </c>
      <c r="AK19" s="295" t="s">
        <v>800</v>
      </c>
      <c r="AL19" s="292">
        <v>0</v>
      </c>
      <c r="AM19" s="295" t="s">
        <v>800</v>
      </c>
      <c r="AN19" s="295" t="s">
        <v>800</v>
      </c>
      <c r="AO19" s="292">
        <v>263</v>
      </c>
      <c r="AP19" s="295" t="s">
        <v>800</v>
      </c>
      <c r="AQ19" s="292">
        <v>0</v>
      </c>
      <c r="AR19" s="295" t="s">
        <v>800</v>
      </c>
      <c r="AS19" s="292">
        <v>0</v>
      </c>
      <c r="AT19" s="292">
        <f>SUM(AU19:BN19)</f>
        <v>92</v>
      </c>
      <c r="AU19" s="292">
        <v>0</v>
      </c>
      <c r="AV19" s="292">
        <v>0</v>
      </c>
      <c r="AW19" s="292">
        <v>0</v>
      </c>
      <c r="AX19" s="292">
        <v>92</v>
      </c>
      <c r="AY19" s="292">
        <v>0</v>
      </c>
      <c r="AZ19" s="292">
        <v>0</v>
      </c>
      <c r="BA19" s="292">
        <v>0</v>
      </c>
      <c r="BB19" s="292">
        <v>0</v>
      </c>
      <c r="BC19" s="292">
        <v>0</v>
      </c>
      <c r="BD19" s="292">
        <v>0</v>
      </c>
      <c r="BE19" s="295" t="s">
        <v>800</v>
      </c>
      <c r="BF19" s="295" t="s">
        <v>800</v>
      </c>
      <c r="BG19" s="295" t="s">
        <v>800</v>
      </c>
      <c r="BH19" s="295" t="s">
        <v>800</v>
      </c>
      <c r="BI19" s="295" t="s">
        <v>800</v>
      </c>
      <c r="BJ19" s="295" t="s">
        <v>800</v>
      </c>
      <c r="BK19" s="295" t="s">
        <v>800</v>
      </c>
      <c r="BL19" s="295" t="s">
        <v>800</v>
      </c>
      <c r="BM19" s="295" t="s">
        <v>800</v>
      </c>
      <c r="BN19" s="292">
        <v>0</v>
      </c>
      <c r="BO19" s="292">
        <f>SUM(BP19:CI19)</f>
        <v>0</v>
      </c>
      <c r="BP19" s="292">
        <v>0</v>
      </c>
      <c r="BQ19" s="292">
        <v>0</v>
      </c>
      <c r="BR19" s="292">
        <v>0</v>
      </c>
      <c r="BS19" s="292">
        <v>0</v>
      </c>
      <c r="BT19" s="292">
        <v>0</v>
      </c>
      <c r="BU19" s="292">
        <v>0</v>
      </c>
      <c r="BV19" s="292">
        <v>0</v>
      </c>
      <c r="BW19" s="292">
        <v>0</v>
      </c>
      <c r="BX19" s="292">
        <v>0</v>
      </c>
      <c r="BY19" s="292">
        <v>0</v>
      </c>
      <c r="BZ19" s="292">
        <v>0</v>
      </c>
      <c r="CA19" s="292">
        <v>0</v>
      </c>
      <c r="CB19" s="295" t="s">
        <v>800</v>
      </c>
      <c r="CC19" s="295" t="s">
        <v>800</v>
      </c>
      <c r="CD19" s="295" t="s">
        <v>800</v>
      </c>
      <c r="CE19" s="295" t="s">
        <v>800</v>
      </c>
      <c r="CF19" s="295" t="s">
        <v>800</v>
      </c>
      <c r="CG19" s="295" t="s">
        <v>800</v>
      </c>
      <c r="CH19" s="295" t="s">
        <v>800</v>
      </c>
      <c r="CI19" s="292">
        <v>0</v>
      </c>
      <c r="CJ19" s="292">
        <f>SUM(CK19:DD19)</f>
        <v>0</v>
      </c>
      <c r="CK19" s="292">
        <v>0</v>
      </c>
      <c r="CL19" s="292">
        <v>0</v>
      </c>
      <c r="CM19" s="292">
        <v>0</v>
      </c>
      <c r="CN19" s="292">
        <v>0</v>
      </c>
      <c r="CO19" s="292">
        <v>0</v>
      </c>
      <c r="CP19" s="292">
        <v>0</v>
      </c>
      <c r="CQ19" s="292">
        <v>0</v>
      </c>
      <c r="CR19" s="292">
        <v>0</v>
      </c>
      <c r="CS19" s="292">
        <v>0</v>
      </c>
      <c r="CT19" s="292">
        <v>0</v>
      </c>
      <c r="CU19" s="292">
        <v>0</v>
      </c>
      <c r="CV19" s="292">
        <v>0</v>
      </c>
      <c r="CW19" s="295" t="s">
        <v>800</v>
      </c>
      <c r="CX19" s="295" t="s">
        <v>800</v>
      </c>
      <c r="CY19" s="295" t="s">
        <v>800</v>
      </c>
      <c r="CZ19" s="295" t="s">
        <v>800</v>
      </c>
      <c r="DA19" s="295" t="s">
        <v>800</v>
      </c>
      <c r="DB19" s="295" t="s">
        <v>800</v>
      </c>
      <c r="DC19" s="295" t="s">
        <v>800</v>
      </c>
      <c r="DD19" s="292">
        <v>0</v>
      </c>
      <c r="DE19" s="292">
        <f>SUM(DF19:DY19)</f>
        <v>0</v>
      </c>
      <c r="DF19" s="292">
        <v>0</v>
      </c>
      <c r="DG19" s="292">
        <v>0</v>
      </c>
      <c r="DH19" s="292">
        <v>0</v>
      </c>
      <c r="DI19" s="292">
        <v>0</v>
      </c>
      <c r="DJ19" s="292">
        <v>0</v>
      </c>
      <c r="DK19" s="292">
        <v>0</v>
      </c>
      <c r="DL19" s="292">
        <v>0</v>
      </c>
      <c r="DM19" s="292">
        <v>0</v>
      </c>
      <c r="DN19" s="292">
        <v>0</v>
      </c>
      <c r="DO19" s="292">
        <v>0</v>
      </c>
      <c r="DP19" s="292">
        <v>0</v>
      </c>
      <c r="DQ19" s="292">
        <v>0</v>
      </c>
      <c r="DR19" s="295" t="s">
        <v>800</v>
      </c>
      <c r="DS19" s="295" t="s">
        <v>800</v>
      </c>
      <c r="DT19" s="292">
        <v>0</v>
      </c>
      <c r="DU19" s="295" t="s">
        <v>800</v>
      </c>
      <c r="DV19" s="295" t="s">
        <v>800</v>
      </c>
      <c r="DW19" s="295" t="s">
        <v>800</v>
      </c>
      <c r="DX19" s="295" t="s">
        <v>800</v>
      </c>
      <c r="DY19" s="292">
        <v>0</v>
      </c>
      <c r="DZ19" s="292">
        <f>SUM(EA19:ET19)</f>
        <v>0</v>
      </c>
      <c r="EA19" s="292">
        <v>0</v>
      </c>
      <c r="EB19" s="292">
        <v>0</v>
      </c>
      <c r="EC19" s="292">
        <v>0</v>
      </c>
      <c r="ED19" s="292">
        <v>0</v>
      </c>
      <c r="EE19" s="292">
        <v>0</v>
      </c>
      <c r="EF19" s="292">
        <v>0</v>
      </c>
      <c r="EG19" s="292">
        <v>0</v>
      </c>
      <c r="EH19" s="292">
        <v>0</v>
      </c>
      <c r="EI19" s="292">
        <v>0</v>
      </c>
      <c r="EJ19" s="292">
        <v>0</v>
      </c>
      <c r="EK19" s="295" t="s">
        <v>800</v>
      </c>
      <c r="EL19" s="295" t="s">
        <v>800</v>
      </c>
      <c r="EM19" s="295" t="s">
        <v>800</v>
      </c>
      <c r="EN19" s="292">
        <v>0</v>
      </c>
      <c r="EO19" s="292">
        <v>0</v>
      </c>
      <c r="EP19" s="295" t="s">
        <v>800</v>
      </c>
      <c r="EQ19" s="295" t="s">
        <v>800</v>
      </c>
      <c r="ER19" s="295" t="s">
        <v>800</v>
      </c>
      <c r="ES19" s="292">
        <v>0</v>
      </c>
      <c r="ET19" s="292">
        <v>0</v>
      </c>
      <c r="EU19" s="292">
        <f>SUM(EV19:FO19)</f>
        <v>29</v>
      </c>
      <c r="EV19" s="292">
        <v>0</v>
      </c>
      <c r="EW19" s="292">
        <v>0</v>
      </c>
      <c r="EX19" s="292">
        <v>0</v>
      </c>
      <c r="EY19" s="292">
        <v>29</v>
      </c>
      <c r="EZ19" s="292">
        <v>0</v>
      </c>
      <c r="FA19" s="292">
        <v>0</v>
      </c>
      <c r="FB19" s="292">
        <v>0</v>
      </c>
      <c r="FC19" s="292">
        <v>0</v>
      </c>
      <c r="FD19" s="292">
        <v>0</v>
      </c>
      <c r="FE19" s="292">
        <v>0</v>
      </c>
      <c r="FF19" s="292">
        <v>0</v>
      </c>
      <c r="FG19" s="292">
        <v>0</v>
      </c>
      <c r="FH19" s="295" t="s">
        <v>800</v>
      </c>
      <c r="FI19" s="295" t="s">
        <v>800</v>
      </c>
      <c r="FJ19" s="295" t="s">
        <v>800</v>
      </c>
      <c r="FK19" s="292">
        <v>0</v>
      </c>
      <c r="FL19" s="292">
        <v>0</v>
      </c>
      <c r="FM19" s="292">
        <v>0</v>
      </c>
      <c r="FN19" s="292">
        <v>0</v>
      </c>
      <c r="FO19" s="292">
        <v>0</v>
      </c>
    </row>
    <row r="20" spans="1:171" s="224" customFormat="1" ht="13.5" customHeight="1">
      <c r="A20" s="290" t="s">
        <v>745</v>
      </c>
      <c r="B20" s="291" t="s">
        <v>786</v>
      </c>
      <c r="C20" s="290" t="s">
        <v>787</v>
      </c>
      <c r="D20" s="292">
        <f>SUM(Y20,AT20,BO20,CJ20,DE20,DZ20,EU20)</f>
        <v>259</v>
      </c>
      <c r="E20" s="292">
        <f>SUM(Z20,AU20,BP20,CK20,DF20,EA20,EV20)</f>
        <v>88</v>
      </c>
      <c r="F20" s="292">
        <f>SUM(AA20,AV20,BQ20,CL20,DG20,EB20,EW20)</f>
        <v>1</v>
      </c>
      <c r="G20" s="292">
        <f>SUM(AB20,AW20,BR20,CM20,DH20,EC20,EX20)</f>
        <v>0</v>
      </c>
      <c r="H20" s="292">
        <f>SUM(AC20,AX20,BS20,CN20,DI20,ED20,EY20)</f>
        <v>19</v>
      </c>
      <c r="I20" s="292">
        <f>SUM(AD20,AY20,BT20,CO20,DJ20,EE20,EZ20)</f>
        <v>11</v>
      </c>
      <c r="J20" s="292">
        <f>SUM(AE20,AZ20,BU20,CP20,DK20,EF20,FA20)</f>
        <v>6</v>
      </c>
      <c r="K20" s="292">
        <f>SUM(AF20,BA20,BV20,CQ20,DL20,EG20,FB20)</f>
        <v>0</v>
      </c>
      <c r="L20" s="292">
        <f>SUM(AG20,BB20,BW20,CR20,DM20,EH20,FC20)</f>
        <v>0</v>
      </c>
      <c r="M20" s="292">
        <f>SUM(AH20,BC20,BX20,CS20,DN20,EI20,FD20)</f>
        <v>1</v>
      </c>
      <c r="N20" s="292">
        <f>SUM(AI20,BD20,BY20,CT20,DO20,EJ20,FE20)</f>
        <v>0</v>
      </c>
      <c r="O20" s="292">
        <f>SUM(AJ20,BE20,BZ20,CU20,DP20,EK20,FF20)</f>
        <v>105</v>
      </c>
      <c r="P20" s="292">
        <f>SUM(AK20,BF20,CA20,CV20,DQ20,EL20,FG20)</f>
        <v>0</v>
      </c>
      <c r="Q20" s="292">
        <f>SUM(AL20,BG20,CB20,CW20,DR20,EM20,FH20)</f>
        <v>0</v>
      </c>
      <c r="R20" s="292">
        <f>SUM(AM20,BH20,CC20,CX20,DS20,EN20,FI20)</f>
        <v>28</v>
      </c>
      <c r="S20" s="292">
        <f>SUM(AN20,BI20,CD20,CY20,DT20,EO20,FJ20)</f>
        <v>0</v>
      </c>
      <c r="T20" s="292">
        <f>SUM(AO20,BJ20,CE20,CZ20,DU20,EP20,FK20)</f>
        <v>0</v>
      </c>
      <c r="U20" s="292">
        <f>SUM(AP20,BK20,CF20,DA20,DV20,EQ20,FL20)</f>
        <v>0</v>
      </c>
      <c r="V20" s="292">
        <f>SUM(AQ20,BL20,CG20,DB20,DW20,ER20,FM20)</f>
        <v>0</v>
      </c>
      <c r="W20" s="292">
        <f>SUM(AR20,BM20,CH20,DC20,DX20,ES20,FN20)</f>
        <v>0</v>
      </c>
      <c r="X20" s="292">
        <f>SUM(AS20,BN20,CI20,DD20,DY20,ET20,FO20)</f>
        <v>0</v>
      </c>
      <c r="Y20" s="292">
        <f>SUM(Z20:AS20)</f>
        <v>0</v>
      </c>
      <c r="Z20" s="292">
        <v>0</v>
      </c>
      <c r="AA20" s="292">
        <v>0</v>
      </c>
      <c r="AB20" s="292">
        <v>0</v>
      </c>
      <c r="AC20" s="292">
        <v>0</v>
      </c>
      <c r="AD20" s="292">
        <v>0</v>
      </c>
      <c r="AE20" s="292">
        <v>0</v>
      </c>
      <c r="AF20" s="292">
        <v>0</v>
      </c>
      <c r="AG20" s="292">
        <v>0</v>
      </c>
      <c r="AH20" s="292">
        <v>0</v>
      </c>
      <c r="AI20" s="292">
        <v>0</v>
      </c>
      <c r="AJ20" s="295" t="s">
        <v>800</v>
      </c>
      <c r="AK20" s="295" t="s">
        <v>800</v>
      </c>
      <c r="AL20" s="292">
        <v>0</v>
      </c>
      <c r="AM20" s="295" t="s">
        <v>800</v>
      </c>
      <c r="AN20" s="295" t="s">
        <v>800</v>
      </c>
      <c r="AO20" s="292">
        <v>0</v>
      </c>
      <c r="AP20" s="295" t="s">
        <v>800</v>
      </c>
      <c r="AQ20" s="292">
        <v>0</v>
      </c>
      <c r="AR20" s="295" t="s">
        <v>800</v>
      </c>
      <c r="AS20" s="292">
        <v>0</v>
      </c>
      <c r="AT20" s="292">
        <f>SUM(AU20:BN20)</f>
        <v>0</v>
      </c>
      <c r="AU20" s="292">
        <v>0</v>
      </c>
      <c r="AV20" s="292">
        <v>0</v>
      </c>
      <c r="AW20" s="292">
        <v>0</v>
      </c>
      <c r="AX20" s="292">
        <v>0</v>
      </c>
      <c r="AY20" s="292">
        <v>0</v>
      </c>
      <c r="AZ20" s="292">
        <v>0</v>
      </c>
      <c r="BA20" s="292">
        <v>0</v>
      </c>
      <c r="BB20" s="292">
        <v>0</v>
      </c>
      <c r="BC20" s="292">
        <v>0</v>
      </c>
      <c r="BD20" s="292">
        <v>0</v>
      </c>
      <c r="BE20" s="295" t="s">
        <v>800</v>
      </c>
      <c r="BF20" s="295" t="s">
        <v>800</v>
      </c>
      <c r="BG20" s="295" t="s">
        <v>800</v>
      </c>
      <c r="BH20" s="295" t="s">
        <v>800</v>
      </c>
      <c r="BI20" s="295" t="s">
        <v>800</v>
      </c>
      <c r="BJ20" s="295" t="s">
        <v>800</v>
      </c>
      <c r="BK20" s="295" t="s">
        <v>800</v>
      </c>
      <c r="BL20" s="295" t="s">
        <v>800</v>
      </c>
      <c r="BM20" s="295" t="s">
        <v>800</v>
      </c>
      <c r="BN20" s="292">
        <v>0</v>
      </c>
      <c r="BO20" s="292">
        <f>SUM(BP20:CI20)</f>
        <v>105</v>
      </c>
      <c r="BP20" s="292">
        <v>0</v>
      </c>
      <c r="BQ20" s="292">
        <v>0</v>
      </c>
      <c r="BR20" s="292">
        <v>0</v>
      </c>
      <c r="BS20" s="292">
        <v>0</v>
      </c>
      <c r="BT20" s="292">
        <v>0</v>
      </c>
      <c r="BU20" s="292">
        <v>0</v>
      </c>
      <c r="BV20" s="292">
        <v>0</v>
      </c>
      <c r="BW20" s="292">
        <v>0</v>
      </c>
      <c r="BX20" s="292">
        <v>0</v>
      </c>
      <c r="BY20" s="292">
        <v>0</v>
      </c>
      <c r="BZ20" s="292">
        <v>105</v>
      </c>
      <c r="CA20" s="292">
        <v>0</v>
      </c>
      <c r="CB20" s="295" t="s">
        <v>800</v>
      </c>
      <c r="CC20" s="295" t="s">
        <v>800</v>
      </c>
      <c r="CD20" s="295" t="s">
        <v>800</v>
      </c>
      <c r="CE20" s="295" t="s">
        <v>800</v>
      </c>
      <c r="CF20" s="295" t="s">
        <v>800</v>
      </c>
      <c r="CG20" s="295" t="s">
        <v>800</v>
      </c>
      <c r="CH20" s="295" t="s">
        <v>800</v>
      </c>
      <c r="CI20" s="292">
        <v>0</v>
      </c>
      <c r="CJ20" s="292">
        <f>SUM(CK20:DD20)</f>
        <v>0</v>
      </c>
      <c r="CK20" s="292">
        <v>0</v>
      </c>
      <c r="CL20" s="292">
        <v>0</v>
      </c>
      <c r="CM20" s="292">
        <v>0</v>
      </c>
      <c r="CN20" s="292">
        <v>0</v>
      </c>
      <c r="CO20" s="292">
        <v>0</v>
      </c>
      <c r="CP20" s="292">
        <v>0</v>
      </c>
      <c r="CQ20" s="292">
        <v>0</v>
      </c>
      <c r="CR20" s="292">
        <v>0</v>
      </c>
      <c r="CS20" s="292">
        <v>0</v>
      </c>
      <c r="CT20" s="292">
        <v>0</v>
      </c>
      <c r="CU20" s="292">
        <v>0</v>
      </c>
      <c r="CV20" s="292">
        <v>0</v>
      </c>
      <c r="CW20" s="295" t="s">
        <v>800</v>
      </c>
      <c r="CX20" s="295" t="s">
        <v>800</v>
      </c>
      <c r="CY20" s="295" t="s">
        <v>800</v>
      </c>
      <c r="CZ20" s="295" t="s">
        <v>800</v>
      </c>
      <c r="DA20" s="295" t="s">
        <v>800</v>
      </c>
      <c r="DB20" s="295" t="s">
        <v>800</v>
      </c>
      <c r="DC20" s="295" t="s">
        <v>800</v>
      </c>
      <c r="DD20" s="292">
        <v>0</v>
      </c>
      <c r="DE20" s="292">
        <f>SUM(DF20:DY20)</f>
        <v>0</v>
      </c>
      <c r="DF20" s="292">
        <v>0</v>
      </c>
      <c r="DG20" s="292">
        <v>0</v>
      </c>
      <c r="DH20" s="292">
        <v>0</v>
      </c>
      <c r="DI20" s="292">
        <v>0</v>
      </c>
      <c r="DJ20" s="292">
        <v>0</v>
      </c>
      <c r="DK20" s="292">
        <v>0</v>
      </c>
      <c r="DL20" s="292">
        <v>0</v>
      </c>
      <c r="DM20" s="292">
        <v>0</v>
      </c>
      <c r="DN20" s="292">
        <v>0</v>
      </c>
      <c r="DO20" s="292">
        <v>0</v>
      </c>
      <c r="DP20" s="292">
        <v>0</v>
      </c>
      <c r="DQ20" s="292">
        <v>0</v>
      </c>
      <c r="DR20" s="295" t="s">
        <v>800</v>
      </c>
      <c r="DS20" s="295" t="s">
        <v>800</v>
      </c>
      <c r="DT20" s="292">
        <v>0</v>
      </c>
      <c r="DU20" s="295" t="s">
        <v>800</v>
      </c>
      <c r="DV20" s="295" t="s">
        <v>800</v>
      </c>
      <c r="DW20" s="295" t="s">
        <v>800</v>
      </c>
      <c r="DX20" s="295" t="s">
        <v>800</v>
      </c>
      <c r="DY20" s="292">
        <v>0</v>
      </c>
      <c r="DZ20" s="292">
        <f>SUM(EA20:ET20)</f>
        <v>28</v>
      </c>
      <c r="EA20" s="292">
        <v>0</v>
      </c>
      <c r="EB20" s="292">
        <v>0</v>
      </c>
      <c r="EC20" s="292">
        <v>0</v>
      </c>
      <c r="ED20" s="292">
        <v>0</v>
      </c>
      <c r="EE20" s="292">
        <v>0</v>
      </c>
      <c r="EF20" s="292">
        <v>0</v>
      </c>
      <c r="EG20" s="292">
        <v>0</v>
      </c>
      <c r="EH20" s="292">
        <v>0</v>
      </c>
      <c r="EI20" s="292">
        <v>0</v>
      </c>
      <c r="EJ20" s="292">
        <v>0</v>
      </c>
      <c r="EK20" s="295" t="s">
        <v>800</v>
      </c>
      <c r="EL20" s="295" t="s">
        <v>800</v>
      </c>
      <c r="EM20" s="295" t="s">
        <v>800</v>
      </c>
      <c r="EN20" s="292">
        <v>28</v>
      </c>
      <c r="EO20" s="292">
        <v>0</v>
      </c>
      <c r="EP20" s="295" t="s">
        <v>800</v>
      </c>
      <c r="EQ20" s="295" t="s">
        <v>800</v>
      </c>
      <c r="ER20" s="295" t="s">
        <v>800</v>
      </c>
      <c r="ES20" s="292">
        <v>0</v>
      </c>
      <c r="ET20" s="292">
        <v>0</v>
      </c>
      <c r="EU20" s="292">
        <f>SUM(EV20:FO20)</f>
        <v>126</v>
      </c>
      <c r="EV20" s="292">
        <v>88</v>
      </c>
      <c r="EW20" s="292">
        <v>1</v>
      </c>
      <c r="EX20" s="292">
        <v>0</v>
      </c>
      <c r="EY20" s="292">
        <v>19</v>
      </c>
      <c r="EZ20" s="292">
        <v>11</v>
      </c>
      <c r="FA20" s="292">
        <v>6</v>
      </c>
      <c r="FB20" s="292">
        <v>0</v>
      </c>
      <c r="FC20" s="292">
        <v>0</v>
      </c>
      <c r="FD20" s="292">
        <v>1</v>
      </c>
      <c r="FE20" s="292">
        <v>0</v>
      </c>
      <c r="FF20" s="292">
        <v>0</v>
      </c>
      <c r="FG20" s="292">
        <v>0</v>
      </c>
      <c r="FH20" s="295" t="s">
        <v>800</v>
      </c>
      <c r="FI20" s="295" t="s">
        <v>800</v>
      </c>
      <c r="FJ20" s="295" t="s">
        <v>800</v>
      </c>
      <c r="FK20" s="292">
        <v>0</v>
      </c>
      <c r="FL20" s="292">
        <v>0</v>
      </c>
      <c r="FM20" s="292">
        <v>0</v>
      </c>
      <c r="FN20" s="292">
        <v>0</v>
      </c>
      <c r="FO20" s="292">
        <v>0</v>
      </c>
    </row>
    <row r="21" spans="1:171" s="224" customFormat="1" ht="13.5" customHeight="1">
      <c r="A21" s="290" t="s">
        <v>745</v>
      </c>
      <c r="B21" s="291" t="s">
        <v>788</v>
      </c>
      <c r="C21" s="290" t="s">
        <v>789</v>
      </c>
      <c r="D21" s="292">
        <f>SUM(Y21,AT21,BO21,CJ21,DE21,DZ21,EU21)</f>
        <v>725</v>
      </c>
      <c r="E21" s="292">
        <f>SUM(Z21,AU21,BP21,CK21,DF21,EA21,EV21)</f>
        <v>277</v>
      </c>
      <c r="F21" s="292">
        <f>SUM(AA21,AV21,BQ21,CL21,DG21,EB21,EW21)</f>
        <v>3</v>
      </c>
      <c r="G21" s="292">
        <f>SUM(AB21,AW21,BR21,CM21,DH21,EC21,EX21)</f>
        <v>14</v>
      </c>
      <c r="H21" s="292">
        <f>SUM(AC21,AX21,BS21,CN21,DI21,ED21,EY21)</f>
        <v>81</v>
      </c>
      <c r="I21" s="292">
        <f>SUM(AD21,AY21,BT21,CO21,DJ21,EE21,EZ21)</f>
        <v>46</v>
      </c>
      <c r="J21" s="292">
        <f>SUM(AE21,AZ21,BU21,CP21,DK21,EF21,FA21)</f>
        <v>26</v>
      </c>
      <c r="K21" s="292">
        <f>SUM(AF21,BA21,BV21,CQ21,DL21,EG21,FB21)</f>
        <v>0</v>
      </c>
      <c r="L21" s="292">
        <f>SUM(AG21,BB21,BW21,CR21,DM21,EH21,FC21)</f>
        <v>0</v>
      </c>
      <c r="M21" s="292">
        <f>SUM(AH21,BC21,BX21,CS21,DN21,EI21,FD21)</f>
        <v>3</v>
      </c>
      <c r="N21" s="292">
        <f>SUM(AI21,BD21,BY21,CT21,DO21,EJ21,FE21)</f>
        <v>30</v>
      </c>
      <c r="O21" s="292">
        <f>SUM(AJ21,BE21,BZ21,CU21,DP21,EK21,FF21)</f>
        <v>1</v>
      </c>
      <c r="P21" s="292">
        <f>SUM(AK21,BF21,CA21,CV21,DQ21,EL21,FG21)</f>
        <v>0</v>
      </c>
      <c r="Q21" s="292">
        <f>SUM(AL21,BG21,CB21,CW21,DR21,EM21,FH21)</f>
        <v>0</v>
      </c>
      <c r="R21" s="292">
        <f>SUM(AM21,BH21,CC21,CX21,DS21,EN21,FI21)</f>
        <v>0</v>
      </c>
      <c r="S21" s="292">
        <f>SUM(AN21,BI21,CD21,CY21,DT21,EO21,FJ21)</f>
        <v>0</v>
      </c>
      <c r="T21" s="292">
        <f>SUM(AO21,BJ21,CE21,CZ21,DU21,EP21,FK21)</f>
        <v>0</v>
      </c>
      <c r="U21" s="292">
        <f>SUM(AP21,BK21,CF21,DA21,DV21,EQ21,FL21)</f>
        <v>0</v>
      </c>
      <c r="V21" s="292">
        <f>SUM(AQ21,BL21,CG21,DB21,DW21,ER21,FM21)</f>
        <v>0</v>
      </c>
      <c r="W21" s="292">
        <f>SUM(AR21,BM21,CH21,DC21,DX21,ES21,FN21)</f>
        <v>0</v>
      </c>
      <c r="X21" s="292">
        <f>SUM(AS21,BN21,CI21,DD21,DY21,ET21,FO21)</f>
        <v>244</v>
      </c>
      <c r="Y21" s="292">
        <f>SUM(Z21:AS21)</f>
        <v>222</v>
      </c>
      <c r="Z21" s="292">
        <v>0</v>
      </c>
      <c r="AA21" s="292">
        <v>0</v>
      </c>
      <c r="AB21" s="292">
        <v>0</v>
      </c>
      <c r="AC21" s="292"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2">
        <v>0</v>
      </c>
      <c r="AJ21" s="295" t="s">
        <v>800</v>
      </c>
      <c r="AK21" s="295" t="s">
        <v>800</v>
      </c>
      <c r="AL21" s="292">
        <v>0</v>
      </c>
      <c r="AM21" s="295" t="s">
        <v>800</v>
      </c>
      <c r="AN21" s="295" t="s">
        <v>800</v>
      </c>
      <c r="AO21" s="292">
        <v>0</v>
      </c>
      <c r="AP21" s="295" t="s">
        <v>800</v>
      </c>
      <c r="AQ21" s="292">
        <v>0</v>
      </c>
      <c r="AR21" s="295" t="s">
        <v>800</v>
      </c>
      <c r="AS21" s="292">
        <v>222</v>
      </c>
      <c r="AT21" s="292">
        <f>SUM(AU21:BN21)</f>
        <v>14</v>
      </c>
      <c r="AU21" s="292">
        <v>0</v>
      </c>
      <c r="AV21" s="292">
        <v>0</v>
      </c>
      <c r="AW21" s="292">
        <v>0</v>
      </c>
      <c r="AX21" s="292">
        <v>0</v>
      </c>
      <c r="AY21" s="292">
        <v>0</v>
      </c>
      <c r="AZ21" s="292">
        <v>0</v>
      </c>
      <c r="BA21" s="292">
        <v>0</v>
      </c>
      <c r="BB21" s="292">
        <v>0</v>
      </c>
      <c r="BC21" s="292">
        <v>0</v>
      </c>
      <c r="BD21" s="292">
        <v>0</v>
      </c>
      <c r="BE21" s="295" t="s">
        <v>800</v>
      </c>
      <c r="BF21" s="295" t="s">
        <v>800</v>
      </c>
      <c r="BG21" s="295" t="s">
        <v>800</v>
      </c>
      <c r="BH21" s="295" t="s">
        <v>800</v>
      </c>
      <c r="BI21" s="295" t="s">
        <v>800</v>
      </c>
      <c r="BJ21" s="295" t="s">
        <v>800</v>
      </c>
      <c r="BK21" s="295" t="s">
        <v>800</v>
      </c>
      <c r="BL21" s="295" t="s">
        <v>800</v>
      </c>
      <c r="BM21" s="295" t="s">
        <v>800</v>
      </c>
      <c r="BN21" s="292">
        <v>14</v>
      </c>
      <c r="BO21" s="292">
        <f>SUM(BP21:CI21)</f>
        <v>1</v>
      </c>
      <c r="BP21" s="292">
        <v>0</v>
      </c>
      <c r="BQ21" s="292">
        <v>0</v>
      </c>
      <c r="BR21" s="292">
        <v>0</v>
      </c>
      <c r="BS21" s="292">
        <v>0</v>
      </c>
      <c r="BT21" s="292">
        <v>0</v>
      </c>
      <c r="BU21" s="292">
        <v>0</v>
      </c>
      <c r="BV21" s="292">
        <v>0</v>
      </c>
      <c r="BW21" s="292">
        <v>0</v>
      </c>
      <c r="BX21" s="292">
        <v>0</v>
      </c>
      <c r="BY21" s="292">
        <v>0</v>
      </c>
      <c r="BZ21" s="292">
        <v>1</v>
      </c>
      <c r="CA21" s="292">
        <v>0</v>
      </c>
      <c r="CB21" s="295" t="s">
        <v>800</v>
      </c>
      <c r="CC21" s="295" t="s">
        <v>800</v>
      </c>
      <c r="CD21" s="295" t="s">
        <v>800</v>
      </c>
      <c r="CE21" s="295" t="s">
        <v>800</v>
      </c>
      <c r="CF21" s="295" t="s">
        <v>800</v>
      </c>
      <c r="CG21" s="295" t="s">
        <v>800</v>
      </c>
      <c r="CH21" s="295" t="s">
        <v>800</v>
      </c>
      <c r="CI21" s="292">
        <v>0</v>
      </c>
      <c r="CJ21" s="292">
        <f>SUM(CK21:DD21)</f>
        <v>0</v>
      </c>
      <c r="CK21" s="292">
        <v>0</v>
      </c>
      <c r="CL21" s="292">
        <v>0</v>
      </c>
      <c r="CM21" s="292">
        <v>0</v>
      </c>
      <c r="CN21" s="292">
        <v>0</v>
      </c>
      <c r="CO21" s="292">
        <v>0</v>
      </c>
      <c r="CP21" s="292">
        <v>0</v>
      </c>
      <c r="CQ21" s="292">
        <v>0</v>
      </c>
      <c r="CR21" s="292">
        <v>0</v>
      </c>
      <c r="CS21" s="292">
        <v>0</v>
      </c>
      <c r="CT21" s="292">
        <v>0</v>
      </c>
      <c r="CU21" s="292">
        <v>0</v>
      </c>
      <c r="CV21" s="292">
        <v>0</v>
      </c>
      <c r="CW21" s="295" t="s">
        <v>800</v>
      </c>
      <c r="CX21" s="295" t="s">
        <v>800</v>
      </c>
      <c r="CY21" s="295" t="s">
        <v>800</v>
      </c>
      <c r="CZ21" s="295" t="s">
        <v>800</v>
      </c>
      <c r="DA21" s="295" t="s">
        <v>800</v>
      </c>
      <c r="DB21" s="295" t="s">
        <v>800</v>
      </c>
      <c r="DC21" s="295" t="s">
        <v>800</v>
      </c>
      <c r="DD21" s="292">
        <v>0</v>
      </c>
      <c r="DE21" s="292">
        <f>SUM(DF21:DY21)</f>
        <v>0</v>
      </c>
      <c r="DF21" s="292">
        <v>0</v>
      </c>
      <c r="DG21" s="292">
        <v>0</v>
      </c>
      <c r="DH21" s="292">
        <v>0</v>
      </c>
      <c r="DI21" s="292">
        <v>0</v>
      </c>
      <c r="DJ21" s="292">
        <v>0</v>
      </c>
      <c r="DK21" s="292">
        <v>0</v>
      </c>
      <c r="DL21" s="292">
        <v>0</v>
      </c>
      <c r="DM21" s="292">
        <v>0</v>
      </c>
      <c r="DN21" s="292">
        <v>0</v>
      </c>
      <c r="DO21" s="292">
        <v>0</v>
      </c>
      <c r="DP21" s="292">
        <v>0</v>
      </c>
      <c r="DQ21" s="292">
        <v>0</v>
      </c>
      <c r="DR21" s="295" t="s">
        <v>800</v>
      </c>
      <c r="DS21" s="295" t="s">
        <v>800</v>
      </c>
      <c r="DT21" s="292">
        <v>0</v>
      </c>
      <c r="DU21" s="295" t="s">
        <v>800</v>
      </c>
      <c r="DV21" s="295" t="s">
        <v>800</v>
      </c>
      <c r="DW21" s="295" t="s">
        <v>800</v>
      </c>
      <c r="DX21" s="295" t="s">
        <v>800</v>
      </c>
      <c r="DY21" s="292">
        <v>0</v>
      </c>
      <c r="DZ21" s="292">
        <f>SUM(EA21:ET21)</f>
        <v>30</v>
      </c>
      <c r="EA21" s="292">
        <v>0</v>
      </c>
      <c r="EB21" s="292">
        <v>0</v>
      </c>
      <c r="EC21" s="292">
        <v>0</v>
      </c>
      <c r="ED21" s="292">
        <v>0</v>
      </c>
      <c r="EE21" s="292">
        <v>0</v>
      </c>
      <c r="EF21" s="292">
        <v>0</v>
      </c>
      <c r="EG21" s="292">
        <v>0</v>
      </c>
      <c r="EH21" s="292">
        <v>0</v>
      </c>
      <c r="EI21" s="292">
        <v>0</v>
      </c>
      <c r="EJ21" s="292">
        <v>30</v>
      </c>
      <c r="EK21" s="295" t="s">
        <v>800</v>
      </c>
      <c r="EL21" s="295" t="s">
        <v>800</v>
      </c>
      <c r="EM21" s="295" t="s">
        <v>800</v>
      </c>
      <c r="EN21" s="292">
        <v>0</v>
      </c>
      <c r="EO21" s="292">
        <v>0</v>
      </c>
      <c r="EP21" s="295" t="s">
        <v>800</v>
      </c>
      <c r="EQ21" s="295" t="s">
        <v>800</v>
      </c>
      <c r="ER21" s="295" t="s">
        <v>800</v>
      </c>
      <c r="ES21" s="292">
        <v>0</v>
      </c>
      <c r="ET21" s="292">
        <v>0</v>
      </c>
      <c r="EU21" s="292">
        <f>SUM(EV21:FO21)</f>
        <v>458</v>
      </c>
      <c r="EV21" s="292">
        <v>277</v>
      </c>
      <c r="EW21" s="292">
        <v>3</v>
      </c>
      <c r="EX21" s="292">
        <v>14</v>
      </c>
      <c r="EY21" s="292">
        <v>81</v>
      </c>
      <c r="EZ21" s="292">
        <v>46</v>
      </c>
      <c r="FA21" s="292">
        <v>26</v>
      </c>
      <c r="FB21" s="292">
        <v>0</v>
      </c>
      <c r="FC21" s="292">
        <v>0</v>
      </c>
      <c r="FD21" s="292">
        <v>3</v>
      </c>
      <c r="FE21" s="292">
        <v>0</v>
      </c>
      <c r="FF21" s="292">
        <v>0</v>
      </c>
      <c r="FG21" s="292">
        <v>0</v>
      </c>
      <c r="FH21" s="295" t="s">
        <v>800</v>
      </c>
      <c r="FI21" s="295" t="s">
        <v>800</v>
      </c>
      <c r="FJ21" s="295" t="s">
        <v>800</v>
      </c>
      <c r="FK21" s="292">
        <v>0</v>
      </c>
      <c r="FL21" s="292">
        <v>0</v>
      </c>
      <c r="FM21" s="292">
        <v>0</v>
      </c>
      <c r="FN21" s="292">
        <v>0</v>
      </c>
      <c r="FO21" s="292">
        <v>8</v>
      </c>
    </row>
    <row r="22" spans="1:171" s="224" customFormat="1" ht="13.5" customHeight="1">
      <c r="A22" s="290" t="s">
        <v>745</v>
      </c>
      <c r="B22" s="291" t="s">
        <v>790</v>
      </c>
      <c r="C22" s="290" t="s">
        <v>791</v>
      </c>
      <c r="D22" s="292">
        <f>SUM(Y22,AT22,BO22,CJ22,DE22,DZ22,EU22)</f>
        <v>619</v>
      </c>
      <c r="E22" s="292">
        <f>SUM(Z22,AU22,BP22,CK22,DF22,EA22,EV22)</f>
        <v>160</v>
      </c>
      <c r="F22" s="292">
        <f>SUM(AA22,AV22,BQ22,CL22,DG22,EB22,EW22)</f>
        <v>2</v>
      </c>
      <c r="G22" s="292">
        <f>SUM(AB22,AW22,BR22,CM22,DH22,EC22,EX22)</f>
        <v>0</v>
      </c>
      <c r="H22" s="292">
        <f>SUM(AC22,AX22,BS22,CN22,DI22,ED22,EY22)</f>
        <v>57</v>
      </c>
      <c r="I22" s="292">
        <f>SUM(AD22,AY22,BT22,CO22,DJ22,EE22,EZ22)</f>
        <v>32</v>
      </c>
      <c r="J22" s="292">
        <f>SUM(AE22,AZ22,BU22,CP22,DK22,EF22,FA22)</f>
        <v>19</v>
      </c>
      <c r="K22" s="292">
        <f>SUM(AF22,BA22,BV22,CQ22,DL22,EG22,FB22)</f>
        <v>0</v>
      </c>
      <c r="L22" s="292">
        <f>SUM(AG22,BB22,BW22,CR22,DM22,EH22,FC22)</f>
        <v>0</v>
      </c>
      <c r="M22" s="292">
        <f>SUM(AH22,BC22,BX22,CS22,DN22,EI22,FD22)</f>
        <v>2</v>
      </c>
      <c r="N22" s="292">
        <f>SUM(AI22,BD22,BY22,CT22,DO22,EJ22,FE22)</f>
        <v>0</v>
      </c>
      <c r="O22" s="292">
        <f>SUM(AJ22,BE22,BZ22,CU22,DP22,EK22,FF22)</f>
        <v>0</v>
      </c>
      <c r="P22" s="292">
        <f>SUM(AK22,BF22,CA22,CV22,DQ22,EL22,FG22)</f>
        <v>1</v>
      </c>
      <c r="Q22" s="292">
        <f>SUM(AL22,BG22,CB22,CW22,DR22,EM22,FH22)</f>
        <v>0</v>
      </c>
      <c r="R22" s="292">
        <f>SUM(AM22,BH22,CC22,CX22,DS22,EN22,FI22)</f>
        <v>54</v>
      </c>
      <c r="S22" s="292">
        <f>SUM(AN22,BI22,CD22,CY22,DT22,EO22,FJ22)</f>
        <v>0</v>
      </c>
      <c r="T22" s="292">
        <f>SUM(AO22,BJ22,CE22,CZ22,DU22,EP22,FK22)</f>
        <v>291</v>
      </c>
      <c r="U22" s="292">
        <f>SUM(AP22,BK22,CF22,DA22,DV22,EQ22,FL22)</f>
        <v>0</v>
      </c>
      <c r="V22" s="292">
        <f>SUM(AQ22,BL22,CG22,DB22,DW22,ER22,FM22)</f>
        <v>0</v>
      </c>
      <c r="W22" s="292">
        <f>SUM(AR22,BM22,CH22,DC22,DX22,ES22,FN22)</f>
        <v>0</v>
      </c>
      <c r="X22" s="292">
        <f>SUM(AS22,BN22,CI22,DD22,DY22,ET22,FO22)</f>
        <v>1</v>
      </c>
      <c r="Y22" s="292">
        <f>SUM(Z22:AS22)</f>
        <v>291</v>
      </c>
      <c r="Z22" s="292">
        <v>0</v>
      </c>
      <c r="AA22" s="292">
        <v>0</v>
      </c>
      <c r="AB22" s="292">
        <v>0</v>
      </c>
      <c r="AC22" s="292">
        <v>0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2">
        <v>0</v>
      </c>
      <c r="AJ22" s="295" t="s">
        <v>800</v>
      </c>
      <c r="AK22" s="295" t="s">
        <v>800</v>
      </c>
      <c r="AL22" s="292">
        <v>0</v>
      </c>
      <c r="AM22" s="295" t="s">
        <v>800</v>
      </c>
      <c r="AN22" s="295" t="s">
        <v>800</v>
      </c>
      <c r="AO22" s="292">
        <v>291</v>
      </c>
      <c r="AP22" s="295" t="s">
        <v>800</v>
      </c>
      <c r="AQ22" s="292">
        <v>0</v>
      </c>
      <c r="AR22" s="295" t="s">
        <v>800</v>
      </c>
      <c r="AS22" s="292">
        <v>0</v>
      </c>
      <c r="AT22" s="292">
        <f>SUM(AU22:BN22)</f>
        <v>0</v>
      </c>
      <c r="AU22" s="292">
        <v>0</v>
      </c>
      <c r="AV22" s="292">
        <v>0</v>
      </c>
      <c r="AW22" s="292">
        <v>0</v>
      </c>
      <c r="AX22" s="292">
        <v>0</v>
      </c>
      <c r="AY22" s="292">
        <v>0</v>
      </c>
      <c r="AZ22" s="292">
        <v>0</v>
      </c>
      <c r="BA22" s="292">
        <v>0</v>
      </c>
      <c r="BB22" s="292">
        <v>0</v>
      </c>
      <c r="BC22" s="292">
        <v>0</v>
      </c>
      <c r="BD22" s="292">
        <v>0</v>
      </c>
      <c r="BE22" s="295" t="s">
        <v>800</v>
      </c>
      <c r="BF22" s="295" t="s">
        <v>800</v>
      </c>
      <c r="BG22" s="295" t="s">
        <v>800</v>
      </c>
      <c r="BH22" s="295" t="s">
        <v>800</v>
      </c>
      <c r="BI22" s="295" t="s">
        <v>800</v>
      </c>
      <c r="BJ22" s="295" t="s">
        <v>800</v>
      </c>
      <c r="BK22" s="295" t="s">
        <v>800</v>
      </c>
      <c r="BL22" s="295" t="s">
        <v>800</v>
      </c>
      <c r="BM22" s="295" t="s">
        <v>800</v>
      </c>
      <c r="BN22" s="292">
        <v>0</v>
      </c>
      <c r="BO22" s="292">
        <f>SUM(BP22:CI22)</f>
        <v>0</v>
      </c>
      <c r="BP22" s="292">
        <v>0</v>
      </c>
      <c r="BQ22" s="292">
        <v>0</v>
      </c>
      <c r="BR22" s="292">
        <v>0</v>
      </c>
      <c r="BS22" s="292">
        <v>0</v>
      </c>
      <c r="BT22" s="292">
        <v>0</v>
      </c>
      <c r="BU22" s="292">
        <v>0</v>
      </c>
      <c r="BV22" s="292">
        <v>0</v>
      </c>
      <c r="BW22" s="292">
        <v>0</v>
      </c>
      <c r="BX22" s="292">
        <v>0</v>
      </c>
      <c r="BY22" s="292">
        <v>0</v>
      </c>
      <c r="BZ22" s="292">
        <v>0</v>
      </c>
      <c r="CA22" s="292">
        <v>0</v>
      </c>
      <c r="CB22" s="295" t="s">
        <v>800</v>
      </c>
      <c r="CC22" s="295" t="s">
        <v>800</v>
      </c>
      <c r="CD22" s="295" t="s">
        <v>800</v>
      </c>
      <c r="CE22" s="295" t="s">
        <v>800</v>
      </c>
      <c r="CF22" s="295" t="s">
        <v>800</v>
      </c>
      <c r="CG22" s="295" t="s">
        <v>800</v>
      </c>
      <c r="CH22" s="295" t="s">
        <v>800</v>
      </c>
      <c r="CI22" s="292">
        <v>0</v>
      </c>
      <c r="CJ22" s="292">
        <f>SUM(CK22:DD22)</f>
        <v>1</v>
      </c>
      <c r="CK22" s="292">
        <v>0</v>
      </c>
      <c r="CL22" s="292">
        <v>0</v>
      </c>
      <c r="CM22" s="292">
        <v>0</v>
      </c>
      <c r="CN22" s="292">
        <v>0</v>
      </c>
      <c r="CO22" s="292">
        <v>0</v>
      </c>
      <c r="CP22" s="292">
        <v>0</v>
      </c>
      <c r="CQ22" s="292">
        <v>0</v>
      </c>
      <c r="CR22" s="292">
        <v>0</v>
      </c>
      <c r="CS22" s="292">
        <v>0</v>
      </c>
      <c r="CT22" s="292">
        <v>0</v>
      </c>
      <c r="CU22" s="292">
        <v>0</v>
      </c>
      <c r="CV22" s="292">
        <v>1</v>
      </c>
      <c r="CW22" s="295" t="s">
        <v>800</v>
      </c>
      <c r="CX22" s="295" t="s">
        <v>800</v>
      </c>
      <c r="CY22" s="295" t="s">
        <v>800</v>
      </c>
      <c r="CZ22" s="295" t="s">
        <v>800</v>
      </c>
      <c r="DA22" s="295" t="s">
        <v>800</v>
      </c>
      <c r="DB22" s="295" t="s">
        <v>800</v>
      </c>
      <c r="DC22" s="295" t="s">
        <v>800</v>
      </c>
      <c r="DD22" s="292">
        <v>0</v>
      </c>
      <c r="DE22" s="292">
        <f>SUM(DF22:DY22)</f>
        <v>0</v>
      </c>
      <c r="DF22" s="292">
        <v>0</v>
      </c>
      <c r="DG22" s="292">
        <v>0</v>
      </c>
      <c r="DH22" s="292">
        <v>0</v>
      </c>
      <c r="DI22" s="292">
        <v>0</v>
      </c>
      <c r="DJ22" s="292">
        <v>0</v>
      </c>
      <c r="DK22" s="292">
        <v>0</v>
      </c>
      <c r="DL22" s="292">
        <v>0</v>
      </c>
      <c r="DM22" s="292">
        <v>0</v>
      </c>
      <c r="DN22" s="292">
        <v>0</v>
      </c>
      <c r="DO22" s="292">
        <v>0</v>
      </c>
      <c r="DP22" s="292">
        <v>0</v>
      </c>
      <c r="DQ22" s="292">
        <v>0</v>
      </c>
      <c r="DR22" s="295" t="s">
        <v>800</v>
      </c>
      <c r="DS22" s="295" t="s">
        <v>800</v>
      </c>
      <c r="DT22" s="292">
        <v>0</v>
      </c>
      <c r="DU22" s="295" t="s">
        <v>800</v>
      </c>
      <c r="DV22" s="295" t="s">
        <v>800</v>
      </c>
      <c r="DW22" s="295" t="s">
        <v>800</v>
      </c>
      <c r="DX22" s="295" t="s">
        <v>800</v>
      </c>
      <c r="DY22" s="292">
        <v>0</v>
      </c>
      <c r="DZ22" s="292">
        <f>SUM(EA22:ET22)</f>
        <v>54</v>
      </c>
      <c r="EA22" s="292">
        <v>0</v>
      </c>
      <c r="EB22" s="292">
        <v>0</v>
      </c>
      <c r="EC22" s="292">
        <v>0</v>
      </c>
      <c r="ED22" s="292">
        <v>0</v>
      </c>
      <c r="EE22" s="292">
        <v>0</v>
      </c>
      <c r="EF22" s="292">
        <v>0</v>
      </c>
      <c r="EG22" s="292">
        <v>0</v>
      </c>
      <c r="EH22" s="292">
        <v>0</v>
      </c>
      <c r="EI22" s="292">
        <v>0</v>
      </c>
      <c r="EJ22" s="292">
        <v>0</v>
      </c>
      <c r="EK22" s="295" t="s">
        <v>800</v>
      </c>
      <c r="EL22" s="295" t="s">
        <v>800</v>
      </c>
      <c r="EM22" s="295" t="s">
        <v>800</v>
      </c>
      <c r="EN22" s="292">
        <v>54</v>
      </c>
      <c r="EO22" s="292">
        <v>0</v>
      </c>
      <c r="EP22" s="295" t="s">
        <v>800</v>
      </c>
      <c r="EQ22" s="295" t="s">
        <v>800</v>
      </c>
      <c r="ER22" s="295" t="s">
        <v>800</v>
      </c>
      <c r="ES22" s="292">
        <v>0</v>
      </c>
      <c r="ET22" s="292">
        <v>0</v>
      </c>
      <c r="EU22" s="292">
        <f>SUM(EV22:FO22)</f>
        <v>273</v>
      </c>
      <c r="EV22" s="292">
        <v>160</v>
      </c>
      <c r="EW22" s="292">
        <v>2</v>
      </c>
      <c r="EX22" s="292">
        <v>0</v>
      </c>
      <c r="EY22" s="292">
        <v>57</v>
      </c>
      <c r="EZ22" s="292">
        <v>32</v>
      </c>
      <c r="FA22" s="292">
        <v>19</v>
      </c>
      <c r="FB22" s="292">
        <v>0</v>
      </c>
      <c r="FC22" s="292">
        <v>0</v>
      </c>
      <c r="FD22" s="292">
        <v>2</v>
      </c>
      <c r="FE22" s="292">
        <v>0</v>
      </c>
      <c r="FF22" s="292">
        <v>0</v>
      </c>
      <c r="FG22" s="292">
        <v>0</v>
      </c>
      <c r="FH22" s="295" t="s">
        <v>800</v>
      </c>
      <c r="FI22" s="295" t="s">
        <v>800</v>
      </c>
      <c r="FJ22" s="295" t="s">
        <v>800</v>
      </c>
      <c r="FK22" s="292">
        <v>0</v>
      </c>
      <c r="FL22" s="292">
        <v>0</v>
      </c>
      <c r="FM22" s="292">
        <v>0</v>
      </c>
      <c r="FN22" s="292">
        <v>0</v>
      </c>
      <c r="FO22" s="292">
        <v>1</v>
      </c>
    </row>
    <row r="23" spans="1:171" s="224" customFormat="1" ht="13.5" customHeight="1">
      <c r="A23" s="290" t="s">
        <v>745</v>
      </c>
      <c r="B23" s="291" t="s">
        <v>792</v>
      </c>
      <c r="C23" s="290" t="s">
        <v>793</v>
      </c>
      <c r="D23" s="292">
        <f>SUM(Y23,AT23,BO23,CJ23,DE23,DZ23,EU23)</f>
        <v>562</v>
      </c>
      <c r="E23" s="292">
        <f>SUM(Z23,AU23,BP23,CK23,DF23,EA23,EV23)</f>
        <v>217</v>
      </c>
      <c r="F23" s="292">
        <f>SUM(AA23,AV23,BQ23,CL23,DG23,EB23,EW23)</f>
        <v>2</v>
      </c>
      <c r="G23" s="292">
        <f>SUM(AB23,AW23,BR23,CM23,DH23,EC23,EX23)</f>
        <v>0</v>
      </c>
      <c r="H23" s="292">
        <f>SUM(AC23,AX23,BS23,CN23,DI23,ED23,EY23)</f>
        <v>62</v>
      </c>
      <c r="I23" s="292">
        <f>SUM(AD23,AY23,BT23,CO23,DJ23,EE23,EZ23)</f>
        <v>35</v>
      </c>
      <c r="J23" s="292">
        <f>SUM(AE23,AZ23,BU23,CP23,DK23,EF23,FA23)</f>
        <v>20</v>
      </c>
      <c r="K23" s="292">
        <f>SUM(AF23,BA23,BV23,CQ23,DL23,EG23,FB23)</f>
        <v>0</v>
      </c>
      <c r="L23" s="292">
        <f>SUM(AG23,BB23,BW23,CR23,DM23,EH23,FC23)</f>
        <v>0</v>
      </c>
      <c r="M23" s="292">
        <f>SUM(AH23,BC23,BX23,CS23,DN23,EI23,FD23)</f>
        <v>2</v>
      </c>
      <c r="N23" s="292">
        <f>SUM(AI23,BD23,BY23,CT23,DO23,EJ23,FE23)</f>
        <v>0</v>
      </c>
      <c r="O23" s="292">
        <f>SUM(AJ23,BE23,BZ23,CU23,DP23,EK23,FF23)</f>
        <v>29</v>
      </c>
      <c r="P23" s="292">
        <f>SUM(AK23,BF23,CA23,CV23,DQ23,EL23,FG23)</f>
        <v>0</v>
      </c>
      <c r="Q23" s="292">
        <f>SUM(AL23,BG23,CB23,CW23,DR23,EM23,FH23)</f>
        <v>0</v>
      </c>
      <c r="R23" s="292">
        <f>SUM(AM23,BH23,CC23,CX23,DS23,EN23,FI23)</f>
        <v>178</v>
      </c>
      <c r="S23" s="292">
        <f>SUM(AN23,BI23,CD23,CY23,DT23,EO23,FJ23)</f>
        <v>0</v>
      </c>
      <c r="T23" s="292">
        <f>SUM(AO23,BJ23,CE23,CZ23,DU23,EP23,FK23)</f>
        <v>0</v>
      </c>
      <c r="U23" s="292">
        <f>SUM(AP23,BK23,CF23,DA23,DV23,EQ23,FL23)</f>
        <v>0</v>
      </c>
      <c r="V23" s="292">
        <f>SUM(AQ23,BL23,CG23,DB23,DW23,ER23,FM23)</f>
        <v>9</v>
      </c>
      <c r="W23" s="292">
        <f>SUM(AR23,BM23,CH23,DC23,DX23,ES23,FN23)</f>
        <v>0</v>
      </c>
      <c r="X23" s="292">
        <f>SUM(AS23,BN23,CI23,DD23,DY23,ET23,FO23)</f>
        <v>8</v>
      </c>
      <c r="Y23" s="292">
        <f>SUM(Z23:AS23)</f>
        <v>9</v>
      </c>
      <c r="Z23" s="292">
        <v>0</v>
      </c>
      <c r="AA23" s="292">
        <v>0</v>
      </c>
      <c r="AB23" s="292">
        <v>0</v>
      </c>
      <c r="AC23" s="292">
        <v>0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2">
        <v>0</v>
      </c>
      <c r="AJ23" s="295" t="s">
        <v>800</v>
      </c>
      <c r="AK23" s="295" t="s">
        <v>800</v>
      </c>
      <c r="AL23" s="292">
        <v>0</v>
      </c>
      <c r="AM23" s="295" t="s">
        <v>800</v>
      </c>
      <c r="AN23" s="295" t="s">
        <v>800</v>
      </c>
      <c r="AO23" s="292">
        <v>0</v>
      </c>
      <c r="AP23" s="295" t="s">
        <v>800</v>
      </c>
      <c r="AQ23" s="292">
        <v>9</v>
      </c>
      <c r="AR23" s="295" t="s">
        <v>800</v>
      </c>
      <c r="AS23" s="292">
        <v>0</v>
      </c>
      <c r="AT23" s="292">
        <f>SUM(AU23:BN23)</f>
        <v>0</v>
      </c>
      <c r="AU23" s="292">
        <v>0</v>
      </c>
      <c r="AV23" s="292">
        <v>0</v>
      </c>
      <c r="AW23" s="292">
        <v>0</v>
      </c>
      <c r="AX23" s="292">
        <v>0</v>
      </c>
      <c r="AY23" s="292">
        <v>0</v>
      </c>
      <c r="AZ23" s="292">
        <v>0</v>
      </c>
      <c r="BA23" s="292">
        <v>0</v>
      </c>
      <c r="BB23" s="292">
        <v>0</v>
      </c>
      <c r="BC23" s="292">
        <v>0</v>
      </c>
      <c r="BD23" s="292">
        <v>0</v>
      </c>
      <c r="BE23" s="295" t="s">
        <v>800</v>
      </c>
      <c r="BF23" s="295" t="s">
        <v>800</v>
      </c>
      <c r="BG23" s="295" t="s">
        <v>800</v>
      </c>
      <c r="BH23" s="295" t="s">
        <v>800</v>
      </c>
      <c r="BI23" s="295" t="s">
        <v>800</v>
      </c>
      <c r="BJ23" s="295" t="s">
        <v>800</v>
      </c>
      <c r="BK23" s="295" t="s">
        <v>800</v>
      </c>
      <c r="BL23" s="295" t="s">
        <v>800</v>
      </c>
      <c r="BM23" s="295" t="s">
        <v>800</v>
      </c>
      <c r="BN23" s="292">
        <v>0</v>
      </c>
      <c r="BO23" s="292">
        <f>SUM(BP23:CI23)</f>
        <v>29</v>
      </c>
      <c r="BP23" s="292">
        <v>0</v>
      </c>
      <c r="BQ23" s="292">
        <v>0</v>
      </c>
      <c r="BR23" s="292">
        <v>0</v>
      </c>
      <c r="BS23" s="292">
        <v>0</v>
      </c>
      <c r="BT23" s="292">
        <v>0</v>
      </c>
      <c r="BU23" s="292">
        <v>0</v>
      </c>
      <c r="BV23" s="292">
        <v>0</v>
      </c>
      <c r="BW23" s="292">
        <v>0</v>
      </c>
      <c r="BX23" s="292">
        <v>0</v>
      </c>
      <c r="BY23" s="292">
        <v>0</v>
      </c>
      <c r="BZ23" s="292">
        <v>29</v>
      </c>
      <c r="CA23" s="292">
        <v>0</v>
      </c>
      <c r="CB23" s="295" t="s">
        <v>800</v>
      </c>
      <c r="CC23" s="295" t="s">
        <v>800</v>
      </c>
      <c r="CD23" s="295" t="s">
        <v>800</v>
      </c>
      <c r="CE23" s="295" t="s">
        <v>800</v>
      </c>
      <c r="CF23" s="295" t="s">
        <v>800</v>
      </c>
      <c r="CG23" s="295" t="s">
        <v>800</v>
      </c>
      <c r="CH23" s="295" t="s">
        <v>800</v>
      </c>
      <c r="CI23" s="292">
        <v>0</v>
      </c>
      <c r="CJ23" s="292">
        <f>SUM(CK23:DD23)</f>
        <v>0</v>
      </c>
      <c r="CK23" s="292">
        <v>0</v>
      </c>
      <c r="CL23" s="292">
        <v>0</v>
      </c>
      <c r="CM23" s="292">
        <v>0</v>
      </c>
      <c r="CN23" s="292">
        <v>0</v>
      </c>
      <c r="CO23" s="292">
        <v>0</v>
      </c>
      <c r="CP23" s="292">
        <v>0</v>
      </c>
      <c r="CQ23" s="292">
        <v>0</v>
      </c>
      <c r="CR23" s="292">
        <v>0</v>
      </c>
      <c r="CS23" s="292">
        <v>0</v>
      </c>
      <c r="CT23" s="292">
        <v>0</v>
      </c>
      <c r="CU23" s="292">
        <v>0</v>
      </c>
      <c r="CV23" s="292">
        <v>0</v>
      </c>
      <c r="CW23" s="295" t="s">
        <v>800</v>
      </c>
      <c r="CX23" s="295" t="s">
        <v>800</v>
      </c>
      <c r="CY23" s="295" t="s">
        <v>800</v>
      </c>
      <c r="CZ23" s="295" t="s">
        <v>800</v>
      </c>
      <c r="DA23" s="295" t="s">
        <v>800</v>
      </c>
      <c r="DB23" s="295" t="s">
        <v>800</v>
      </c>
      <c r="DC23" s="295" t="s">
        <v>800</v>
      </c>
      <c r="DD23" s="292">
        <v>0</v>
      </c>
      <c r="DE23" s="292">
        <f>SUM(DF23:DY23)</f>
        <v>0</v>
      </c>
      <c r="DF23" s="292">
        <v>0</v>
      </c>
      <c r="DG23" s="292">
        <v>0</v>
      </c>
      <c r="DH23" s="292">
        <v>0</v>
      </c>
      <c r="DI23" s="292">
        <v>0</v>
      </c>
      <c r="DJ23" s="292">
        <v>0</v>
      </c>
      <c r="DK23" s="292">
        <v>0</v>
      </c>
      <c r="DL23" s="292">
        <v>0</v>
      </c>
      <c r="DM23" s="292">
        <v>0</v>
      </c>
      <c r="DN23" s="292">
        <v>0</v>
      </c>
      <c r="DO23" s="292">
        <v>0</v>
      </c>
      <c r="DP23" s="292">
        <v>0</v>
      </c>
      <c r="DQ23" s="292">
        <v>0</v>
      </c>
      <c r="DR23" s="295" t="s">
        <v>800</v>
      </c>
      <c r="DS23" s="295" t="s">
        <v>800</v>
      </c>
      <c r="DT23" s="292">
        <v>0</v>
      </c>
      <c r="DU23" s="295" t="s">
        <v>800</v>
      </c>
      <c r="DV23" s="295" t="s">
        <v>800</v>
      </c>
      <c r="DW23" s="295" t="s">
        <v>800</v>
      </c>
      <c r="DX23" s="295" t="s">
        <v>800</v>
      </c>
      <c r="DY23" s="292">
        <v>0</v>
      </c>
      <c r="DZ23" s="292">
        <f>SUM(EA23:ET23)</f>
        <v>178</v>
      </c>
      <c r="EA23" s="292">
        <v>0</v>
      </c>
      <c r="EB23" s="292">
        <v>0</v>
      </c>
      <c r="EC23" s="292">
        <v>0</v>
      </c>
      <c r="ED23" s="292">
        <v>0</v>
      </c>
      <c r="EE23" s="292">
        <v>0</v>
      </c>
      <c r="EF23" s="292">
        <v>0</v>
      </c>
      <c r="EG23" s="292">
        <v>0</v>
      </c>
      <c r="EH23" s="292">
        <v>0</v>
      </c>
      <c r="EI23" s="292">
        <v>0</v>
      </c>
      <c r="EJ23" s="292">
        <v>0</v>
      </c>
      <c r="EK23" s="295" t="s">
        <v>800</v>
      </c>
      <c r="EL23" s="295" t="s">
        <v>800</v>
      </c>
      <c r="EM23" s="295" t="s">
        <v>800</v>
      </c>
      <c r="EN23" s="292">
        <v>178</v>
      </c>
      <c r="EO23" s="292">
        <v>0</v>
      </c>
      <c r="EP23" s="295" t="s">
        <v>800</v>
      </c>
      <c r="EQ23" s="295" t="s">
        <v>800</v>
      </c>
      <c r="ER23" s="295" t="s">
        <v>800</v>
      </c>
      <c r="ES23" s="292">
        <v>0</v>
      </c>
      <c r="ET23" s="292">
        <v>0</v>
      </c>
      <c r="EU23" s="292">
        <f>SUM(EV23:FO23)</f>
        <v>346</v>
      </c>
      <c r="EV23" s="292">
        <v>217</v>
      </c>
      <c r="EW23" s="292">
        <v>2</v>
      </c>
      <c r="EX23" s="292">
        <v>0</v>
      </c>
      <c r="EY23" s="292">
        <v>62</v>
      </c>
      <c r="EZ23" s="292">
        <v>35</v>
      </c>
      <c r="FA23" s="292">
        <v>20</v>
      </c>
      <c r="FB23" s="292">
        <v>0</v>
      </c>
      <c r="FC23" s="292">
        <v>0</v>
      </c>
      <c r="FD23" s="292">
        <v>2</v>
      </c>
      <c r="FE23" s="292">
        <v>0</v>
      </c>
      <c r="FF23" s="292">
        <v>0</v>
      </c>
      <c r="FG23" s="292">
        <v>0</v>
      </c>
      <c r="FH23" s="295" t="s">
        <v>800</v>
      </c>
      <c r="FI23" s="295" t="s">
        <v>800</v>
      </c>
      <c r="FJ23" s="295" t="s">
        <v>800</v>
      </c>
      <c r="FK23" s="292">
        <v>0</v>
      </c>
      <c r="FL23" s="292">
        <v>0</v>
      </c>
      <c r="FM23" s="292">
        <v>0</v>
      </c>
      <c r="FN23" s="292">
        <v>0</v>
      </c>
      <c r="FO23" s="292">
        <v>8</v>
      </c>
    </row>
    <row r="24" spans="1:171" s="224" customFormat="1" ht="13.5" customHeight="1">
      <c r="A24" s="290" t="s">
        <v>745</v>
      </c>
      <c r="B24" s="291" t="s">
        <v>794</v>
      </c>
      <c r="C24" s="290" t="s">
        <v>795</v>
      </c>
      <c r="D24" s="292">
        <f>SUM(Y24,AT24,BO24,CJ24,DE24,DZ24,EU24)</f>
        <v>253</v>
      </c>
      <c r="E24" s="292">
        <f>SUM(Z24,AU24,BP24,CK24,DF24,EA24,EV24)</f>
        <v>120</v>
      </c>
      <c r="F24" s="292">
        <f>SUM(AA24,AV24,BQ24,CL24,DG24,EB24,EW24)</f>
        <v>0</v>
      </c>
      <c r="G24" s="292">
        <f>SUM(AB24,AW24,BR24,CM24,DH24,EC24,EX24)</f>
        <v>0</v>
      </c>
      <c r="H24" s="292">
        <f>SUM(AC24,AX24,BS24,CN24,DI24,ED24,EY24)</f>
        <v>0</v>
      </c>
      <c r="I24" s="292">
        <f>SUM(AD24,AY24,BT24,CO24,DJ24,EE24,EZ24)</f>
        <v>0</v>
      </c>
      <c r="J24" s="292">
        <f>SUM(AE24,AZ24,BU24,CP24,DK24,EF24,FA24)</f>
        <v>0</v>
      </c>
      <c r="K24" s="292">
        <f>SUM(AF24,BA24,BV24,CQ24,DL24,EG24,FB24)</f>
        <v>0</v>
      </c>
      <c r="L24" s="292">
        <f>SUM(AG24,BB24,BW24,CR24,DM24,EH24,FC24)</f>
        <v>0</v>
      </c>
      <c r="M24" s="292">
        <f>SUM(AH24,BC24,BX24,CS24,DN24,EI24,FD24)</f>
        <v>0</v>
      </c>
      <c r="N24" s="292">
        <f>SUM(AI24,BD24,BY24,CT24,DO24,EJ24,FE24)</f>
        <v>0</v>
      </c>
      <c r="O24" s="292">
        <f>SUM(AJ24,BE24,BZ24,CU24,DP24,EK24,FF24)</f>
        <v>14</v>
      </c>
      <c r="P24" s="292">
        <f>SUM(AK24,BF24,CA24,CV24,DQ24,EL24,FG24)</f>
        <v>0</v>
      </c>
      <c r="Q24" s="292">
        <f>SUM(AL24,BG24,CB24,CW24,DR24,EM24,FH24)</f>
        <v>0</v>
      </c>
      <c r="R24" s="292">
        <f>SUM(AM24,BH24,CC24,CX24,DS24,EN24,FI24)</f>
        <v>0</v>
      </c>
      <c r="S24" s="292">
        <f>SUM(AN24,BI24,CD24,CY24,DT24,EO24,FJ24)</f>
        <v>0</v>
      </c>
      <c r="T24" s="292">
        <f>SUM(AO24,BJ24,CE24,CZ24,DU24,EP24,FK24)</f>
        <v>119</v>
      </c>
      <c r="U24" s="292">
        <f>SUM(AP24,BK24,CF24,DA24,DV24,EQ24,FL24)</f>
        <v>0</v>
      </c>
      <c r="V24" s="292">
        <f>SUM(AQ24,BL24,CG24,DB24,DW24,ER24,FM24)</f>
        <v>0</v>
      </c>
      <c r="W24" s="292">
        <f>SUM(AR24,BM24,CH24,DC24,DX24,ES24,FN24)</f>
        <v>0</v>
      </c>
      <c r="X24" s="292">
        <f>SUM(AS24,BN24,CI24,DD24,DY24,ET24,FO24)</f>
        <v>0</v>
      </c>
      <c r="Y24" s="292">
        <f>SUM(Z24:AS24)</f>
        <v>119</v>
      </c>
      <c r="Z24" s="292">
        <v>0</v>
      </c>
      <c r="AA24" s="292">
        <v>0</v>
      </c>
      <c r="AB24" s="292">
        <v>0</v>
      </c>
      <c r="AC24" s="292">
        <v>0</v>
      </c>
      <c r="AD24" s="292">
        <v>0</v>
      </c>
      <c r="AE24" s="292">
        <v>0</v>
      </c>
      <c r="AF24" s="292">
        <v>0</v>
      </c>
      <c r="AG24" s="292">
        <v>0</v>
      </c>
      <c r="AH24" s="292">
        <v>0</v>
      </c>
      <c r="AI24" s="292">
        <v>0</v>
      </c>
      <c r="AJ24" s="295" t="s">
        <v>800</v>
      </c>
      <c r="AK24" s="295" t="s">
        <v>800</v>
      </c>
      <c r="AL24" s="292">
        <v>0</v>
      </c>
      <c r="AM24" s="295" t="s">
        <v>800</v>
      </c>
      <c r="AN24" s="295" t="s">
        <v>800</v>
      </c>
      <c r="AO24" s="292">
        <v>119</v>
      </c>
      <c r="AP24" s="295" t="s">
        <v>800</v>
      </c>
      <c r="AQ24" s="292">
        <v>0</v>
      </c>
      <c r="AR24" s="295" t="s">
        <v>800</v>
      </c>
      <c r="AS24" s="292">
        <v>0</v>
      </c>
      <c r="AT24" s="292">
        <f>SUM(AU24:BN24)</f>
        <v>0</v>
      </c>
      <c r="AU24" s="292">
        <v>0</v>
      </c>
      <c r="AV24" s="292">
        <v>0</v>
      </c>
      <c r="AW24" s="292">
        <v>0</v>
      </c>
      <c r="AX24" s="292">
        <v>0</v>
      </c>
      <c r="AY24" s="292">
        <v>0</v>
      </c>
      <c r="AZ24" s="292">
        <v>0</v>
      </c>
      <c r="BA24" s="292">
        <v>0</v>
      </c>
      <c r="BB24" s="292">
        <v>0</v>
      </c>
      <c r="BC24" s="292">
        <v>0</v>
      </c>
      <c r="BD24" s="292">
        <v>0</v>
      </c>
      <c r="BE24" s="295" t="s">
        <v>800</v>
      </c>
      <c r="BF24" s="295" t="s">
        <v>800</v>
      </c>
      <c r="BG24" s="295" t="s">
        <v>800</v>
      </c>
      <c r="BH24" s="295" t="s">
        <v>800</v>
      </c>
      <c r="BI24" s="295" t="s">
        <v>800</v>
      </c>
      <c r="BJ24" s="295" t="s">
        <v>800</v>
      </c>
      <c r="BK24" s="295" t="s">
        <v>800</v>
      </c>
      <c r="BL24" s="295" t="s">
        <v>800</v>
      </c>
      <c r="BM24" s="295" t="s">
        <v>800</v>
      </c>
      <c r="BN24" s="292">
        <v>0</v>
      </c>
      <c r="BO24" s="292">
        <f>SUM(BP24:CI24)</f>
        <v>14</v>
      </c>
      <c r="BP24" s="292">
        <v>0</v>
      </c>
      <c r="BQ24" s="292">
        <v>0</v>
      </c>
      <c r="BR24" s="292">
        <v>0</v>
      </c>
      <c r="BS24" s="292">
        <v>0</v>
      </c>
      <c r="BT24" s="292">
        <v>0</v>
      </c>
      <c r="BU24" s="292">
        <v>0</v>
      </c>
      <c r="BV24" s="292">
        <v>0</v>
      </c>
      <c r="BW24" s="292">
        <v>0</v>
      </c>
      <c r="BX24" s="292">
        <v>0</v>
      </c>
      <c r="BY24" s="292">
        <v>0</v>
      </c>
      <c r="BZ24" s="292">
        <v>14</v>
      </c>
      <c r="CA24" s="292">
        <v>0</v>
      </c>
      <c r="CB24" s="295" t="s">
        <v>800</v>
      </c>
      <c r="CC24" s="295" t="s">
        <v>800</v>
      </c>
      <c r="CD24" s="295" t="s">
        <v>800</v>
      </c>
      <c r="CE24" s="295" t="s">
        <v>800</v>
      </c>
      <c r="CF24" s="295" t="s">
        <v>800</v>
      </c>
      <c r="CG24" s="295" t="s">
        <v>800</v>
      </c>
      <c r="CH24" s="295" t="s">
        <v>800</v>
      </c>
      <c r="CI24" s="292">
        <v>0</v>
      </c>
      <c r="CJ24" s="292">
        <f>SUM(CK24:DD24)</f>
        <v>0</v>
      </c>
      <c r="CK24" s="292">
        <v>0</v>
      </c>
      <c r="CL24" s="292">
        <v>0</v>
      </c>
      <c r="CM24" s="292">
        <v>0</v>
      </c>
      <c r="CN24" s="292">
        <v>0</v>
      </c>
      <c r="CO24" s="292">
        <v>0</v>
      </c>
      <c r="CP24" s="292">
        <v>0</v>
      </c>
      <c r="CQ24" s="292">
        <v>0</v>
      </c>
      <c r="CR24" s="292">
        <v>0</v>
      </c>
      <c r="CS24" s="292">
        <v>0</v>
      </c>
      <c r="CT24" s="292">
        <v>0</v>
      </c>
      <c r="CU24" s="292">
        <v>0</v>
      </c>
      <c r="CV24" s="292">
        <v>0</v>
      </c>
      <c r="CW24" s="295" t="s">
        <v>800</v>
      </c>
      <c r="CX24" s="295" t="s">
        <v>800</v>
      </c>
      <c r="CY24" s="295" t="s">
        <v>800</v>
      </c>
      <c r="CZ24" s="295" t="s">
        <v>800</v>
      </c>
      <c r="DA24" s="295" t="s">
        <v>800</v>
      </c>
      <c r="DB24" s="295" t="s">
        <v>800</v>
      </c>
      <c r="DC24" s="295" t="s">
        <v>800</v>
      </c>
      <c r="DD24" s="292">
        <v>0</v>
      </c>
      <c r="DE24" s="292">
        <f>SUM(DF24:DY24)</f>
        <v>0</v>
      </c>
      <c r="DF24" s="292">
        <v>0</v>
      </c>
      <c r="DG24" s="292">
        <v>0</v>
      </c>
      <c r="DH24" s="292">
        <v>0</v>
      </c>
      <c r="DI24" s="292">
        <v>0</v>
      </c>
      <c r="DJ24" s="292">
        <v>0</v>
      </c>
      <c r="DK24" s="292">
        <v>0</v>
      </c>
      <c r="DL24" s="292">
        <v>0</v>
      </c>
      <c r="DM24" s="292">
        <v>0</v>
      </c>
      <c r="DN24" s="292">
        <v>0</v>
      </c>
      <c r="DO24" s="292">
        <v>0</v>
      </c>
      <c r="DP24" s="292">
        <v>0</v>
      </c>
      <c r="DQ24" s="292">
        <v>0</v>
      </c>
      <c r="DR24" s="295" t="s">
        <v>800</v>
      </c>
      <c r="DS24" s="295" t="s">
        <v>800</v>
      </c>
      <c r="DT24" s="292">
        <v>0</v>
      </c>
      <c r="DU24" s="295" t="s">
        <v>800</v>
      </c>
      <c r="DV24" s="295" t="s">
        <v>800</v>
      </c>
      <c r="DW24" s="295" t="s">
        <v>800</v>
      </c>
      <c r="DX24" s="295" t="s">
        <v>800</v>
      </c>
      <c r="DY24" s="292">
        <v>0</v>
      </c>
      <c r="DZ24" s="292">
        <f>SUM(EA24:ET24)</f>
        <v>0</v>
      </c>
      <c r="EA24" s="292">
        <v>0</v>
      </c>
      <c r="EB24" s="292">
        <v>0</v>
      </c>
      <c r="EC24" s="292">
        <v>0</v>
      </c>
      <c r="ED24" s="292">
        <v>0</v>
      </c>
      <c r="EE24" s="292">
        <v>0</v>
      </c>
      <c r="EF24" s="292">
        <v>0</v>
      </c>
      <c r="EG24" s="292">
        <v>0</v>
      </c>
      <c r="EH24" s="292">
        <v>0</v>
      </c>
      <c r="EI24" s="292">
        <v>0</v>
      </c>
      <c r="EJ24" s="292">
        <v>0</v>
      </c>
      <c r="EK24" s="295" t="s">
        <v>800</v>
      </c>
      <c r="EL24" s="295" t="s">
        <v>800</v>
      </c>
      <c r="EM24" s="295" t="s">
        <v>800</v>
      </c>
      <c r="EN24" s="292">
        <v>0</v>
      </c>
      <c r="EO24" s="292">
        <v>0</v>
      </c>
      <c r="EP24" s="295" t="s">
        <v>800</v>
      </c>
      <c r="EQ24" s="295" t="s">
        <v>800</v>
      </c>
      <c r="ER24" s="295" t="s">
        <v>800</v>
      </c>
      <c r="ES24" s="292">
        <v>0</v>
      </c>
      <c r="ET24" s="292">
        <v>0</v>
      </c>
      <c r="EU24" s="292">
        <f>SUM(EV24:FO24)</f>
        <v>120</v>
      </c>
      <c r="EV24" s="292">
        <v>120</v>
      </c>
      <c r="EW24" s="292">
        <v>0</v>
      </c>
      <c r="EX24" s="292">
        <v>0</v>
      </c>
      <c r="EY24" s="292">
        <v>0</v>
      </c>
      <c r="EZ24" s="292">
        <v>0</v>
      </c>
      <c r="FA24" s="292">
        <v>0</v>
      </c>
      <c r="FB24" s="292">
        <v>0</v>
      </c>
      <c r="FC24" s="292">
        <v>0</v>
      </c>
      <c r="FD24" s="292">
        <v>0</v>
      </c>
      <c r="FE24" s="292">
        <v>0</v>
      </c>
      <c r="FF24" s="292">
        <v>0</v>
      </c>
      <c r="FG24" s="292">
        <v>0</v>
      </c>
      <c r="FH24" s="295" t="s">
        <v>800</v>
      </c>
      <c r="FI24" s="295" t="s">
        <v>800</v>
      </c>
      <c r="FJ24" s="295" t="s">
        <v>800</v>
      </c>
      <c r="FK24" s="292">
        <v>0</v>
      </c>
      <c r="FL24" s="292">
        <v>0</v>
      </c>
      <c r="FM24" s="292">
        <v>0</v>
      </c>
      <c r="FN24" s="292">
        <v>0</v>
      </c>
      <c r="FO24" s="292">
        <v>0</v>
      </c>
    </row>
    <row r="25" spans="1:171" s="224" customFormat="1" ht="13.5" customHeight="1">
      <c r="A25" s="290" t="s">
        <v>745</v>
      </c>
      <c r="B25" s="291" t="s">
        <v>796</v>
      </c>
      <c r="C25" s="290" t="s">
        <v>797</v>
      </c>
      <c r="D25" s="292">
        <f>SUM(Y25,AT25,BO25,CJ25,DE25,DZ25,EU25)</f>
        <v>132</v>
      </c>
      <c r="E25" s="292">
        <f>SUM(Z25,AU25,BP25,CK25,DF25,EA25,EV25)</f>
        <v>24</v>
      </c>
      <c r="F25" s="292">
        <f>SUM(AA25,AV25,BQ25,CL25,DG25,EB25,EW25)</f>
        <v>0</v>
      </c>
      <c r="G25" s="292">
        <f>SUM(AB25,AW25,BR25,CM25,DH25,EC25,EX25)</f>
        <v>0</v>
      </c>
      <c r="H25" s="292">
        <f>SUM(AC25,AX25,BS25,CN25,DI25,ED25,EY25)</f>
        <v>15</v>
      </c>
      <c r="I25" s="292">
        <f>SUM(AD25,AY25,BT25,CO25,DJ25,EE25,EZ25)</f>
        <v>9</v>
      </c>
      <c r="J25" s="292">
        <f>SUM(AE25,AZ25,BU25,CP25,DK25,EF25,FA25)</f>
        <v>5</v>
      </c>
      <c r="K25" s="292">
        <f>SUM(AF25,BA25,BV25,CQ25,DL25,EG25,FB25)</f>
        <v>0</v>
      </c>
      <c r="L25" s="292">
        <f>SUM(AG25,BB25,BW25,CR25,DM25,EH25,FC25)</f>
        <v>0</v>
      </c>
      <c r="M25" s="292">
        <f>SUM(AH25,BC25,BX25,CS25,DN25,EI25,FD25)</f>
        <v>0</v>
      </c>
      <c r="N25" s="292">
        <f>SUM(AI25,BD25,BY25,CT25,DO25,EJ25,FE25)</f>
        <v>0</v>
      </c>
      <c r="O25" s="292">
        <f>SUM(AJ25,BE25,BZ25,CU25,DP25,EK25,FF25)</f>
        <v>1</v>
      </c>
      <c r="P25" s="292">
        <f>SUM(AK25,BF25,CA25,CV25,DQ25,EL25,FG25)</f>
        <v>0</v>
      </c>
      <c r="Q25" s="292">
        <f>SUM(AL25,BG25,CB25,CW25,DR25,EM25,FH25)</f>
        <v>0</v>
      </c>
      <c r="R25" s="292">
        <f>SUM(AM25,BH25,CC25,CX25,DS25,EN25,FI25)</f>
        <v>0</v>
      </c>
      <c r="S25" s="292">
        <f>SUM(AN25,BI25,CD25,CY25,DT25,EO25,FJ25)</f>
        <v>0</v>
      </c>
      <c r="T25" s="292">
        <f>SUM(AO25,BJ25,CE25,CZ25,DU25,EP25,FK25)</f>
        <v>76</v>
      </c>
      <c r="U25" s="292">
        <f>SUM(AP25,BK25,CF25,DA25,DV25,EQ25,FL25)</f>
        <v>0</v>
      </c>
      <c r="V25" s="292">
        <f>SUM(AQ25,BL25,CG25,DB25,DW25,ER25,FM25)</f>
        <v>0</v>
      </c>
      <c r="W25" s="292">
        <f>SUM(AR25,BM25,CH25,DC25,DX25,ES25,FN25)</f>
        <v>1</v>
      </c>
      <c r="X25" s="292">
        <f>SUM(AS25,BN25,CI25,DD25,DY25,ET25,FO25)</f>
        <v>1</v>
      </c>
      <c r="Y25" s="292">
        <f>SUM(Z25:AS25)</f>
        <v>76</v>
      </c>
      <c r="Z25" s="292">
        <v>0</v>
      </c>
      <c r="AA25" s="292">
        <v>0</v>
      </c>
      <c r="AB25" s="292">
        <v>0</v>
      </c>
      <c r="AC25" s="292">
        <v>0</v>
      </c>
      <c r="AD25" s="292">
        <v>0</v>
      </c>
      <c r="AE25" s="292">
        <v>0</v>
      </c>
      <c r="AF25" s="292">
        <v>0</v>
      </c>
      <c r="AG25" s="292">
        <v>0</v>
      </c>
      <c r="AH25" s="292">
        <v>0</v>
      </c>
      <c r="AI25" s="292">
        <v>0</v>
      </c>
      <c r="AJ25" s="295" t="s">
        <v>800</v>
      </c>
      <c r="AK25" s="295" t="s">
        <v>800</v>
      </c>
      <c r="AL25" s="292">
        <v>0</v>
      </c>
      <c r="AM25" s="295" t="s">
        <v>800</v>
      </c>
      <c r="AN25" s="295" t="s">
        <v>800</v>
      </c>
      <c r="AO25" s="292">
        <v>76</v>
      </c>
      <c r="AP25" s="295" t="s">
        <v>800</v>
      </c>
      <c r="AQ25" s="292">
        <v>0</v>
      </c>
      <c r="AR25" s="295" t="s">
        <v>800</v>
      </c>
      <c r="AS25" s="292">
        <v>0</v>
      </c>
      <c r="AT25" s="292">
        <f>SUM(AU25:BN25)</f>
        <v>0</v>
      </c>
      <c r="AU25" s="292">
        <v>0</v>
      </c>
      <c r="AV25" s="292">
        <v>0</v>
      </c>
      <c r="AW25" s="292">
        <v>0</v>
      </c>
      <c r="AX25" s="292">
        <v>0</v>
      </c>
      <c r="AY25" s="292">
        <v>0</v>
      </c>
      <c r="AZ25" s="292">
        <v>0</v>
      </c>
      <c r="BA25" s="292">
        <v>0</v>
      </c>
      <c r="BB25" s="292">
        <v>0</v>
      </c>
      <c r="BC25" s="292">
        <v>0</v>
      </c>
      <c r="BD25" s="292">
        <v>0</v>
      </c>
      <c r="BE25" s="295" t="s">
        <v>800</v>
      </c>
      <c r="BF25" s="295" t="s">
        <v>800</v>
      </c>
      <c r="BG25" s="295" t="s">
        <v>800</v>
      </c>
      <c r="BH25" s="295" t="s">
        <v>800</v>
      </c>
      <c r="BI25" s="295" t="s">
        <v>800</v>
      </c>
      <c r="BJ25" s="295" t="s">
        <v>800</v>
      </c>
      <c r="BK25" s="295" t="s">
        <v>800</v>
      </c>
      <c r="BL25" s="295" t="s">
        <v>800</v>
      </c>
      <c r="BM25" s="295" t="s">
        <v>800</v>
      </c>
      <c r="BN25" s="292">
        <v>0</v>
      </c>
      <c r="BO25" s="292">
        <f>SUM(BP25:CI25)</f>
        <v>1</v>
      </c>
      <c r="BP25" s="292">
        <v>0</v>
      </c>
      <c r="BQ25" s="292">
        <v>0</v>
      </c>
      <c r="BR25" s="292">
        <v>0</v>
      </c>
      <c r="BS25" s="292">
        <v>0</v>
      </c>
      <c r="BT25" s="292">
        <v>0</v>
      </c>
      <c r="BU25" s="292">
        <v>0</v>
      </c>
      <c r="BV25" s="292">
        <v>0</v>
      </c>
      <c r="BW25" s="292">
        <v>0</v>
      </c>
      <c r="BX25" s="292">
        <v>0</v>
      </c>
      <c r="BY25" s="292">
        <v>0</v>
      </c>
      <c r="BZ25" s="292">
        <v>1</v>
      </c>
      <c r="CA25" s="292">
        <v>0</v>
      </c>
      <c r="CB25" s="295" t="s">
        <v>800</v>
      </c>
      <c r="CC25" s="295" t="s">
        <v>800</v>
      </c>
      <c r="CD25" s="295" t="s">
        <v>800</v>
      </c>
      <c r="CE25" s="295" t="s">
        <v>800</v>
      </c>
      <c r="CF25" s="295" t="s">
        <v>800</v>
      </c>
      <c r="CG25" s="295" t="s">
        <v>800</v>
      </c>
      <c r="CH25" s="295" t="s">
        <v>800</v>
      </c>
      <c r="CI25" s="292">
        <v>0</v>
      </c>
      <c r="CJ25" s="292">
        <f>SUM(CK25:DD25)</f>
        <v>0</v>
      </c>
      <c r="CK25" s="292">
        <v>0</v>
      </c>
      <c r="CL25" s="292">
        <v>0</v>
      </c>
      <c r="CM25" s="292">
        <v>0</v>
      </c>
      <c r="CN25" s="292">
        <v>0</v>
      </c>
      <c r="CO25" s="292">
        <v>0</v>
      </c>
      <c r="CP25" s="292">
        <v>0</v>
      </c>
      <c r="CQ25" s="292">
        <v>0</v>
      </c>
      <c r="CR25" s="292">
        <v>0</v>
      </c>
      <c r="CS25" s="292">
        <v>0</v>
      </c>
      <c r="CT25" s="292">
        <v>0</v>
      </c>
      <c r="CU25" s="292">
        <v>0</v>
      </c>
      <c r="CV25" s="292">
        <v>0</v>
      </c>
      <c r="CW25" s="295" t="s">
        <v>800</v>
      </c>
      <c r="CX25" s="295" t="s">
        <v>800</v>
      </c>
      <c r="CY25" s="295" t="s">
        <v>800</v>
      </c>
      <c r="CZ25" s="295" t="s">
        <v>800</v>
      </c>
      <c r="DA25" s="295" t="s">
        <v>800</v>
      </c>
      <c r="DB25" s="295" t="s">
        <v>800</v>
      </c>
      <c r="DC25" s="295" t="s">
        <v>800</v>
      </c>
      <c r="DD25" s="292">
        <v>0</v>
      </c>
      <c r="DE25" s="292">
        <f>SUM(DF25:DY25)</f>
        <v>0</v>
      </c>
      <c r="DF25" s="292">
        <v>0</v>
      </c>
      <c r="DG25" s="292">
        <v>0</v>
      </c>
      <c r="DH25" s="292">
        <v>0</v>
      </c>
      <c r="DI25" s="292">
        <v>0</v>
      </c>
      <c r="DJ25" s="292">
        <v>0</v>
      </c>
      <c r="DK25" s="292">
        <v>0</v>
      </c>
      <c r="DL25" s="292">
        <v>0</v>
      </c>
      <c r="DM25" s="292">
        <v>0</v>
      </c>
      <c r="DN25" s="292">
        <v>0</v>
      </c>
      <c r="DO25" s="292">
        <v>0</v>
      </c>
      <c r="DP25" s="292">
        <v>0</v>
      </c>
      <c r="DQ25" s="292">
        <v>0</v>
      </c>
      <c r="DR25" s="295" t="s">
        <v>800</v>
      </c>
      <c r="DS25" s="295" t="s">
        <v>800</v>
      </c>
      <c r="DT25" s="292">
        <v>0</v>
      </c>
      <c r="DU25" s="295" t="s">
        <v>800</v>
      </c>
      <c r="DV25" s="295" t="s">
        <v>800</v>
      </c>
      <c r="DW25" s="295" t="s">
        <v>800</v>
      </c>
      <c r="DX25" s="295" t="s">
        <v>800</v>
      </c>
      <c r="DY25" s="292">
        <v>0</v>
      </c>
      <c r="DZ25" s="292">
        <f>SUM(EA25:ET25)</f>
        <v>0</v>
      </c>
      <c r="EA25" s="292">
        <v>0</v>
      </c>
      <c r="EB25" s="292">
        <v>0</v>
      </c>
      <c r="EC25" s="292">
        <v>0</v>
      </c>
      <c r="ED25" s="292">
        <v>0</v>
      </c>
      <c r="EE25" s="292">
        <v>0</v>
      </c>
      <c r="EF25" s="292">
        <v>0</v>
      </c>
      <c r="EG25" s="292">
        <v>0</v>
      </c>
      <c r="EH25" s="292">
        <v>0</v>
      </c>
      <c r="EI25" s="292">
        <v>0</v>
      </c>
      <c r="EJ25" s="292">
        <v>0</v>
      </c>
      <c r="EK25" s="295" t="s">
        <v>800</v>
      </c>
      <c r="EL25" s="295" t="s">
        <v>800</v>
      </c>
      <c r="EM25" s="295" t="s">
        <v>800</v>
      </c>
      <c r="EN25" s="292">
        <v>0</v>
      </c>
      <c r="EO25" s="292">
        <v>0</v>
      </c>
      <c r="EP25" s="295" t="s">
        <v>800</v>
      </c>
      <c r="EQ25" s="295" t="s">
        <v>800</v>
      </c>
      <c r="ER25" s="295" t="s">
        <v>800</v>
      </c>
      <c r="ES25" s="292">
        <v>0</v>
      </c>
      <c r="ET25" s="292">
        <v>0</v>
      </c>
      <c r="EU25" s="292">
        <f>SUM(EV25:FO25)</f>
        <v>55</v>
      </c>
      <c r="EV25" s="292">
        <v>24</v>
      </c>
      <c r="EW25" s="292">
        <v>0</v>
      </c>
      <c r="EX25" s="292">
        <v>0</v>
      </c>
      <c r="EY25" s="292">
        <v>15</v>
      </c>
      <c r="EZ25" s="292">
        <v>9</v>
      </c>
      <c r="FA25" s="292">
        <v>5</v>
      </c>
      <c r="FB25" s="292">
        <v>0</v>
      </c>
      <c r="FC25" s="292">
        <v>0</v>
      </c>
      <c r="FD25" s="292">
        <v>0</v>
      </c>
      <c r="FE25" s="292">
        <v>0</v>
      </c>
      <c r="FF25" s="292">
        <v>0</v>
      </c>
      <c r="FG25" s="292">
        <v>0</v>
      </c>
      <c r="FH25" s="295" t="s">
        <v>800</v>
      </c>
      <c r="FI25" s="295" t="s">
        <v>800</v>
      </c>
      <c r="FJ25" s="295" t="s">
        <v>800</v>
      </c>
      <c r="FK25" s="292">
        <v>0</v>
      </c>
      <c r="FL25" s="292">
        <v>0</v>
      </c>
      <c r="FM25" s="292">
        <v>0</v>
      </c>
      <c r="FN25" s="292">
        <v>1</v>
      </c>
      <c r="FO25" s="292">
        <v>1</v>
      </c>
    </row>
    <row r="26" spans="1:171" s="224" customFormat="1" ht="13.5" customHeight="1">
      <c r="A26" s="290" t="s">
        <v>745</v>
      </c>
      <c r="B26" s="291" t="s">
        <v>798</v>
      </c>
      <c r="C26" s="290" t="s">
        <v>799</v>
      </c>
      <c r="D26" s="292">
        <f>SUM(Y26,AT26,BO26,CJ26,DE26,DZ26,EU26)</f>
        <v>120</v>
      </c>
      <c r="E26" s="292">
        <f>SUM(Z26,AU26,BP26,CK26,DF26,EA26,EV26)</f>
        <v>79</v>
      </c>
      <c r="F26" s="292">
        <f>SUM(AA26,AV26,BQ26,CL26,DG26,EB26,EW26)</f>
        <v>1</v>
      </c>
      <c r="G26" s="292">
        <f>SUM(AB26,AW26,BR26,CM26,DH26,EC26,EX26)</f>
        <v>7</v>
      </c>
      <c r="H26" s="292">
        <f>SUM(AC26,AX26,BS26,CN26,DI26,ED26,EY26)</f>
        <v>17</v>
      </c>
      <c r="I26" s="292">
        <f>SUM(AD26,AY26,BT26,CO26,DJ26,EE26,EZ26)</f>
        <v>10</v>
      </c>
      <c r="J26" s="292">
        <f>SUM(AE26,AZ26,BU26,CP26,DK26,EF26,FA26)</f>
        <v>6</v>
      </c>
      <c r="K26" s="292">
        <f>SUM(AF26,BA26,BV26,CQ26,DL26,EG26,FB26)</f>
        <v>0</v>
      </c>
      <c r="L26" s="292">
        <f>SUM(AG26,BB26,BW26,CR26,DM26,EH26,FC26)</f>
        <v>0</v>
      </c>
      <c r="M26" s="292">
        <f>SUM(AH26,BC26,BX26,CS26,DN26,EI26,FD26)</f>
        <v>0</v>
      </c>
      <c r="N26" s="292">
        <f>SUM(AI26,BD26,BY26,CT26,DO26,EJ26,FE26)</f>
        <v>0</v>
      </c>
      <c r="O26" s="292">
        <f>SUM(AJ26,BE26,BZ26,CU26,DP26,EK26,FF26)</f>
        <v>0</v>
      </c>
      <c r="P26" s="292">
        <f>SUM(AK26,BF26,CA26,CV26,DQ26,EL26,FG26)</f>
        <v>0</v>
      </c>
      <c r="Q26" s="292">
        <f>SUM(AL26,BG26,CB26,CW26,DR26,EM26,FH26)</f>
        <v>0</v>
      </c>
      <c r="R26" s="292">
        <f>SUM(AM26,BH26,CC26,CX26,DS26,EN26,FI26)</f>
        <v>0</v>
      </c>
      <c r="S26" s="292">
        <f>SUM(AN26,BI26,CD26,CY26,DT26,EO26,FJ26)</f>
        <v>0</v>
      </c>
      <c r="T26" s="292">
        <f>SUM(AO26,BJ26,CE26,CZ26,DU26,EP26,FK26)</f>
        <v>0</v>
      </c>
      <c r="U26" s="292">
        <f>SUM(AP26,BK26,CF26,DA26,DV26,EQ26,FL26)</f>
        <v>0</v>
      </c>
      <c r="V26" s="292">
        <f>SUM(AQ26,BL26,CG26,DB26,DW26,ER26,FM26)</f>
        <v>0</v>
      </c>
      <c r="W26" s="292">
        <f>SUM(AR26,BM26,CH26,DC26,DX26,ES26,FN26)</f>
        <v>0</v>
      </c>
      <c r="X26" s="292">
        <f>SUM(AS26,BN26,CI26,DD26,DY26,ET26,FO26)</f>
        <v>0</v>
      </c>
      <c r="Y26" s="292">
        <f>SUM(Z26:AS26)</f>
        <v>0</v>
      </c>
      <c r="Z26" s="292">
        <v>0</v>
      </c>
      <c r="AA26" s="292">
        <v>0</v>
      </c>
      <c r="AB26" s="292">
        <v>0</v>
      </c>
      <c r="AC26" s="292">
        <v>0</v>
      </c>
      <c r="AD26" s="292">
        <v>0</v>
      </c>
      <c r="AE26" s="292">
        <v>0</v>
      </c>
      <c r="AF26" s="292">
        <v>0</v>
      </c>
      <c r="AG26" s="292">
        <v>0</v>
      </c>
      <c r="AH26" s="292">
        <v>0</v>
      </c>
      <c r="AI26" s="292">
        <v>0</v>
      </c>
      <c r="AJ26" s="295" t="s">
        <v>800</v>
      </c>
      <c r="AK26" s="295" t="s">
        <v>800</v>
      </c>
      <c r="AL26" s="292">
        <v>0</v>
      </c>
      <c r="AM26" s="295" t="s">
        <v>800</v>
      </c>
      <c r="AN26" s="295" t="s">
        <v>800</v>
      </c>
      <c r="AO26" s="292">
        <v>0</v>
      </c>
      <c r="AP26" s="295" t="s">
        <v>800</v>
      </c>
      <c r="AQ26" s="292">
        <v>0</v>
      </c>
      <c r="AR26" s="295" t="s">
        <v>800</v>
      </c>
      <c r="AS26" s="292">
        <v>0</v>
      </c>
      <c r="AT26" s="292">
        <f>SUM(AU26:BN26)</f>
        <v>0</v>
      </c>
      <c r="AU26" s="292">
        <v>0</v>
      </c>
      <c r="AV26" s="292">
        <v>0</v>
      </c>
      <c r="AW26" s="292">
        <v>0</v>
      </c>
      <c r="AX26" s="292">
        <v>0</v>
      </c>
      <c r="AY26" s="292">
        <v>0</v>
      </c>
      <c r="AZ26" s="292">
        <v>0</v>
      </c>
      <c r="BA26" s="292">
        <v>0</v>
      </c>
      <c r="BB26" s="292">
        <v>0</v>
      </c>
      <c r="BC26" s="292">
        <v>0</v>
      </c>
      <c r="BD26" s="292">
        <v>0</v>
      </c>
      <c r="BE26" s="295" t="s">
        <v>800</v>
      </c>
      <c r="BF26" s="295" t="s">
        <v>800</v>
      </c>
      <c r="BG26" s="295" t="s">
        <v>800</v>
      </c>
      <c r="BH26" s="295" t="s">
        <v>800</v>
      </c>
      <c r="BI26" s="295" t="s">
        <v>800</v>
      </c>
      <c r="BJ26" s="295" t="s">
        <v>800</v>
      </c>
      <c r="BK26" s="295" t="s">
        <v>800</v>
      </c>
      <c r="BL26" s="295" t="s">
        <v>800</v>
      </c>
      <c r="BM26" s="295" t="s">
        <v>800</v>
      </c>
      <c r="BN26" s="292">
        <v>0</v>
      </c>
      <c r="BO26" s="292">
        <f>SUM(BP26:CI26)</f>
        <v>0</v>
      </c>
      <c r="BP26" s="292">
        <v>0</v>
      </c>
      <c r="BQ26" s="292">
        <v>0</v>
      </c>
      <c r="BR26" s="292">
        <v>0</v>
      </c>
      <c r="BS26" s="292">
        <v>0</v>
      </c>
      <c r="BT26" s="292">
        <v>0</v>
      </c>
      <c r="BU26" s="292">
        <v>0</v>
      </c>
      <c r="BV26" s="292">
        <v>0</v>
      </c>
      <c r="BW26" s="292">
        <v>0</v>
      </c>
      <c r="BX26" s="292">
        <v>0</v>
      </c>
      <c r="BY26" s="292">
        <v>0</v>
      </c>
      <c r="BZ26" s="292">
        <v>0</v>
      </c>
      <c r="CA26" s="292">
        <v>0</v>
      </c>
      <c r="CB26" s="295" t="s">
        <v>800</v>
      </c>
      <c r="CC26" s="295" t="s">
        <v>800</v>
      </c>
      <c r="CD26" s="295" t="s">
        <v>800</v>
      </c>
      <c r="CE26" s="295" t="s">
        <v>800</v>
      </c>
      <c r="CF26" s="295" t="s">
        <v>800</v>
      </c>
      <c r="CG26" s="295" t="s">
        <v>800</v>
      </c>
      <c r="CH26" s="295" t="s">
        <v>800</v>
      </c>
      <c r="CI26" s="292">
        <v>0</v>
      </c>
      <c r="CJ26" s="292">
        <f>SUM(CK26:DD26)</f>
        <v>0</v>
      </c>
      <c r="CK26" s="292">
        <v>0</v>
      </c>
      <c r="CL26" s="292">
        <v>0</v>
      </c>
      <c r="CM26" s="292">
        <v>0</v>
      </c>
      <c r="CN26" s="292">
        <v>0</v>
      </c>
      <c r="CO26" s="292">
        <v>0</v>
      </c>
      <c r="CP26" s="292">
        <v>0</v>
      </c>
      <c r="CQ26" s="292">
        <v>0</v>
      </c>
      <c r="CR26" s="292">
        <v>0</v>
      </c>
      <c r="CS26" s="292">
        <v>0</v>
      </c>
      <c r="CT26" s="292">
        <v>0</v>
      </c>
      <c r="CU26" s="292">
        <v>0</v>
      </c>
      <c r="CV26" s="292">
        <v>0</v>
      </c>
      <c r="CW26" s="295" t="s">
        <v>800</v>
      </c>
      <c r="CX26" s="295" t="s">
        <v>800</v>
      </c>
      <c r="CY26" s="295" t="s">
        <v>800</v>
      </c>
      <c r="CZ26" s="295" t="s">
        <v>800</v>
      </c>
      <c r="DA26" s="295" t="s">
        <v>800</v>
      </c>
      <c r="DB26" s="295" t="s">
        <v>800</v>
      </c>
      <c r="DC26" s="295" t="s">
        <v>800</v>
      </c>
      <c r="DD26" s="292">
        <v>0</v>
      </c>
      <c r="DE26" s="292">
        <f>SUM(DF26:DY26)</f>
        <v>0</v>
      </c>
      <c r="DF26" s="292">
        <v>0</v>
      </c>
      <c r="DG26" s="292">
        <v>0</v>
      </c>
      <c r="DH26" s="292">
        <v>0</v>
      </c>
      <c r="DI26" s="292">
        <v>0</v>
      </c>
      <c r="DJ26" s="292">
        <v>0</v>
      </c>
      <c r="DK26" s="292">
        <v>0</v>
      </c>
      <c r="DL26" s="292">
        <v>0</v>
      </c>
      <c r="DM26" s="292">
        <v>0</v>
      </c>
      <c r="DN26" s="292">
        <v>0</v>
      </c>
      <c r="DO26" s="292">
        <v>0</v>
      </c>
      <c r="DP26" s="292">
        <v>0</v>
      </c>
      <c r="DQ26" s="292">
        <v>0</v>
      </c>
      <c r="DR26" s="295" t="s">
        <v>800</v>
      </c>
      <c r="DS26" s="295" t="s">
        <v>800</v>
      </c>
      <c r="DT26" s="292">
        <v>0</v>
      </c>
      <c r="DU26" s="295" t="s">
        <v>800</v>
      </c>
      <c r="DV26" s="295" t="s">
        <v>800</v>
      </c>
      <c r="DW26" s="295" t="s">
        <v>800</v>
      </c>
      <c r="DX26" s="295" t="s">
        <v>800</v>
      </c>
      <c r="DY26" s="292">
        <v>0</v>
      </c>
      <c r="DZ26" s="292">
        <f>SUM(EA26:ET26)</f>
        <v>0</v>
      </c>
      <c r="EA26" s="292">
        <v>0</v>
      </c>
      <c r="EB26" s="292">
        <v>0</v>
      </c>
      <c r="EC26" s="292">
        <v>0</v>
      </c>
      <c r="ED26" s="292">
        <v>0</v>
      </c>
      <c r="EE26" s="292">
        <v>0</v>
      </c>
      <c r="EF26" s="292">
        <v>0</v>
      </c>
      <c r="EG26" s="292">
        <v>0</v>
      </c>
      <c r="EH26" s="292">
        <v>0</v>
      </c>
      <c r="EI26" s="292">
        <v>0</v>
      </c>
      <c r="EJ26" s="292">
        <v>0</v>
      </c>
      <c r="EK26" s="295" t="s">
        <v>800</v>
      </c>
      <c r="EL26" s="295" t="s">
        <v>800</v>
      </c>
      <c r="EM26" s="295" t="s">
        <v>800</v>
      </c>
      <c r="EN26" s="292">
        <v>0</v>
      </c>
      <c r="EO26" s="292">
        <v>0</v>
      </c>
      <c r="EP26" s="295" t="s">
        <v>800</v>
      </c>
      <c r="EQ26" s="295" t="s">
        <v>800</v>
      </c>
      <c r="ER26" s="295" t="s">
        <v>800</v>
      </c>
      <c r="ES26" s="292">
        <v>0</v>
      </c>
      <c r="ET26" s="292">
        <v>0</v>
      </c>
      <c r="EU26" s="292">
        <f>SUM(EV26:FO26)</f>
        <v>120</v>
      </c>
      <c r="EV26" s="292">
        <v>79</v>
      </c>
      <c r="EW26" s="292">
        <v>1</v>
      </c>
      <c r="EX26" s="292">
        <v>7</v>
      </c>
      <c r="EY26" s="292">
        <v>17</v>
      </c>
      <c r="EZ26" s="292">
        <v>10</v>
      </c>
      <c r="FA26" s="292">
        <v>6</v>
      </c>
      <c r="FB26" s="292">
        <v>0</v>
      </c>
      <c r="FC26" s="292">
        <v>0</v>
      </c>
      <c r="FD26" s="292">
        <v>0</v>
      </c>
      <c r="FE26" s="292">
        <v>0</v>
      </c>
      <c r="FF26" s="292">
        <v>0</v>
      </c>
      <c r="FG26" s="292">
        <v>0</v>
      </c>
      <c r="FH26" s="295" t="s">
        <v>800</v>
      </c>
      <c r="FI26" s="295" t="s">
        <v>800</v>
      </c>
      <c r="FJ26" s="295" t="s">
        <v>800</v>
      </c>
      <c r="FK26" s="292">
        <v>0</v>
      </c>
      <c r="FL26" s="292">
        <v>0</v>
      </c>
      <c r="FM26" s="292">
        <v>0</v>
      </c>
      <c r="FN26" s="292">
        <v>0</v>
      </c>
      <c r="FO26" s="292">
        <v>0</v>
      </c>
    </row>
    <row r="27" spans="1:171" s="224" customFormat="1" ht="13.5" customHeight="1">
      <c r="A27" s="290"/>
      <c r="B27" s="291"/>
      <c r="C27" s="290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5"/>
      <c r="AK27" s="295"/>
      <c r="AL27" s="292"/>
      <c r="AM27" s="295"/>
      <c r="AN27" s="295"/>
      <c r="AO27" s="292"/>
      <c r="AP27" s="295"/>
      <c r="AQ27" s="292"/>
      <c r="AR27" s="295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5"/>
      <c r="BF27" s="295"/>
      <c r="BG27" s="295"/>
      <c r="BH27" s="295"/>
      <c r="BI27" s="295"/>
      <c r="BJ27" s="295"/>
      <c r="BK27" s="295"/>
      <c r="BL27" s="295"/>
      <c r="BM27" s="295"/>
      <c r="BN27" s="292"/>
      <c r="BO27" s="292"/>
      <c r="BP27" s="292"/>
      <c r="BQ27" s="292"/>
      <c r="BR27" s="292"/>
      <c r="BS27" s="292"/>
      <c r="BT27" s="292"/>
      <c r="BU27" s="292"/>
      <c r="BV27" s="292"/>
      <c r="BW27" s="292"/>
      <c r="BX27" s="292"/>
      <c r="BY27" s="292"/>
      <c r="BZ27" s="292"/>
      <c r="CA27" s="292"/>
      <c r="CB27" s="295"/>
      <c r="CC27" s="295"/>
      <c r="CD27" s="295"/>
      <c r="CE27" s="295"/>
      <c r="CF27" s="295"/>
      <c r="CG27" s="295"/>
      <c r="CH27" s="295"/>
      <c r="CI27" s="292"/>
      <c r="CJ27" s="292"/>
      <c r="CK27" s="292"/>
      <c r="CL27" s="292"/>
      <c r="CM27" s="292"/>
      <c r="CN27" s="292"/>
      <c r="CO27" s="292"/>
      <c r="CP27" s="292"/>
      <c r="CQ27" s="292"/>
      <c r="CR27" s="292"/>
      <c r="CS27" s="292"/>
      <c r="CT27" s="292"/>
      <c r="CU27" s="292"/>
      <c r="CV27" s="292"/>
      <c r="CW27" s="295"/>
      <c r="CX27" s="295"/>
      <c r="CY27" s="295"/>
      <c r="CZ27" s="295"/>
      <c r="DA27" s="295"/>
      <c r="DB27" s="295"/>
      <c r="DC27" s="295"/>
      <c r="DD27" s="292"/>
      <c r="DE27" s="292"/>
      <c r="DF27" s="292"/>
      <c r="DG27" s="292"/>
      <c r="DH27" s="292"/>
      <c r="DI27" s="292"/>
      <c r="DJ27" s="292"/>
      <c r="DK27" s="292"/>
      <c r="DL27" s="292"/>
      <c r="DM27" s="292"/>
      <c r="DN27" s="292"/>
      <c r="DO27" s="292"/>
      <c r="DP27" s="292"/>
      <c r="DQ27" s="292"/>
      <c r="DR27" s="295"/>
      <c r="DS27" s="295"/>
      <c r="DT27" s="292"/>
      <c r="DU27" s="295"/>
      <c r="DV27" s="295"/>
      <c r="DW27" s="295"/>
      <c r="DX27" s="295"/>
      <c r="DY27" s="292"/>
      <c r="DZ27" s="292"/>
      <c r="EA27" s="292"/>
      <c r="EB27" s="292"/>
      <c r="EC27" s="292"/>
      <c r="ED27" s="292"/>
      <c r="EE27" s="292"/>
      <c r="EF27" s="292"/>
      <c r="EG27" s="292"/>
      <c r="EH27" s="292"/>
      <c r="EI27" s="292"/>
      <c r="EJ27" s="292"/>
      <c r="EK27" s="295"/>
      <c r="EL27" s="295"/>
      <c r="EM27" s="295"/>
      <c r="EN27" s="292"/>
      <c r="EO27" s="292"/>
      <c r="EP27" s="295"/>
      <c r="EQ27" s="295"/>
      <c r="ER27" s="295"/>
      <c r="ES27" s="292"/>
      <c r="ET27" s="292"/>
      <c r="EU27" s="292"/>
      <c r="EV27" s="292"/>
      <c r="EW27" s="292"/>
      <c r="EX27" s="292"/>
      <c r="EY27" s="292"/>
      <c r="EZ27" s="292"/>
      <c r="FA27" s="292"/>
      <c r="FB27" s="292"/>
      <c r="FC27" s="292"/>
      <c r="FD27" s="292"/>
      <c r="FE27" s="292"/>
      <c r="FF27" s="292"/>
      <c r="FG27" s="292"/>
      <c r="FH27" s="295"/>
      <c r="FI27" s="295"/>
      <c r="FJ27" s="295"/>
      <c r="FK27" s="292"/>
      <c r="FL27" s="292"/>
      <c r="FM27" s="292"/>
      <c r="FN27" s="292"/>
      <c r="FO27" s="292"/>
    </row>
    <row r="28" spans="1:171" s="224" customFormat="1" ht="13.5" customHeight="1">
      <c r="A28" s="290"/>
      <c r="B28" s="291"/>
      <c r="C28" s="290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5"/>
      <c r="AK28" s="295"/>
      <c r="AL28" s="292"/>
      <c r="AM28" s="295"/>
      <c r="AN28" s="295"/>
      <c r="AO28" s="292"/>
      <c r="AP28" s="295"/>
      <c r="AQ28" s="292"/>
      <c r="AR28" s="295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5"/>
      <c r="BF28" s="295"/>
      <c r="BG28" s="295"/>
      <c r="BH28" s="295"/>
      <c r="BI28" s="295"/>
      <c r="BJ28" s="295"/>
      <c r="BK28" s="295"/>
      <c r="BL28" s="295"/>
      <c r="BM28" s="295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2"/>
      <c r="CA28" s="292"/>
      <c r="CB28" s="295"/>
      <c r="CC28" s="295"/>
      <c r="CD28" s="295"/>
      <c r="CE28" s="295"/>
      <c r="CF28" s="295"/>
      <c r="CG28" s="295"/>
      <c r="CH28" s="295"/>
      <c r="CI28" s="292"/>
      <c r="CJ28" s="292"/>
      <c r="CK28" s="292"/>
      <c r="CL28" s="292"/>
      <c r="CM28" s="292"/>
      <c r="CN28" s="292"/>
      <c r="CO28" s="292"/>
      <c r="CP28" s="292"/>
      <c r="CQ28" s="292"/>
      <c r="CR28" s="292"/>
      <c r="CS28" s="292"/>
      <c r="CT28" s="292"/>
      <c r="CU28" s="292"/>
      <c r="CV28" s="292"/>
      <c r="CW28" s="295"/>
      <c r="CX28" s="295"/>
      <c r="CY28" s="295"/>
      <c r="CZ28" s="295"/>
      <c r="DA28" s="295"/>
      <c r="DB28" s="295"/>
      <c r="DC28" s="295"/>
      <c r="DD28" s="292"/>
      <c r="DE28" s="292"/>
      <c r="DF28" s="292"/>
      <c r="DG28" s="292"/>
      <c r="DH28" s="292"/>
      <c r="DI28" s="292"/>
      <c r="DJ28" s="292"/>
      <c r="DK28" s="292"/>
      <c r="DL28" s="292"/>
      <c r="DM28" s="292"/>
      <c r="DN28" s="292"/>
      <c r="DO28" s="292"/>
      <c r="DP28" s="292"/>
      <c r="DQ28" s="292"/>
      <c r="DR28" s="295"/>
      <c r="DS28" s="295"/>
      <c r="DT28" s="292"/>
      <c r="DU28" s="295"/>
      <c r="DV28" s="295"/>
      <c r="DW28" s="295"/>
      <c r="DX28" s="295"/>
      <c r="DY28" s="292"/>
      <c r="DZ28" s="292"/>
      <c r="EA28" s="292"/>
      <c r="EB28" s="292"/>
      <c r="EC28" s="292"/>
      <c r="ED28" s="292"/>
      <c r="EE28" s="292"/>
      <c r="EF28" s="292"/>
      <c r="EG28" s="292"/>
      <c r="EH28" s="292"/>
      <c r="EI28" s="292"/>
      <c r="EJ28" s="292"/>
      <c r="EK28" s="295"/>
      <c r="EL28" s="295"/>
      <c r="EM28" s="295"/>
      <c r="EN28" s="292"/>
      <c r="EO28" s="292"/>
      <c r="EP28" s="295"/>
      <c r="EQ28" s="295"/>
      <c r="ER28" s="295"/>
      <c r="ES28" s="292"/>
      <c r="ET28" s="292"/>
      <c r="EU28" s="292"/>
      <c r="EV28" s="292"/>
      <c r="EW28" s="292"/>
      <c r="EX28" s="292"/>
      <c r="EY28" s="292"/>
      <c r="EZ28" s="292"/>
      <c r="FA28" s="292"/>
      <c r="FB28" s="292"/>
      <c r="FC28" s="292"/>
      <c r="FD28" s="292"/>
      <c r="FE28" s="292"/>
      <c r="FF28" s="292"/>
      <c r="FG28" s="292"/>
      <c r="FH28" s="295"/>
      <c r="FI28" s="295"/>
      <c r="FJ28" s="295"/>
      <c r="FK28" s="292"/>
      <c r="FL28" s="292"/>
      <c r="FM28" s="292"/>
      <c r="FN28" s="292"/>
      <c r="FO28" s="292"/>
    </row>
    <row r="29" spans="1:171" s="224" customFormat="1" ht="13.5" customHeight="1">
      <c r="A29" s="290"/>
      <c r="B29" s="291"/>
      <c r="C29" s="290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5"/>
      <c r="AK29" s="295"/>
      <c r="AL29" s="292"/>
      <c r="AM29" s="295"/>
      <c r="AN29" s="295"/>
      <c r="AO29" s="292"/>
      <c r="AP29" s="295"/>
      <c r="AQ29" s="292"/>
      <c r="AR29" s="295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5"/>
      <c r="BF29" s="295"/>
      <c r="BG29" s="295"/>
      <c r="BH29" s="295"/>
      <c r="BI29" s="295"/>
      <c r="BJ29" s="295"/>
      <c r="BK29" s="295"/>
      <c r="BL29" s="295"/>
      <c r="BM29" s="295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5"/>
      <c r="CC29" s="295"/>
      <c r="CD29" s="295"/>
      <c r="CE29" s="295"/>
      <c r="CF29" s="295"/>
      <c r="CG29" s="295"/>
      <c r="CH29" s="295"/>
      <c r="CI29" s="292"/>
      <c r="CJ29" s="292"/>
      <c r="CK29" s="292"/>
      <c r="CL29" s="292"/>
      <c r="CM29" s="292"/>
      <c r="CN29" s="292"/>
      <c r="CO29" s="292"/>
      <c r="CP29" s="292"/>
      <c r="CQ29" s="292"/>
      <c r="CR29" s="292"/>
      <c r="CS29" s="292"/>
      <c r="CT29" s="292"/>
      <c r="CU29" s="292"/>
      <c r="CV29" s="292"/>
      <c r="CW29" s="295"/>
      <c r="CX29" s="295"/>
      <c r="CY29" s="295"/>
      <c r="CZ29" s="295"/>
      <c r="DA29" s="295"/>
      <c r="DB29" s="295"/>
      <c r="DC29" s="295"/>
      <c r="DD29" s="292"/>
      <c r="DE29" s="292"/>
      <c r="DF29" s="292"/>
      <c r="DG29" s="292"/>
      <c r="DH29" s="292"/>
      <c r="DI29" s="292"/>
      <c r="DJ29" s="292"/>
      <c r="DK29" s="292"/>
      <c r="DL29" s="292"/>
      <c r="DM29" s="292"/>
      <c r="DN29" s="292"/>
      <c r="DO29" s="292"/>
      <c r="DP29" s="292"/>
      <c r="DQ29" s="292"/>
      <c r="DR29" s="295"/>
      <c r="DS29" s="295"/>
      <c r="DT29" s="292"/>
      <c r="DU29" s="295"/>
      <c r="DV29" s="295"/>
      <c r="DW29" s="295"/>
      <c r="DX29" s="295"/>
      <c r="DY29" s="292"/>
      <c r="DZ29" s="292"/>
      <c r="EA29" s="292"/>
      <c r="EB29" s="292"/>
      <c r="EC29" s="292"/>
      <c r="ED29" s="292"/>
      <c r="EE29" s="292"/>
      <c r="EF29" s="292"/>
      <c r="EG29" s="292"/>
      <c r="EH29" s="292"/>
      <c r="EI29" s="292"/>
      <c r="EJ29" s="292"/>
      <c r="EK29" s="295"/>
      <c r="EL29" s="295"/>
      <c r="EM29" s="295"/>
      <c r="EN29" s="292"/>
      <c r="EO29" s="292"/>
      <c r="EP29" s="295"/>
      <c r="EQ29" s="295"/>
      <c r="ER29" s="295"/>
      <c r="ES29" s="292"/>
      <c r="ET29" s="292"/>
      <c r="EU29" s="292"/>
      <c r="EV29" s="292"/>
      <c r="EW29" s="292"/>
      <c r="EX29" s="292"/>
      <c r="EY29" s="292"/>
      <c r="EZ29" s="292"/>
      <c r="FA29" s="292"/>
      <c r="FB29" s="292"/>
      <c r="FC29" s="292"/>
      <c r="FD29" s="292"/>
      <c r="FE29" s="292"/>
      <c r="FF29" s="292"/>
      <c r="FG29" s="292"/>
      <c r="FH29" s="295"/>
      <c r="FI29" s="295"/>
      <c r="FJ29" s="295"/>
      <c r="FK29" s="292"/>
      <c r="FL29" s="292"/>
      <c r="FM29" s="292"/>
      <c r="FN29" s="292"/>
      <c r="FO29" s="292"/>
    </row>
    <row r="30" spans="1:171" s="224" customFormat="1" ht="13.5" customHeight="1">
      <c r="A30" s="290"/>
      <c r="B30" s="291"/>
      <c r="C30" s="290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5"/>
      <c r="AK30" s="295"/>
      <c r="AL30" s="292"/>
      <c r="AM30" s="295"/>
      <c r="AN30" s="295"/>
      <c r="AO30" s="292"/>
      <c r="AP30" s="295"/>
      <c r="AQ30" s="292"/>
      <c r="AR30" s="295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5"/>
      <c r="BF30" s="295"/>
      <c r="BG30" s="295"/>
      <c r="BH30" s="295"/>
      <c r="BI30" s="295"/>
      <c r="BJ30" s="295"/>
      <c r="BK30" s="295"/>
      <c r="BL30" s="295"/>
      <c r="BM30" s="295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5"/>
      <c r="CC30" s="295"/>
      <c r="CD30" s="295"/>
      <c r="CE30" s="295"/>
      <c r="CF30" s="295"/>
      <c r="CG30" s="295"/>
      <c r="CH30" s="295"/>
      <c r="CI30" s="292"/>
      <c r="CJ30" s="292"/>
      <c r="CK30" s="292"/>
      <c r="CL30" s="292"/>
      <c r="CM30" s="292"/>
      <c r="CN30" s="292"/>
      <c r="CO30" s="292"/>
      <c r="CP30" s="292"/>
      <c r="CQ30" s="292"/>
      <c r="CR30" s="292"/>
      <c r="CS30" s="292"/>
      <c r="CT30" s="292"/>
      <c r="CU30" s="292"/>
      <c r="CV30" s="292"/>
      <c r="CW30" s="295"/>
      <c r="CX30" s="295"/>
      <c r="CY30" s="295"/>
      <c r="CZ30" s="295"/>
      <c r="DA30" s="295"/>
      <c r="DB30" s="295"/>
      <c r="DC30" s="295"/>
      <c r="DD30" s="292"/>
      <c r="DE30" s="292"/>
      <c r="DF30" s="292"/>
      <c r="DG30" s="292"/>
      <c r="DH30" s="292"/>
      <c r="DI30" s="292"/>
      <c r="DJ30" s="292"/>
      <c r="DK30" s="292"/>
      <c r="DL30" s="292"/>
      <c r="DM30" s="292"/>
      <c r="DN30" s="292"/>
      <c r="DO30" s="292"/>
      <c r="DP30" s="292"/>
      <c r="DQ30" s="292"/>
      <c r="DR30" s="295"/>
      <c r="DS30" s="295"/>
      <c r="DT30" s="292"/>
      <c r="DU30" s="295"/>
      <c r="DV30" s="295"/>
      <c r="DW30" s="295"/>
      <c r="DX30" s="295"/>
      <c r="DY30" s="292"/>
      <c r="DZ30" s="292"/>
      <c r="EA30" s="292"/>
      <c r="EB30" s="292"/>
      <c r="EC30" s="292"/>
      <c r="ED30" s="292"/>
      <c r="EE30" s="292"/>
      <c r="EF30" s="292"/>
      <c r="EG30" s="292"/>
      <c r="EH30" s="292"/>
      <c r="EI30" s="292"/>
      <c r="EJ30" s="292"/>
      <c r="EK30" s="295"/>
      <c r="EL30" s="295"/>
      <c r="EM30" s="295"/>
      <c r="EN30" s="292"/>
      <c r="EO30" s="292"/>
      <c r="EP30" s="295"/>
      <c r="EQ30" s="295"/>
      <c r="ER30" s="295"/>
      <c r="ES30" s="292"/>
      <c r="ET30" s="292"/>
      <c r="EU30" s="292"/>
      <c r="EV30" s="292"/>
      <c r="EW30" s="292"/>
      <c r="EX30" s="292"/>
      <c r="EY30" s="292"/>
      <c r="EZ30" s="292"/>
      <c r="FA30" s="292"/>
      <c r="FB30" s="292"/>
      <c r="FC30" s="292"/>
      <c r="FD30" s="292"/>
      <c r="FE30" s="292"/>
      <c r="FF30" s="292"/>
      <c r="FG30" s="292"/>
      <c r="FH30" s="295"/>
      <c r="FI30" s="295"/>
      <c r="FJ30" s="295"/>
      <c r="FK30" s="292"/>
      <c r="FL30" s="292"/>
      <c r="FM30" s="292"/>
      <c r="FN30" s="292"/>
      <c r="FO30" s="292"/>
    </row>
    <row r="31" spans="1:171" s="224" customFormat="1" ht="13.5" customHeight="1">
      <c r="A31" s="290"/>
      <c r="B31" s="291"/>
      <c r="C31" s="290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5"/>
      <c r="AK31" s="295"/>
      <c r="AL31" s="292"/>
      <c r="AM31" s="295"/>
      <c r="AN31" s="295"/>
      <c r="AO31" s="292"/>
      <c r="AP31" s="295"/>
      <c r="AQ31" s="292"/>
      <c r="AR31" s="295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5"/>
      <c r="BF31" s="295"/>
      <c r="BG31" s="295"/>
      <c r="BH31" s="295"/>
      <c r="BI31" s="295"/>
      <c r="BJ31" s="295"/>
      <c r="BK31" s="295"/>
      <c r="BL31" s="295"/>
      <c r="BM31" s="295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5"/>
      <c r="CC31" s="295"/>
      <c r="CD31" s="295"/>
      <c r="CE31" s="295"/>
      <c r="CF31" s="295"/>
      <c r="CG31" s="295"/>
      <c r="CH31" s="295"/>
      <c r="CI31" s="292"/>
      <c r="CJ31" s="292"/>
      <c r="CK31" s="292"/>
      <c r="CL31" s="292"/>
      <c r="CM31" s="292"/>
      <c r="CN31" s="292"/>
      <c r="CO31" s="292"/>
      <c r="CP31" s="292"/>
      <c r="CQ31" s="292"/>
      <c r="CR31" s="292"/>
      <c r="CS31" s="292"/>
      <c r="CT31" s="292"/>
      <c r="CU31" s="292"/>
      <c r="CV31" s="292"/>
      <c r="CW31" s="295"/>
      <c r="CX31" s="295"/>
      <c r="CY31" s="295"/>
      <c r="CZ31" s="295"/>
      <c r="DA31" s="295"/>
      <c r="DB31" s="295"/>
      <c r="DC31" s="295"/>
      <c r="DD31" s="292"/>
      <c r="DE31" s="292"/>
      <c r="DF31" s="292"/>
      <c r="DG31" s="292"/>
      <c r="DH31" s="292"/>
      <c r="DI31" s="292"/>
      <c r="DJ31" s="292"/>
      <c r="DK31" s="292"/>
      <c r="DL31" s="292"/>
      <c r="DM31" s="292"/>
      <c r="DN31" s="292"/>
      <c r="DO31" s="292"/>
      <c r="DP31" s="292"/>
      <c r="DQ31" s="292"/>
      <c r="DR31" s="295"/>
      <c r="DS31" s="295"/>
      <c r="DT31" s="292"/>
      <c r="DU31" s="295"/>
      <c r="DV31" s="295"/>
      <c r="DW31" s="295"/>
      <c r="DX31" s="295"/>
      <c r="DY31" s="292"/>
      <c r="DZ31" s="292"/>
      <c r="EA31" s="292"/>
      <c r="EB31" s="292"/>
      <c r="EC31" s="292"/>
      <c r="ED31" s="292"/>
      <c r="EE31" s="292"/>
      <c r="EF31" s="292"/>
      <c r="EG31" s="292"/>
      <c r="EH31" s="292"/>
      <c r="EI31" s="292"/>
      <c r="EJ31" s="292"/>
      <c r="EK31" s="295"/>
      <c r="EL31" s="295"/>
      <c r="EM31" s="295"/>
      <c r="EN31" s="292"/>
      <c r="EO31" s="292"/>
      <c r="EP31" s="295"/>
      <c r="EQ31" s="295"/>
      <c r="ER31" s="295"/>
      <c r="ES31" s="292"/>
      <c r="ET31" s="292"/>
      <c r="EU31" s="292"/>
      <c r="EV31" s="292"/>
      <c r="EW31" s="292"/>
      <c r="EX31" s="292"/>
      <c r="EY31" s="292"/>
      <c r="EZ31" s="292"/>
      <c r="FA31" s="292"/>
      <c r="FB31" s="292"/>
      <c r="FC31" s="292"/>
      <c r="FD31" s="292"/>
      <c r="FE31" s="292"/>
      <c r="FF31" s="292"/>
      <c r="FG31" s="292"/>
      <c r="FH31" s="295"/>
      <c r="FI31" s="295"/>
      <c r="FJ31" s="295"/>
      <c r="FK31" s="292"/>
      <c r="FL31" s="292"/>
      <c r="FM31" s="292"/>
      <c r="FN31" s="292"/>
      <c r="FO31" s="292"/>
    </row>
    <row r="32" spans="1:171" s="224" customFormat="1" ht="13.5" customHeight="1">
      <c r="A32" s="290"/>
      <c r="B32" s="291"/>
      <c r="C32" s="290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5"/>
      <c r="AK32" s="295"/>
      <c r="AL32" s="292"/>
      <c r="AM32" s="295"/>
      <c r="AN32" s="295"/>
      <c r="AO32" s="292"/>
      <c r="AP32" s="295"/>
      <c r="AQ32" s="292"/>
      <c r="AR32" s="295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5"/>
      <c r="BF32" s="295"/>
      <c r="BG32" s="295"/>
      <c r="BH32" s="295"/>
      <c r="BI32" s="295"/>
      <c r="BJ32" s="295"/>
      <c r="BK32" s="295"/>
      <c r="BL32" s="295"/>
      <c r="BM32" s="295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5"/>
      <c r="CC32" s="295"/>
      <c r="CD32" s="295"/>
      <c r="CE32" s="295"/>
      <c r="CF32" s="295"/>
      <c r="CG32" s="295"/>
      <c r="CH32" s="295"/>
      <c r="CI32" s="292"/>
      <c r="CJ32" s="292"/>
      <c r="CK32" s="292"/>
      <c r="CL32" s="292"/>
      <c r="CM32" s="292"/>
      <c r="CN32" s="292"/>
      <c r="CO32" s="292"/>
      <c r="CP32" s="292"/>
      <c r="CQ32" s="292"/>
      <c r="CR32" s="292"/>
      <c r="CS32" s="292"/>
      <c r="CT32" s="292"/>
      <c r="CU32" s="292"/>
      <c r="CV32" s="292"/>
      <c r="CW32" s="295"/>
      <c r="CX32" s="295"/>
      <c r="CY32" s="295"/>
      <c r="CZ32" s="295"/>
      <c r="DA32" s="295"/>
      <c r="DB32" s="295"/>
      <c r="DC32" s="295"/>
      <c r="DD32" s="292"/>
      <c r="DE32" s="292"/>
      <c r="DF32" s="292"/>
      <c r="DG32" s="292"/>
      <c r="DH32" s="292"/>
      <c r="DI32" s="292"/>
      <c r="DJ32" s="292"/>
      <c r="DK32" s="292"/>
      <c r="DL32" s="292"/>
      <c r="DM32" s="292"/>
      <c r="DN32" s="292"/>
      <c r="DO32" s="292"/>
      <c r="DP32" s="292"/>
      <c r="DQ32" s="292"/>
      <c r="DR32" s="295"/>
      <c r="DS32" s="295"/>
      <c r="DT32" s="292"/>
      <c r="DU32" s="295"/>
      <c r="DV32" s="295"/>
      <c r="DW32" s="295"/>
      <c r="DX32" s="295"/>
      <c r="DY32" s="292"/>
      <c r="DZ32" s="292"/>
      <c r="EA32" s="292"/>
      <c r="EB32" s="292"/>
      <c r="EC32" s="292"/>
      <c r="ED32" s="292"/>
      <c r="EE32" s="292"/>
      <c r="EF32" s="292"/>
      <c r="EG32" s="292"/>
      <c r="EH32" s="292"/>
      <c r="EI32" s="292"/>
      <c r="EJ32" s="292"/>
      <c r="EK32" s="295"/>
      <c r="EL32" s="295"/>
      <c r="EM32" s="295"/>
      <c r="EN32" s="292"/>
      <c r="EO32" s="292"/>
      <c r="EP32" s="295"/>
      <c r="EQ32" s="295"/>
      <c r="ER32" s="295"/>
      <c r="ES32" s="292"/>
      <c r="ET32" s="292"/>
      <c r="EU32" s="292"/>
      <c r="EV32" s="292"/>
      <c r="EW32" s="292"/>
      <c r="EX32" s="292"/>
      <c r="EY32" s="292"/>
      <c r="EZ32" s="292"/>
      <c r="FA32" s="292"/>
      <c r="FB32" s="292"/>
      <c r="FC32" s="292"/>
      <c r="FD32" s="292"/>
      <c r="FE32" s="292"/>
      <c r="FF32" s="292"/>
      <c r="FG32" s="292"/>
      <c r="FH32" s="295"/>
      <c r="FI32" s="295"/>
      <c r="FJ32" s="295"/>
      <c r="FK32" s="292"/>
      <c r="FL32" s="292"/>
      <c r="FM32" s="292"/>
      <c r="FN32" s="292"/>
      <c r="FO32" s="292"/>
    </row>
    <row r="33" spans="1:171" s="224" customFormat="1" ht="13.5" customHeight="1">
      <c r="A33" s="290"/>
      <c r="B33" s="291"/>
      <c r="C33" s="290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5"/>
      <c r="AK33" s="295"/>
      <c r="AL33" s="292"/>
      <c r="AM33" s="295"/>
      <c r="AN33" s="295"/>
      <c r="AO33" s="292"/>
      <c r="AP33" s="295"/>
      <c r="AQ33" s="292"/>
      <c r="AR33" s="295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5"/>
      <c r="BF33" s="295"/>
      <c r="BG33" s="295"/>
      <c r="BH33" s="295"/>
      <c r="BI33" s="295"/>
      <c r="BJ33" s="295"/>
      <c r="BK33" s="295"/>
      <c r="BL33" s="295"/>
      <c r="BM33" s="295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5"/>
      <c r="CC33" s="295"/>
      <c r="CD33" s="295"/>
      <c r="CE33" s="295"/>
      <c r="CF33" s="295"/>
      <c r="CG33" s="295"/>
      <c r="CH33" s="295"/>
      <c r="CI33" s="292"/>
      <c r="CJ33" s="292"/>
      <c r="CK33" s="292"/>
      <c r="CL33" s="292"/>
      <c r="CM33" s="292"/>
      <c r="CN33" s="292"/>
      <c r="CO33" s="292"/>
      <c r="CP33" s="292"/>
      <c r="CQ33" s="292"/>
      <c r="CR33" s="292"/>
      <c r="CS33" s="292"/>
      <c r="CT33" s="292"/>
      <c r="CU33" s="292"/>
      <c r="CV33" s="292"/>
      <c r="CW33" s="295"/>
      <c r="CX33" s="295"/>
      <c r="CY33" s="295"/>
      <c r="CZ33" s="295"/>
      <c r="DA33" s="295"/>
      <c r="DB33" s="295"/>
      <c r="DC33" s="295"/>
      <c r="DD33" s="292"/>
      <c r="DE33" s="292"/>
      <c r="DF33" s="292"/>
      <c r="DG33" s="292"/>
      <c r="DH33" s="292"/>
      <c r="DI33" s="292"/>
      <c r="DJ33" s="292"/>
      <c r="DK33" s="292"/>
      <c r="DL33" s="292"/>
      <c r="DM33" s="292"/>
      <c r="DN33" s="292"/>
      <c r="DO33" s="292"/>
      <c r="DP33" s="292"/>
      <c r="DQ33" s="292"/>
      <c r="DR33" s="295"/>
      <c r="DS33" s="295"/>
      <c r="DT33" s="292"/>
      <c r="DU33" s="295"/>
      <c r="DV33" s="295"/>
      <c r="DW33" s="295"/>
      <c r="DX33" s="295"/>
      <c r="DY33" s="292"/>
      <c r="DZ33" s="292"/>
      <c r="EA33" s="292"/>
      <c r="EB33" s="292"/>
      <c r="EC33" s="292"/>
      <c r="ED33" s="292"/>
      <c r="EE33" s="292"/>
      <c r="EF33" s="292"/>
      <c r="EG33" s="292"/>
      <c r="EH33" s="292"/>
      <c r="EI33" s="292"/>
      <c r="EJ33" s="292"/>
      <c r="EK33" s="295"/>
      <c r="EL33" s="295"/>
      <c r="EM33" s="295"/>
      <c r="EN33" s="292"/>
      <c r="EO33" s="292"/>
      <c r="EP33" s="295"/>
      <c r="EQ33" s="295"/>
      <c r="ER33" s="295"/>
      <c r="ES33" s="292"/>
      <c r="ET33" s="292"/>
      <c r="EU33" s="292"/>
      <c r="EV33" s="292"/>
      <c r="EW33" s="292"/>
      <c r="EX33" s="292"/>
      <c r="EY33" s="292"/>
      <c r="EZ33" s="292"/>
      <c r="FA33" s="292"/>
      <c r="FB33" s="292"/>
      <c r="FC33" s="292"/>
      <c r="FD33" s="292"/>
      <c r="FE33" s="292"/>
      <c r="FF33" s="292"/>
      <c r="FG33" s="292"/>
      <c r="FH33" s="295"/>
      <c r="FI33" s="295"/>
      <c r="FJ33" s="295"/>
      <c r="FK33" s="292"/>
      <c r="FL33" s="292"/>
      <c r="FM33" s="292"/>
      <c r="FN33" s="292"/>
      <c r="FO33" s="292"/>
    </row>
    <row r="34" spans="1:171" s="224" customFormat="1" ht="13.5" customHeight="1">
      <c r="A34" s="290"/>
      <c r="B34" s="291"/>
      <c r="C34" s="290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5"/>
      <c r="AK34" s="295"/>
      <c r="AL34" s="292"/>
      <c r="AM34" s="295"/>
      <c r="AN34" s="295"/>
      <c r="AO34" s="292"/>
      <c r="AP34" s="295"/>
      <c r="AQ34" s="292"/>
      <c r="AR34" s="295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5"/>
      <c r="BF34" s="295"/>
      <c r="BG34" s="295"/>
      <c r="BH34" s="295"/>
      <c r="BI34" s="295"/>
      <c r="BJ34" s="295"/>
      <c r="BK34" s="295"/>
      <c r="BL34" s="295"/>
      <c r="BM34" s="295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5"/>
      <c r="CC34" s="295"/>
      <c r="CD34" s="295"/>
      <c r="CE34" s="295"/>
      <c r="CF34" s="295"/>
      <c r="CG34" s="295"/>
      <c r="CH34" s="295"/>
      <c r="CI34" s="292"/>
      <c r="CJ34" s="292"/>
      <c r="CK34" s="292"/>
      <c r="CL34" s="292"/>
      <c r="CM34" s="292"/>
      <c r="CN34" s="292"/>
      <c r="CO34" s="292"/>
      <c r="CP34" s="292"/>
      <c r="CQ34" s="292"/>
      <c r="CR34" s="292"/>
      <c r="CS34" s="292"/>
      <c r="CT34" s="292"/>
      <c r="CU34" s="292"/>
      <c r="CV34" s="292"/>
      <c r="CW34" s="295"/>
      <c r="CX34" s="295"/>
      <c r="CY34" s="295"/>
      <c r="CZ34" s="295"/>
      <c r="DA34" s="295"/>
      <c r="DB34" s="295"/>
      <c r="DC34" s="295"/>
      <c r="DD34" s="292"/>
      <c r="DE34" s="292"/>
      <c r="DF34" s="292"/>
      <c r="DG34" s="292"/>
      <c r="DH34" s="292"/>
      <c r="DI34" s="292"/>
      <c r="DJ34" s="292"/>
      <c r="DK34" s="292"/>
      <c r="DL34" s="292"/>
      <c r="DM34" s="292"/>
      <c r="DN34" s="292"/>
      <c r="DO34" s="292"/>
      <c r="DP34" s="292"/>
      <c r="DQ34" s="292"/>
      <c r="DR34" s="295"/>
      <c r="DS34" s="295"/>
      <c r="DT34" s="292"/>
      <c r="DU34" s="295"/>
      <c r="DV34" s="295"/>
      <c r="DW34" s="295"/>
      <c r="DX34" s="295"/>
      <c r="DY34" s="292"/>
      <c r="DZ34" s="292"/>
      <c r="EA34" s="292"/>
      <c r="EB34" s="292"/>
      <c r="EC34" s="292"/>
      <c r="ED34" s="292"/>
      <c r="EE34" s="292"/>
      <c r="EF34" s="292"/>
      <c r="EG34" s="292"/>
      <c r="EH34" s="292"/>
      <c r="EI34" s="292"/>
      <c r="EJ34" s="292"/>
      <c r="EK34" s="295"/>
      <c r="EL34" s="295"/>
      <c r="EM34" s="295"/>
      <c r="EN34" s="292"/>
      <c r="EO34" s="292"/>
      <c r="EP34" s="295"/>
      <c r="EQ34" s="295"/>
      <c r="ER34" s="295"/>
      <c r="ES34" s="292"/>
      <c r="ET34" s="292"/>
      <c r="EU34" s="292"/>
      <c r="EV34" s="292"/>
      <c r="EW34" s="292"/>
      <c r="EX34" s="292"/>
      <c r="EY34" s="292"/>
      <c r="EZ34" s="292"/>
      <c r="FA34" s="292"/>
      <c r="FB34" s="292"/>
      <c r="FC34" s="292"/>
      <c r="FD34" s="292"/>
      <c r="FE34" s="292"/>
      <c r="FF34" s="292"/>
      <c r="FG34" s="292"/>
      <c r="FH34" s="295"/>
      <c r="FI34" s="295"/>
      <c r="FJ34" s="295"/>
      <c r="FK34" s="292"/>
      <c r="FL34" s="292"/>
      <c r="FM34" s="292"/>
      <c r="FN34" s="292"/>
      <c r="FO34" s="292"/>
    </row>
    <row r="35" spans="1:171" s="224" customFormat="1" ht="13.5" customHeight="1">
      <c r="A35" s="290"/>
      <c r="B35" s="291"/>
      <c r="C35" s="290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5"/>
      <c r="AK35" s="295"/>
      <c r="AL35" s="292"/>
      <c r="AM35" s="295"/>
      <c r="AN35" s="295"/>
      <c r="AO35" s="292"/>
      <c r="AP35" s="295"/>
      <c r="AQ35" s="292"/>
      <c r="AR35" s="295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5"/>
      <c r="BF35" s="295"/>
      <c r="BG35" s="295"/>
      <c r="BH35" s="295"/>
      <c r="BI35" s="295"/>
      <c r="BJ35" s="295"/>
      <c r="BK35" s="295"/>
      <c r="BL35" s="295"/>
      <c r="BM35" s="295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5"/>
      <c r="CC35" s="295"/>
      <c r="CD35" s="295"/>
      <c r="CE35" s="295"/>
      <c r="CF35" s="295"/>
      <c r="CG35" s="295"/>
      <c r="CH35" s="295"/>
      <c r="CI35" s="292"/>
      <c r="CJ35" s="292"/>
      <c r="CK35" s="292"/>
      <c r="CL35" s="292"/>
      <c r="CM35" s="292"/>
      <c r="CN35" s="292"/>
      <c r="CO35" s="292"/>
      <c r="CP35" s="292"/>
      <c r="CQ35" s="292"/>
      <c r="CR35" s="292"/>
      <c r="CS35" s="292"/>
      <c r="CT35" s="292"/>
      <c r="CU35" s="292"/>
      <c r="CV35" s="292"/>
      <c r="CW35" s="295"/>
      <c r="CX35" s="295"/>
      <c r="CY35" s="295"/>
      <c r="CZ35" s="295"/>
      <c r="DA35" s="295"/>
      <c r="DB35" s="295"/>
      <c r="DC35" s="295"/>
      <c r="DD35" s="292"/>
      <c r="DE35" s="292"/>
      <c r="DF35" s="292"/>
      <c r="DG35" s="292"/>
      <c r="DH35" s="292"/>
      <c r="DI35" s="292"/>
      <c r="DJ35" s="292"/>
      <c r="DK35" s="292"/>
      <c r="DL35" s="292"/>
      <c r="DM35" s="292"/>
      <c r="DN35" s="292"/>
      <c r="DO35" s="292"/>
      <c r="DP35" s="292"/>
      <c r="DQ35" s="292"/>
      <c r="DR35" s="295"/>
      <c r="DS35" s="295"/>
      <c r="DT35" s="292"/>
      <c r="DU35" s="295"/>
      <c r="DV35" s="295"/>
      <c r="DW35" s="295"/>
      <c r="DX35" s="295"/>
      <c r="DY35" s="292"/>
      <c r="DZ35" s="292"/>
      <c r="EA35" s="292"/>
      <c r="EB35" s="292"/>
      <c r="EC35" s="292"/>
      <c r="ED35" s="292"/>
      <c r="EE35" s="292"/>
      <c r="EF35" s="292"/>
      <c r="EG35" s="292"/>
      <c r="EH35" s="292"/>
      <c r="EI35" s="292"/>
      <c r="EJ35" s="292"/>
      <c r="EK35" s="295"/>
      <c r="EL35" s="295"/>
      <c r="EM35" s="295"/>
      <c r="EN35" s="292"/>
      <c r="EO35" s="292"/>
      <c r="EP35" s="295"/>
      <c r="EQ35" s="295"/>
      <c r="ER35" s="295"/>
      <c r="ES35" s="292"/>
      <c r="ET35" s="292"/>
      <c r="EU35" s="292"/>
      <c r="EV35" s="292"/>
      <c r="EW35" s="292"/>
      <c r="EX35" s="292"/>
      <c r="EY35" s="292"/>
      <c r="EZ35" s="292"/>
      <c r="FA35" s="292"/>
      <c r="FB35" s="292"/>
      <c r="FC35" s="292"/>
      <c r="FD35" s="292"/>
      <c r="FE35" s="292"/>
      <c r="FF35" s="292"/>
      <c r="FG35" s="292"/>
      <c r="FH35" s="295"/>
      <c r="FI35" s="295"/>
      <c r="FJ35" s="295"/>
      <c r="FK35" s="292"/>
      <c r="FL35" s="292"/>
      <c r="FM35" s="292"/>
      <c r="FN35" s="292"/>
      <c r="FO35" s="292"/>
    </row>
    <row r="36" spans="1:171" s="224" customFormat="1" ht="13.5" customHeight="1">
      <c r="A36" s="290"/>
      <c r="B36" s="291"/>
      <c r="C36" s="290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5"/>
      <c r="AK36" s="295"/>
      <c r="AL36" s="292"/>
      <c r="AM36" s="295"/>
      <c r="AN36" s="295"/>
      <c r="AO36" s="292"/>
      <c r="AP36" s="295"/>
      <c r="AQ36" s="292"/>
      <c r="AR36" s="295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5"/>
      <c r="BF36" s="295"/>
      <c r="BG36" s="295"/>
      <c r="BH36" s="295"/>
      <c r="BI36" s="295"/>
      <c r="BJ36" s="295"/>
      <c r="BK36" s="295"/>
      <c r="BL36" s="295"/>
      <c r="BM36" s="295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5"/>
      <c r="CC36" s="295"/>
      <c r="CD36" s="295"/>
      <c r="CE36" s="295"/>
      <c r="CF36" s="295"/>
      <c r="CG36" s="295"/>
      <c r="CH36" s="295"/>
      <c r="CI36" s="292"/>
      <c r="CJ36" s="292"/>
      <c r="CK36" s="292"/>
      <c r="CL36" s="292"/>
      <c r="CM36" s="292"/>
      <c r="CN36" s="292"/>
      <c r="CO36" s="292"/>
      <c r="CP36" s="292"/>
      <c r="CQ36" s="292"/>
      <c r="CR36" s="292"/>
      <c r="CS36" s="292"/>
      <c r="CT36" s="292"/>
      <c r="CU36" s="292"/>
      <c r="CV36" s="292"/>
      <c r="CW36" s="295"/>
      <c r="CX36" s="295"/>
      <c r="CY36" s="295"/>
      <c r="CZ36" s="295"/>
      <c r="DA36" s="295"/>
      <c r="DB36" s="295"/>
      <c r="DC36" s="295"/>
      <c r="DD36" s="292"/>
      <c r="DE36" s="292"/>
      <c r="DF36" s="292"/>
      <c r="DG36" s="292"/>
      <c r="DH36" s="292"/>
      <c r="DI36" s="292"/>
      <c r="DJ36" s="292"/>
      <c r="DK36" s="292"/>
      <c r="DL36" s="292"/>
      <c r="DM36" s="292"/>
      <c r="DN36" s="292"/>
      <c r="DO36" s="292"/>
      <c r="DP36" s="292"/>
      <c r="DQ36" s="292"/>
      <c r="DR36" s="295"/>
      <c r="DS36" s="295"/>
      <c r="DT36" s="292"/>
      <c r="DU36" s="295"/>
      <c r="DV36" s="295"/>
      <c r="DW36" s="295"/>
      <c r="DX36" s="295"/>
      <c r="DY36" s="292"/>
      <c r="DZ36" s="292"/>
      <c r="EA36" s="292"/>
      <c r="EB36" s="292"/>
      <c r="EC36" s="292"/>
      <c r="ED36" s="292"/>
      <c r="EE36" s="292"/>
      <c r="EF36" s="292"/>
      <c r="EG36" s="292"/>
      <c r="EH36" s="292"/>
      <c r="EI36" s="292"/>
      <c r="EJ36" s="292"/>
      <c r="EK36" s="295"/>
      <c r="EL36" s="295"/>
      <c r="EM36" s="295"/>
      <c r="EN36" s="292"/>
      <c r="EO36" s="292"/>
      <c r="EP36" s="295"/>
      <c r="EQ36" s="295"/>
      <c r="ER36" s="295"/>
      <c r="ES36" s="292"/>
      <c r="ET36" s="292"/>
      <c r="EU36" s="292"/>
      <c r="EV36" s="292"/>
      <c r="EW36" s="292"/>
      <c r="EX36" s="292"/>
      <c r="EY36" s="292"/>
      <c r="EZ36" s="292"/>
      <c r="FA36" s="292"/>
      <c r="FB36" s="292"/>
      <c r="FC36" s="292"/>
      <c r="FD36" s="292"/>
      <c r="FE36" s="292"/>
      <c r="FF36" s="292"/>
      <c r="FG36" s="292"/>
      <c r="FH36" s="295"/>
      <c r="FI36" s="295"/>
      <c r="FJ36" s="295"/>
      <c r="FK36" s="292"/>
      <c r="FL36" s="292"/>
      <c r="FM36" s="292"/>
      <c r="FN36" s="292"/>
      <c r="FO36" s="292"/>
    </row>
    <row r="37" spans="1:171" s="224" customFormat="1" ht="13.5" customHeight="1">
      <c r="A37" s="290"/>
      <c r="B37" s="291"/>
      <c r="C37" s="290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5"/>
      <c r="AK37" s="295"/>
      <c r="AL37" s="292"/>
      <c r="AM37" s="295"/>
      <c r="AN37" s="295"/>
      <c r="AO37" s="292"/>
      <c r="AP37" s="295"/>
      <c r="AQ37" s="292"/>
      <c r="AR37" s="295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5"/>
      <c r="BF37" s="295"/>
      <c r="BG37" s="295"/>
      <c r="BH37" s="295"/>
      <c r="BI37" s="295"/>
      <c r="BJ37" s="295"/>
      <c r="BK37" s="295"/>
      <c r="BL37" s="295"/>
      <c r="BM37" s="295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5"/>
      <c r="CC37" s="295"/>
      <c r="CD37" s="295"/>
      <c r="CE37" s="295"/>
      <c r="CF37" s="295"/>
      <c r="CG37" s="295"/>
      <c r="CH37" s="295"/>
      <c r="CI37" s="292"/>
      <c r="CJ37" s="292"/>
      <c r="CK37" s="292"/>
      <c r="CL37" s="292"/>
      <c r="CM37" s="292"/>
      <c r="CN37" s="292"/>
      <c r="CO37" s="292"/>
      <c r="CP37" s="292"/>
      <c r="CQ37" s="292"/>
      <c r="CR37" s="292"/>
      <c r="CS37" s="292"/>
      <c r="CT37" s="292"/>
      <c r="CU37" s="292"/>
      <c r="CV37" s="292"/>
      <c r="CW37" s="295"/>
      <c r="CX37" s="295"/>
      <c r="CY37" s="295"/>
      <c r="CZ37" s="295"/>
      <c r="DA37" s="295"/>
      <c r="DB37" s="295"/>
      <c r="DC37" s="295"/>
      <c r="DD37" s="292"/>
      <c r="DE37" s="292"/>
      <c r="DF37" s="292"/>
      <c r="DG37" s="292"/>
      <c r="DH37" s="292"/>
      <c r="DI37" s="292"/>
      <c r="DJ37" s="292"/>
      <c r="DK37" s="292"/>
      <c r="DL37" s="292"/>
      <c r="DM37" s="292"/>
      <c r="DN37" s="292"/>
      <c r="DO37" s="292"/>
      <c r="DP37" s="292"/>
      <c r="DQ37" s="292"/>
      <c r="DR37" s="295"/>
      <c r="DS37" s="295"/>
      <c r="DT37" s="292"/>
      <c r="DU37" s="295"/>
      <c r="DV37" s="295"/>
      <c r="DW37" s="295"/>
      <c r="DX37" s="295"/>
      <c r="DY37" s="292"/>
      <c r="DZ37" s="292"/>
      <c r="EA37" s="292"/>
      <c r="EB37" s="292"/>
      <c r="EC37" s="292"/>
      <c r="ED37" s="292"/>
      <c r="EE37" s="292"/>
      <c r="EF37" s="292"/>
      <c r="EG37" s="292"/>
      <c r="EH37" s="292"/>
      <c r="EI37" s="292"/>
      <c r="EJ37" s="292"/>
      <c r="EK37" s="295"/>
      <c r="EL37" s="295"/>
      <c r="EM37" s="295"/>
      <c r="EN37" s="292"/>
      <c r="EO37" s="292"/>
      <c r="EP37" s="295"/>
      <c r="EQ37" s="295"/>
      <c r="ER37" s="295"/>
      <c r="ES37" s="292"/>
      <c r="ET37" s="292"/>
      <c r="EU37" s="292"/>
      <c r="EV37" s="292"/>
      <c r="EW37" s="292"/>
      <c r="EX37" s="292"/>
      <c r="EY37" s="292"/>
      <c r="EZ37" s="292"/>
      <c r="FA37" s="292"/>
      <c r="FB37" s="292"/>
      <c r="FC37" s="292"/>
      <c r="FD37" s="292"/>
      <c r="FE37" s="292"/>
      <c r="FF37" s="292"/>
      <c r="FG37" s="292"/>
      <c r="FH37" s="295"/>
      <c r="FI37" s="295"/>
      <c r="FJ37" s="295"/>
      <c r="FK37" s="292"/>
      <c r="FL37" s="292"/>
      <c r="FM37" s="292"/>
      <c r="FN37" s="292"/>
      <c r="FO37" s="292"/>
    </row>
    <row r="38" spans="1:171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5"/>
      <c r="AK38" s="295"/>
      <c r="AL38" s="292"/>
      <c r="AM38" s="295"/>
      <c r="AN38" s="295"/>
      <c r="AO38" s="292"/>
      <c r="AP38" s="295"/>
      <c r="AQ38" s="292"/>
      <c r="AR38" s="295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5"/>
      <c r="BF38" s="295"/>
      <c r="BG38" s="295"/>
      <c r="BH38" s="295"/>
      <c r="BI38" s="295"/>
      <c r="BJ38" s="295"/>
      <c r="BK38" s="295"/>
      <c r="BL38" s="295"/>
      <c r="BM38" s="295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5"/>
      <c r="CC38" s="295"/>
      <c r="CD38" s="295"/>
      <c r="CE38" s="295"/>
      <c r="CF38" s="295"/>
      <c r="CG38" s="295"/>
      <c r="CH38" s="295"/>
      <c r="CI38" s="292"/>
      <c r="CJ38" s="292"/>
      <c r="CK38" s="292"/>
      <c r="CL38" s="292"/>
      <c r="CM38" s="292"/>
      <c r="CN38" s="292"/>
      <c r="CO38" s="292"/>
      <c r="CP38" s="292"/>
      <c r="CQ38" s="292"/>
      <c r="CR38" s="292"/>
      <c r="CS38" s="292"/>
      <c r="CT38" s="292"/>
      <c r="CU38" s="292"/>
      <c r="CV38" s="292"/>
      <c r="CW38" s="295"/>
      <c r="CX38" s="295"/>
      <c r="CY38" s="295"/>
      <c r="CZ38" s="295"/>
      <c r="DA38" s="295"/>
      <c r="DB38" s="295"/>
      <c r="DC38" s="295"/>
      <c r="DD38" s="292"/>
      <c r="DE38" s="292"/>
      <c r="DF38" s="292"/>
      <c r="DG38" s="292"/>
      <c r="DH38" s="292"/>
      <c r="DI38" s="292"/>
      <c r="DJ38" s="292"/>
      <c r="DK38" s="292"/>
      <c r="DL38" s="292"/>
      <c r="DM38" s="292"/>
      <c r="DN38" s="292"/>
      <c r="DO38" s="292"/>
      <c r="DP38" s="292"/>
      <c r="DQ38" s="292"/>
      <c r="DR38" s="295"/>
      <c r="DS38" s="295"/>
      <c r="DT38" s="292"/>
      <c r="DU38" s="295"/>
      <c r="DV38" s="295"/>
      <c r="DW38" s="295"/>
      <c r="DX38" s="295"/>
      <c r="DY38" s="292"/>
      <c r="DZ38" s="292"/>
      <c r="EA38" s="292"/>
      <c r="EB38" s="292"/>
      <c r="EC38" s="292"/>
      <c r="ED38" s="292"/>
      <c r="EE38" s="292"/>
      <c r="EF38" s="292"/>
      <c r="EG38" s="292"/>
      <c r="EH38" s="292"/>
      <c r="EI38" s="292"/>
      <c r="EJ38" s="292"/>
      <c r="EK38" s="295"/>
      <c r="EL38" s="295"/>
      <c r="EM38" s="295"/>
      <c r="EN38" s="292"/>
      <c r="EO38" s="292"/>
      <c r="EP38" s="295"/>
      <c r="EQ38" s="295"/>
      <c r="ER38" s="295"/>
      <c r="ES38" s="292"/>
      <c r="ET38" s="292"/>
      <c r="EU38" s="292"/>
      <c r="EV38" s="292"/>
      <c r="EW38" s="292"/>
      <c r="EX38" s="292"/>
      <c r="EY38" s="292"/>
      <c r="EZ38" s="292"/>
      <c r="FA38" s="292"/>
      <c r="FB38" s="292"/>
      <c r="FC38" s="292"/>
      <c r="FD38" s="292"/>
      <c r="FE38" s="292"/>
      <c r="FF38" s="292"/>
      <c r="FG38" s="292"/>
      <c r="FH38" s="295"/>
      <c r="FI38" s="295"/>
      <c r="FJ38" s="295"/>
      <c r="FK38" s="292"/>
      <c r="FL38" s="292"/>
      <c r="FM38" s="292"/>
      <c r="FN38" s="292"/>
      <c r="FO38" s="292"/>
    </row>
    <row r="39" spans="1:171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5"/>
      <c r="AK39" s="295"/>
      <c r="AL39" s="292"/>
      <c r="AM39" s="295"/>
      <c r="AN39" s="295"/>
      <c r="AO39" s="292"/>
      <c r="AP39" s="295"/>
      <c r="AQ39" s="292"/>
      <c r="AR39" s="295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5"/>
      <c r="BF39" s="295"/>
      <c r="BG39" s="295"/>
      <c r="BH39" s="295"/>
      <c r="BI39" s="295"/>
      <c r="BJ39" s="295"/>
      <c r="BK39" s="295"/>
      <c r="BL39" s="295"/>
      <c r="BM39" s="295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5"/>
      <c r="CC39" s="295"/>
      <c r="CD39" s="295"/>
      <c r="CE39" s="295"/>
      <c r="CF39" s="295"/>
      <c r="CG39" s="295"/>
      <c r="CH39" s="295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5"/>
      <c r="CX39" s="295"/>
      <c r="CY39" s="295"/>
      <c r="CZ39" s="295"/>
      <c r="DA39" s="295"/>
      <c r="DB39" s="295"/>
      <c r="DC39" s="295"/>
      <c r="DD39" s="292"/>
      <c r="DE39" s="292"/>
      <c r="DF39" s="292"/>
      <c r="DG39" s="292"/>
      <c r="DH39" s="292"/>
      <c r="DI39" s="292"/>
      <c r="DJ39" s="292"/>
      <c r="DK39" s="292"/>
      <c r="DL39" s="292"/>
      <c r="DM39" s="292"/>
      <c r="DN39" s="292"/>
      <c r="DO39" s="292"/>
      <c r="DP39" s="292"/>
      <c r="DQ39" s="292"/>
      <c r="DR39" s="295"/>
      <c r="DS39" s="295"/>
      <c r="DT39" s="292"/>
      <c r="DU39" s="295"/>
      <c r="DV39" s="295"/>
      <c r="DW39" s="295"/>
      <c r="DX39" s="295"/>
      <c r="DY39" s="292"/>
      <c r="DZ39" s="292"/>
      <c r="EA39" s="292"/>
      <c r="EB39" s="292"/>
      <c r="EC39" s="292"/>
      <c r="ED39" s="292"/>
      <c r="EE39" s="292"/>
      <c r="EF39" s="292"/>
      <c r="EG39" s="292"/>
      <c r="EH39" s="292"/>
      <c r="EI39" s="292"/>
      <c r="EJ39" s="292"/>
      <c r="EK39" s="295"/>
      <c r="EL39" s="295"/>
      <c r="EM39" s="295"/>
      <c r="EN39" s="292"/>
      <c r="EO39" s="292"/>
      <c r="EP39" s="295"/>
      <c r="EQ39" s="295"/>
      <c r="ER39" s="295"/>
      <c r="ES39" s="292"/>
      <c r="ET39" s="292"/>
      <c r="EU39" s="292"/>
      <c r="EV39" s="292"/>
      <c r="EW39" s="292"/>
      <c r="EX39" s="292"/>
      <c r="EY39" s="292"/>
      <c r="EZ39" s="292"/>
      <c r="FA39" s="292"/>
      <c r="FB39" s="292"/>
      <c r="FC39" s="292"/>
      <c r="FD39" s="292"/>
      <c r="FE39" s="292"/>
      <c r="FF39" s="292"/>
      <c r="FG39" s="292"/>
      <c r="FH39" s="295"/>
      <c r="FI39" s="295"/>
      <c r="FJ39" s="295"/>
      <c r="FK39" s="292"/>
      <c r="FL39" s="292"/>
      <c r="FM39" s="292"/>
      <c r="FN39" s="292"/>
      <c r="FO39" s="292"/>
    </row>
    <row r="40" spans="1:171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5"/>
      <c r="AK40" s="295"/>
      <c r="AL40" s="292"/>
      <c r="AM40" s="295"/>
      <c r="AN40" s="295"/>
      <c r="AO40" s="292"/>
      <c r="AP40" s="295"/>
      <c r="AQ40" s="292"/>
      <c r="AR40" s="295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5"/>
      <c r="BF40" s="295"/>
      <c r="BG40" s="295"/>
      <c r="BH40" s="295"/>
      <c r="BI40" s="295"/>
      <c r="BJ40" s="295"/>
      <c r="BK40" s="295"/>
      <c r="BL40" s="295"/>
      <c r="BM40" s="295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5"/>
      <c r="CC40" s="295"/>
      <c r="CD40" s="295"/>
      <c r="CE40" s="295"/>
      <c r="CF40" s="295"/>
      <c r="CG40" s="295"/>
      <c r="CH40" s="295"/>
      <c r="CI40" s="292"/>
      <c r="CJ40" s="292"/>
      <c r="CK40" s="292"/>
      <c r="CL40" s="292"/>
      <c r="CM40" s="292"/>
      <c r="CN40" s="292"/>
      <c r="CO40" s="292"/>
      <c r="CP40" s="292"/>
      <c r="CQ40" s="292"/>
      <c r="CR40" s="292"/>
      <c r="CS40" s="292"/>
      <c r="CT40" s="292"/>
      <c r="CU40" s="292"/>
      <c r="CV40" s="292"/>
      <c r="CW40" s="295"/>
      <c r="CX40" s="295"/>
      <c r="CY40" s="295"/>
      <c r="CZ40" s="295"/>
      <c r="DA40" s="295"/>
      <c r="DB40" s="295"/>
      <c r="DC40" s="295"/>
      <c r="DD40" s="292"/>
      <c r="DE40" s="292"/>
      <c r="DF40" s="292"/>
      <c r="DG40" s="292"/>
      <c r="DH40" s="292"/>
      <c r="DI40" s="292"/>
      <c r="DJ40" s="292"/>
      <c r="DK40" s="292"/>
      <c r="DL40" s="292"/>
      <c r="DM40" s="292"/>
      <c r="DN40" s="292"/>
      <c r="DO40" s="292"/>
      <c r="DP40" s="292"/>
      <c r="DQ40" s="292"/>
      <c r="DR40" s="295"/>
      <c r="DS40" s="295"/>
      <c r="DT40" s="292"/>
      <c r="DU40" s="295"/>
      <c r="DV40" s="295"/>
      <c r="DW40" s="295"/>
      <c r="DX40" s="295"/>
      <c r="DY40" s="292"/>
      <c r="DZ40" s="292"/>
      <c r="EA40" s="292"/>
      <c r="EB40" s="292"/>
      <c r="EC40" s="292"/>
      <c r="ED40" s="292"/>
      <c r="EE40" s="292"/>
      <c r="EF40" s="292"/>
      <c r="EG40" s="292"/>
      <c r="EH40" s="292"/>
      <c r="EI40" s="292"/>
      <c r="EJ40" s="292"/>
      <c r="EK40" s="295"/>
      <c r="EL40" s="295"/>
      <c r="EM40" s="295"/>
      <c r="EN40" s="292"/>
      <c r="EO40" s="292"/>
      <c r="EP40" s="295"/>
      <c r="EQ40" s="295"/>
      <c r="ER40" s="295"/>
      <c r="ES40" s="292"/>
      <c r="ET40" s="292"/>
      <c r="EU40" s="292"/>
      <c r="EV40" s="292"/>
      <c r="EW40" s="292"/>
      <c r="EX40" s="292"/>
      <c r="EY40" s="292"/>
      <c r="EZ40" s="292"/>
      <c r="FA40" s="292"/>
      <c r="FB40" s="292"/>
      <c r="FC40" s="292"/>
      <c r="FD40" s="292"/>
      <c r="FE40" s="292"/>
      <c r="FF40" s="292"/>
      <c r="FG40" s="292"/>
      <c r="FH40" s="295"/>
      <c r="FI40" s="295"/>
      <c r="FJ40" s="295"/>
      <c r="FK40" s="292"/>
      <c r="FL40" s="292"/>
      <c r="FM40" s="292"/>
      <c r="FN40" s="292"/>
      <c r="FO40" s="292"/>
    </row>
    <row r="41" spans="1:171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5"/>
      <c r="AK41" s="295"/>
      <c r="AL41" s="292"/>
      <c r="AM41" s="295"/>
      <c r="AN41" s="295"/>
      <c r="AO41" s="292"/>
      <c r="AP41" s="295"/>
      <c r="AQ41" s="292"/>
      <c r="AR41" s="295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5"/>
      <c r="BF41" s="295"/>
      <c r="BG41" s="295"/>
      <c r="BH41" s="295"/>
      <c r="BI41" s="295"/>
      <c r="BJ41" s="295"/>
      <c r="BK41" s="295"/>
      <c r="BL41" s="295"/>
      <c r="BM41" s="295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5"/>
      <c r="CC41" s="295"/>
      <c r="CD41" s="295"/>
      <c r="CE41" s="295"/>
      <c r="CF41" s="295"/>
      <c r="CG41" s="295"/>
      <c r="CH41" s="295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5"/>
      <c r="CX41" s="295"/>
      <c r="CY41" s="295"/>
      <c r="CZ41" s="295"/>
      <c r="DA41" s="295"/>
      <c r="DB41" s="295"/>
      <c r="DC41" s="295"/>
      <c r="DD41" s="292"/>
      <c r="DE41" s="292"/>
      <c r="DF41" s="292"/>
      <c r="DG41" s="292"/>
      <c r="DH41" s="292"/>
      <c r="DI41" s="292"/>
      <c r="DJ41" s="292"/>
      <c r="DK41" s="292"/>
      <c r="DL41" s="292"/>
      <c r="DM41" s="292"/>
      <c r="DN41" s="292"/>
      <c r="DO41" s="292"/>
      <c r="DP41" s="292"/>
      <c r="DQ41" s="292"/>
      <c r="DR41" s="295"/>
      <c r="DS41" s="295"/>
      <c r="DT41" s="292"/>
      <c r="DU41" s="295"/>
      <c r="DV41" s="295"/>
      <c r="DW41" s="295"/>
      <c r="DX41" s="295"/>
      <c r="DY41" s="292"/>
      <c r="DZ41" s="292"/>
      <c r="EA41" s="292"/>
      <c r="EB41" s="292"/>
      <c r="EC41" s="292"/>
      <c r="ED41" s="292"/>
      <c r="EE41" s="292"/>
      <c r="EF41" s="292"/>
      <c r="EG41" s="292"/>
      <c r="EH41" s="292"/>
      <c r="EI41" s="292"/>
      <c r="EJ41" s="292"/>
      <c r="EK41" s="295"/>
      <c r="EL41" s="295"/>
      <c r="EM41" s="295"/>
      <c r="EN41" s="292"/>
      <c r="EO41" s="292"/>
      <c r="EP41" s="295"/>
      <c r="EQ41" s="295"/>
      <c r="ER41" s="295"/>
      <c r="ES41" s="292"/>
      <c r="ET41" s="292"/>
      <c r="EU41" s="292"/>
      <c r="EV41" s="292"/>
      <c r="EW41" s="292"/>
      <c r="EX41" s="292"/>
      <c r="EY41" s="292"/>
      <c r="EZ41" s="292"/>
      <c r="FA41" s="292"/>
      <c r="FB41" s="292"/>
      <c r="FC41" s="292"/>
      <c r="FD41" s="292"/>
      <c r="FE41" s="292"/>
      <c r="FF41" s="292"/>
      <c r="FG41" s="292"/>
      <c r="FH41" s="295"/>
      <c r="FI41" s="295"/>
      <c r="FJ41" s="295"/>
      <c r="FK41" s="292"/>
      <c r="FL41" s="292"/>
      <c r="FM41" s="292"/>
      <c r="FN41" s="292"/>
      <c r="FO41" s="292"/>
    </row>
    <row r="42" spans="1:171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5"/>
      <c r="AK42" s="295"/>
      <c r="AL42" s="292"/>
      <c r="AM42" s="295"/>
      <c r="AN42" s="295"/>
      <c r="AO42" s="292"/>
      <c r="AP42" s="295"/>
      <c r="AQ42" s="292"/>
      <c r="AR42" s="295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5"/>
      <c r="BF42" s="295"/>
      <c r="BG42" s="295"/>
      <c r="BH42" s="295"/>
      <c r="BI42" s="295"/>
      <c r="BJ42" s="295"/>
      <c r="BK42" s="295"/>
      <c r="BL42" s="295"/>
      <c r="BM42" s="295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5"/>
      <c r="CC42" s="295"/>
      <c r="CD42" s="295"/>
      <c r="CE42" s="295"/>
      <c r="CF42" s="295"/>
      <c r="CG42" s="295"/>
      <c r="CH42" s="295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5"/>
      <c r="CX42" s="295"/>
      <c r="CY42" s="295"/>
      <c r="CZ42" s="295"/>
      <c r="DA42" s="295"/>
      <c r="DB42" s="295"/>
      <c r="DC42" s="295"/>
      <c r="DD42" s="292"/>
      <c r="DE42" s="292"/>
      <c r="DF42" s="292"/>
      <c r="DG42" s="292"/>
      <c r="DH42" s="292"/>
      <c r="DI42" s="292"/>
      <c r="DJ42" s="292"/>
      <c r="DK42" s="292"/>
      <c r="DL42" s="292"/>
      <c r="DM42" s="292"/>
      <c r="DN42" s="292"/>
      <c r="DO42" s="292"/>
      <c r="DP42" s="292"/>
      <c r="DQ42" s="292"/>
      <c r="DR42" s="295"/>
      <c r="DS42" s="295"/>
      <c r="DT42" s="292"/>
      <c r="DU42" s="295"/>
      <c r="DV42" s="295"/>
      <c r="DW42" s="295"/>
      <c r="DX42" s="295"/>
      <c r="DY42" s="292"/>
      <c r="DZ42" s="292"/>
      <c r="EA42" s="292"/>
      <c r="EB42" s="292"/>
      <c r="EC42" s="292"/>
      <c r="ED42" s="292"/>
      <c r="EE42" s="292"/>
      <c r="EF42" s="292"/>
      <c r="EG42" s="292"/>
      <c r="EH42" s="292"/>
      <c r="EI42" s="292"/>
      <c r="EJ42" s="292"/>
      <c r="EK42" s="295"/>
      <c r="EL42" s="295"/>
      <c r="EM42" s="295"/>
      <c r="EN42" s="292"/>
      <c r="EO42" s="292"/>
      <c r="EP42" s="295"/>
      <c r="EQ42" s="295"/>
      <c r="ER42" s="295"/>
      <c r="ES42" s="292"/>
      <c r="ET42" s="292"/>
      <c r="EU42" s="292"/>
      <c r="EV42" s="292"/>
      <c r="EW42" s="292"/>
      <c r="EX42" s="292"/>
      <c r="EY42" s="292"/>
      <c r="EZ42" s="292"/>
      <c r="FA42" s="292"/>
      <c r="FB42" s="292"/>
      <c r="FC42" s="292"/>
      <c r="FD42" s="292"/>
      <c r="FE42" s="292"/>
      <c r="FF42" s="292"/>
      <c r="FG42" s="292"/>
      <c r="FH42" s="295"/>
      <c r="FI42" s="295"/>
      <c r="FJ42" s="295"/>
      <c r="FK42" s="292"/>
      <c r="FL42" s="292"/>
      <c r="FM42" s="292"/>
      <c r="FN42" s="292"/>
      <c r="FO42" s="292"/>
    </row>
    <row r="43" spans="1:171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5"/>
      <c r="AK43" s="295"/>
      <c r="AL43" s="292"/>
      <c r="AM43" s="295"/>
      <c r="AN43" s="295"/>
      <c r="AO43" s="292"/>
      <c r="AP43" s="295"/>
      <c r="AQ43" s="292"/>
      <c r="AR43" s="295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5"/>
      <c r="BF43" s="295"/>
      <c r="BG43" s="295"/>
      <c r="BH43" s="295"/>
      <c r="BI43" s="295"/>
      <c r="BJ43" s="295"/>
      <c r="BK43" s="295"/>
      <c r="BL43" s="295"/>
      <c r="BM43" s="295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5"/>
      <c r="CC43" s="295"/>
      <c r="CD43" s="295"/>
      <c r="CE43" s="295"/>
      <c r="CF43" s="295"/>
      <c r="CG43" s="295"/>
      <c r="CH43" s="295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5"/>
      <c r="CX43" s="295"/>
      <c r="CY43" s="295"/>
      <c r="CZ43" s="295"/>
      <c r="DA43" s="295"/>
      <c r="DB43" s="295"/>
      <c r="DC43" s="295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  <c r="DN43" s="292"/>
      <c r="DO43" s="292"/>
      <c r="DP43" s="292"/>
      <c r="DQ43" s="292"/>
      <c r="DR43" s="295"/>
      <c r="DS43" s="295"/>
      <c r="DT43" s="292"/>
      <c r="DU43" s="295"/>
      <c r="DV43" s="295"/>
      <c r="DW43" s="295"/>
      <c r="DX43" s="295"/>
      <c r="DY43" s="292"/>
      <c r="DZ43" s="292"/>
      <c r="EA43" s="292"/>
      <c r="EB43" s="292"/>
      <c r="EC43" s="292"/>
      <c r="ED43" s="292"/>
      <c r="EE43" s="292"/>
      <c r="EF43" s="292"/>
      <c r="EG43" s="292"/>
      <c r="EH43" s="292"/>
      <c r="EI43" s="292"/>
      <c r="EJ43" s="292"/>
      <c r="EK43" s="295"/>
      <c r="EL43" s="295"/>
      <c r="EM43" s="295"/>
      <c r="EN43" s="292"/>
      <c r="EO43" s="292"/>
      <c r="EP43" s="295"/>
      <c r="EQ43" s="295"/>
      <c r="ER43" s="295"/>
      <c r="ES43" s="292"/>
      <c r="ET43" s="292"/>
      <c r="EU43" s="292"/>
      <c r="EV43" s="292"/>
      <c r="EW43" s="292"/>
      <c r="EX43" s="292"/>
      <c r="EY43" s="292"/>
      <c r="EZ43" s="292"/>
      <c r="FA43" s="292"/>
      <c r="FB43" s="292"/>
      <c r="FC43" s="292"/>
      <c r="FD43" s="292"/>
      <c r="FE43" s="292"/>
      <c r="FF43" s="292"/>
      <c r="FG43" s="292"/>
      <c r="FH43" s="295"/>
      <c r="FI43" s="295"/>
      <c r="FJ43" s="295"/>
      <c r="FK43" s="292"/>
      <c r="FL43" s="292"/>
      <c r="FM43" s="292"/>
      <c r="FN43" s="292"/>
      <c r="FO43" s="292"/>
    </row>
    <row r="44" spans="1:171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5"/>
      <c r="AK44" s="295"/>
      <c r="AL44" s="292"/>
      <c r="AM44" s="295"/>
      <c r="AN44" s="295"/>
      <c r="AO44" s="292"/>
      <c r="AP44" s="295"/>
      <c r="AQ44" s="292"/>
      <c r="AR44" s="295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5"/>
      <c r="BF44" s="295"/>
      <c r="BG44" s="295"/>
      <c r="BH44" s="295"/>
      <c r="BI44" s="295"/>
      <c r="BJ44" s="295"/>
      <c r="BK44" s="295"/>
      <c r="BL44" s="295"/>
      <c r="BM44" s="295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5"/>
      <c r="CC44" s="295"/>
      <c r="CD44" s="295"/>
      <c r="CE44" s="295"/>
      <c r="CF44" s="295"/>
      <c r="CG44" s="295"/>
      <c r="CH44" s="295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5"/>
      <c r="CX44" s="295"/>
      <c r="CY44" s="295"/>
      <c r="CZ44" s="295"/>
      <c r="DA44" s="295"/>
      <c r="DB44" s="295"/>
      <c r="DC44" s="295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  <c r="DN44" s="292"/>
      <c r="DO44" s="292"/>
      <c r="DP44" s="292"/>
      <c r="DQ44" s="292"/>
      <c r="DR44" s="295"/>
      <c r="DS44" s="295"/>
      <c r="DT44" s="292"/>
      <c r="DU44" s="295"/>
      <c r="DV44" s="295"/>
      <c r="DW44" s="295"/>
      <c r="DX44" s="295"/>
      <c r="DY44" s="292"/>
      <c r="DZ44" s="292"/>
      <c r="EA44" s="292"/>
      <c r="EB44" s="292"/>
      <c r="EC44" s="292"/>
      <c r="ED44" s="292"/>
      <c r="EE44" s="292"/>
      <c r="EF44" s="292"/>
      <c r="EG44" s="292"/>
      <c r="EH44" s="292"/>
      <c r="EI44" s="292"/>
      <c r="EJ44" s="292"/>
      <c r="EK44" s="295"/>
      <c r="EL44" s="295"/>
      <c r="EM44" s="295"/>
      <c r="EN44" s="292"/>
      <c r="EO44" s="292"/>
      <c r="EP44" s="295"/>
      <c r="EQ44" s="295"/>
      <c r="ER44" s="295"/>
      <c r="ES44" s="292"/>
      <c r="ET44" s="292"/>
      <c r="EU44" s="292"/>
      <c r="EV44" s="292"/>
      <c r="EW44" s="292"/>
      <c r="EX44" s="292"/>
      <c r="EY44" s="292"/>
      <c r="EZ44" s="292"/>
      <c r="FA44" s="292"/>
      <c r="FB44" s="292"/>
      <c r="FC44" s="292"/>
      <c r="FD44" s="292"/>
      <c r="FE44" s="292"/>
      <c r="FF44" s="292"/>
      <c r="FG44" s="292"/>
      <c r="FH44" s="295"/>
      <c r="FI44" s="295"/>
      <c r="FJ44" s="295"/>
      <c r="FK44" s="292"/>
      <c r="FL44" s="292"/>
      <c r="FM44" s="292"/>
      <c r="FN44" s="292"/>
      <c r="FO44" s="292"/>
    </row>
    <row r="45" spans="1:171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5"/>
      <c r="AK45" s="295"/>
      <c r="AL45" s="292"/>
      <c r="AM45" s="295"/>
      <c r="AN45" s="295"/>
      <c r="AO45" s="292"/>
      <c r="AP45" s="295"/>
      <c r="AQ45" s="292"/>
      <c r="AR45" s="295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5"/>
      <c r="BF45" s="295"/>
      <c r="BG45" s="295"/>
      <c r="BH45" s="295"/>
      <c r="BI45" s="295"/>
      <c r="BJ45" s="295"/>
      <c r="BK45" s="295"/>
      <c r="BL45" s="295"/>
      <c r="BM45" s="295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5"/>
      <c r="CC45" s="295"/>
      <c r="CD45" s="295"/>
      <c r="CE45" s="295"/>
      <c r="CF45" s="295"/>
      <c r="CG45" s="295"/>
      <c r="CH45" s="295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5"/>
      <c r="CX45" s="295"/>
      <c r="CY45" s="295"/>
      <c r="CZ45" s="295"/>
      <c r="DA45" s="295"/>
      <c r="DB45" s="295"/>
      <c r="DC45" s="295"/>
      <c r="DD45" s="292"/>
      <c r="DE45" s="292"/>
      <c r="DF45" s="292"/>
      <c r="DG45" s="292"/>
      <c r="DH45" s="292"/>
      <c r="DI45" s="292"/>
      <c r="DJ45" s="292"/>
      <c r="DK45" s="292"/>
      <c r="DL45" s="292"/>
      <c r="DM45" s="292"/>
      <c r="DN45" s="292"/>
      <c r="DO45" s="292"/>
      <c r="DP45" s="292"/>
      <c r="DQ45" s="292"/>
      <c r="DR45" s="295"/>
      <c r="DS45" s="295"/>
      <c r="DT45" s="292"/>
      <c r="DU45" s="295"/>
      <c r="DV45" s="295"/>
      <c r="DW45" s="295"/>
      <c r="DX45" s="295"/>
      <c r="DY45" s="292"/>
      <c r="DZ45" s="292"/>
      <c r="EA45" s="292"/>
      <c r="EB45" s="292"/>
      <c r="EC45" s="292"/>
      <c r="ED45" s="292"/>
      <c r="EE45" s="292"/>
      <c r="EF45" s="292"/>
      <c r="EG45" s="292"/>
      <c r="EH45" s="292"/>
      <c r="EI45" s="292"/>
      <c r="EJ45" s="292"/>
      <c r="EK45" s="295"/>
      <c r="EL45" s="295"/>
      <c r="EM45" s="295"/>
      <c r="EN45" s="292"/>
      <c r="EO45" s="292"/>
      <c r="EP45" s="295"/>
      <c r="EQ45" s="295"/>
      <c r="ER45" s="295"/>
      <c r="ES45" s="292"/>
      <c r="ET45" s="292"/>
      <c r="EU45" s="292"/>
      <c r="EV45" s="292"/>
      <c r="EW45" s="292"/>
      <c r="EX45" s="292"/>
      <c r="EY45" s="292"/>
      <c r="EZ45" s="292"/>
      <c r="FA45" s="292"/>
      <c r="FB45" s="292"/>
      <c r="FC45" s="292"/>
      <c r="FD45" s="292"/>
      <c r="FE45" s="292"/>
      <c r="FF45" s="292"/>
      <c r="FG45" s="292"/>
      <c r="FH45" s="295"/>
      <c r="FI45" s="295"/>
      <c r="FJ45" s="295"/>
      <c r="FK45" s="292"/>
      <c r="FL45" s="292"/>
      <c r="FM45" s="292"/>
      <c r="FN45" s="292"/>
      <c r="FO45" s="292"/>
    </row>
    <row r="46" spans="1:171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5"/>
      <c r="AK46" s="295"/>
      <c r="AL46" s="292"/>
      <c r="AM46" s="295"/>
      <c r="AN46" s="295"/>
      <c r="AO46" s="292"/>
      <c r="AP46" s="295"/>
      <c r="AQ46" s="292"/>
      <c r="AR46" s="295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5"/>
      <c r="BF46" s="295"/>
      <c r="BG46" s="295"/>
      <c r="BH46" s="295"/>
      <c r="BI46" s="295"/>
      <c r="BJ46" s="295"/>
      <c r="BK46" s="295"/>
      <c r="BL46" s="295"/>
      <c r="BM46" s="295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5"/>
      <c r="CC46" s="295"/>
      <c r="CD46" s="295"/>
      <c r="CE46" s="295"/>
      <c r="CF46" s="295"/>
      <c r="CG46" s="295"/>
      <c r="CH46" s="295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5"/>
      <c r="CX46" s="295"/>
      <c r="CY46" s="295"/>
      <c r="CZ46" s="295"/>
      <c r="DA46" s="295"/>
      <c r="DB46" s="295"/>
      <c r="DC46" s="295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  <c r="DN46" s="292"/>
      <c r="DO46" s="292"/>
      <c r="DP46" s="292"/>
      <c r="DQ46" s="292"/>
      <c r="DR46" s="295"/>
      <c r="DS46" s="295"/>
      <c r="DT46" s="292"/>
      <c r="DU46" s="295"/>
      <c r="DV46" s="295"/>
      <c r="DW46" s="295"/>
      <c r="DX46" s="295"/>
      <c r="DY46" s="292"/>
      <c r="DZ46" s="292"/>
      <c r="EA46" s="292"/>
      <c r="EB46" s="292"/>
      <c r="EC46" s="292"/>
      <c r="ED46" s="292"/>
      <c r="EE46" s="292"/>
      <c r="EF46" s="292"/>
      <c r="EG46" s="292"/>
      <c r="EH46" s="292"/>
      <c r="EI46" s="292"/>
      <c r="EJ46" s="292"/>
      <c r="EK46" s="295"/>
      <c r="EL46" s="295"/>
      <c r="EM46" s="295"/>
      <c r="EN46" s="292"/>
      <c r="EO46" s="292"/>
      <c r="EP46" s="295"/>
      <c r="EQ46" s="295"/>
      <c r="ER46" s="295"/>
      <c r="ES46" s="292"/>
      <c r="ET46" s="292"/>
      <c r="EU46" s="292"/>
      <c r="EV46" s="292"/>
      <c r="EW46" s="292"/>
      <c r="EX46" s="292"/>
      <c r="EY46" s="292"/>
      <c r="EZ46" s="292"/>
      <c r="FA46" s="292"/>
      <c r="FB46" s="292"/>
      <c r="FC46" s="292"/>
      <c r="FD46" s="292"/>
      <c r="FE46" s="292"/>
      <c r="FF46" s="292"/>
      <c r="FG46" s="292"/>
      <c r="FH46" s="295"/>
      <c r="FI46" s="295"/>
      <c r="FJ46" s="295"/>
      <c r="FK46" s="292"/>
      <c r="FL46" s="292"/>
      <c r="FM46" s="292"/>
      <c r="FN46" s="292"/>
      <c r="FO46" s="292"/>
    </row>
    <row r="47" spans="1:171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5"/>
      <c r="AK47" s="295"/>
      <c r="AL47" s="292"/>
      <c r="AM47" s="295"/>
      <c r="AN47" s="295"/>
      <c r="AO47" s="292"/>
      <c r="AP47" s="295"/>
      <c r="AQ47" s="292"/>
      <c r="AR47" s="295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5"/>
      <c r="BF47" s="295"/>
      <c r="BG47" s="295"/>
      <c r="BH47" s="295"/>
      <c r="BI47" s="295"/>
      <c r="BJ47" s="295"/>
      <c r="BK47" s="295"/>
      <c r="BL47" s="295"/>
      <c r="BM47" s="295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5"/>
      <c r="CC47" s="295"/>
      <c r="CD47" s="295"/>
      <c r="CE47" s="295"/>
      <c r="CF47" s="295"/>
      <c r="CG47" s="295"/>
      <c r="CH47" s="295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5"/>
      <c r="CX47" s="295"/>
      <c r="CY47" s="295"/>
      <c r="CZ47" s="295"/>
      <c r="DA47" s="295"/>
      <c r="DB47" s="295"/>
      <c r="DC47" s="295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  <c r="DN47" s="292"/>
      <c r="DO47" s="292"/>
      <c r="DP47" s="292"/>
      <c r="DQ47" s="292"/>
      <c r="DR47" s="295"/>
      <c r="DS47" s="295"/>
      <c r="DT47" s="292"/>
      <c r="DU47" s="295"/>
      <c r="DV47" s="295"/>
      <c r="DW47" s="295"/>
      <c r="DX47" s="295"/>
      <c r="DY47" s="292"/>
      <c r="DZ47" s="292"/>
      <c r="EA47" s="292"/>
      <c r="EB47" s="292"/>
      <c r="EC47" s="292"/>
      <c r="ED47" s="292"/>
      <c r="EE47" s="292"/>
      <c r="EF47" s="292"/>
      <c r="EG47" s="292"/>
      <c r="EH47" s="292"/>
      <c r="EI47" s="292"/>
      <c r="EJ47" s="292"/>
      <c r="EK47" s="295"/>
      <c r="EL47" s="295"/>
      <c r="EM47" s="295"/>
      <c r="EN47" s="292"/>
      <c r="EO47" s="292"/>
      <c r="EP47" s="295"/>
      <c r="EQ47" s="295"/>
      <c r="ER47" s="295"/>
      <c r="ES47" s="292"/>
      <c r="ET47" s="292"/>
      <c r="EU47" s="292"/>
      <c r="EV47" s="292"/>
      <c r="EW47" s="292"/>
      <c r="EX47" s="292"/>
      <c r="EY47" s="292"/>
      <c r="EZ47" s="292"/>
      <c r="FA47" s="292"/>
      <c r="FB47" s="292"/>
      <c r="FC47" s="292"/>
      <c r="FD47" s="292"/>
      <c r="FE47" s="292"/>
      <c r="FF47" s="292"/>
      <c r="FG47" s="292"/>
      <c r="FH47" s="295"/>
      <c r="FI47" s="295"/>
      <c r="FJ47" s="295"/>
      <c r="FK47" s="292"/>
      <c r="FL47" s="292"/>
      <c r="FM47" s="292"/>
      <c r="FN47" s="292"/>
      <c r="FO47" s="292"/>
    </row>
    <row r="48" spans="1:171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5"/>
      <c r="AK48" s="295"/>
      <c r="AL48" s="292"/>
      <c r="AM48" s="295"/>
      <c r="AN48" s="295"/>
      <c r="AO48" s="292"/>
      <c r="AP48" s="295"/>
      <c r="AQ48" s="292"/>
      <c r="AR48" s="295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5"/>
      <c r="BF48" s="295"/>
      <c r="BG48" s="295"/>
      <c r="BH48" s="295"/>
      <c r="BI48" s="295"/>
      <c r="BJ48" s="295"/>
      <c r="BK48" s="295"/>
      <c r="BL48" s="295"/>
      <c r="BM48" s="295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5"/>
      <c r="CC48" s="295"/>
      <c r="CD48" s="295"/>
      <c r="CE48" s="295"/>
      <c r="CF48" s="295"/>
      <c r="CG48" s="295"/>
      <c r="CH48" s="295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5"/>
      <c r="CX48" s="295"/>
      <c r="CY48" s="295"/>
      <c r="CZ48" s="295"/>
      <c r="DA48" s="295"/>
      <c r="DB48" s="295"/>
      <c r="DC48" s="295"/>
      <c r="DD48" s="292"/>
      <c r="DE48" s="292"/>
      <c r="DF48" s="292"/>
      <c r="DG48" s="292"/>
      <c r="DH48" s="292"/>
      <c r="DI48" s="292"/>
      <c r="DJ48" s="292"/>
      <c r="DK48" s="292"/>
      <c r="DL48" s="292"/>
      <c r="DM48" s="292"/>
      <c r="DN48" s="292"/>
      <c r="DO48" s="292"/>
      <c r="DP48" s="292"/>
      <c r="DQ48" s="292"/>
      <c r="DR48" s="295"/>
      <c r="DS48" s="295"/>
      <c r="DT48" s="292"/>
      <c r="DU48" s="295"/>
      <c r="DV48" s="295"/>
      <c r="DW48" s="295"/>
      <c r="DX48" s="295"/>
      <c r="DY48" s="292"/>
      <c r="DZ48" s="292"/>
      <c r="EA48" s="292"/>
      <c r="EB48" s="292"/>
      <c r="EC48" s="292"/>
      <c r="ED48" s="292"/>
      <c r="EE48" s="292"/>
      <c r="EF48" s="292"/>
      <c r="EG48" s="292"/>
      <c r="EH48" s="292"/>
      <c r="EI48" s="292"/>
      <c r="EJ48" s="292"/>
      <c r="EK48" s="295"/>
      <c r="EL48" s="295"/>
      <c r="EM48" s="295"/>
      <c r="EN48" s="292"/>
      <c r="EO48" s="292"/>
      <c r="EP48" s="295"/>
      <c r="EQ48" s="295"/>
      <c r="ER48" s="295"/>
      <c r="ES48" s="292"/>
      <c r="ET48" s="292"/>
      <c r="EU48" s="292"/>
      <c r="EV48" s="292"/>
      <c r="EW48" s="292"/>
      <c r="EX48" s="292"/>
      <c r="EY48" s="292"/>
      <c r="EZ48" s="292"/>
      <c r="FA48" s="292"/>
      <c r="FB48" s="292"/>
      <c r="FC48" s="292"/>
      <c r="FD48" s="292"/>
      <c r="FE48" s="292"/>
      <c r="FF48" s="292"/>
      <c r="FG48" s="292"/>
      <c r="FH48" s="295"/>
      <c r="FI48" s="295"/>
      <c r="FJ48" s="295"/>
      <c r="FK48" s="292"/>
      <c r="FL48" s="292"/>
      <c r="FM48" s="292"/>
      <c r="FN48" s="292"/>
      <c r="FO48" s="292"/>
    </row>
    <row r="49" spans="1:171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5"/>
      <c r="AK49" s="295"/>
      <c r="AL49" s="292"/>
      <c r="AM49" s="295"/>
      <c r="AN49" s="295"/>
      <c r="AO49" s="292"/>
      <c r="AP49" s="295"/>
      <c r="AQ49" s="292"/>
      <c r="AR49" s="295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5"/>
      <c r="BF49" s="295"/>
      <c r="BG49" s="295"/>
      <c r="BH49" s="295"/>
      <c r="BI49" s="295"/>
      <c r="BJ49" s="295"/>
      <c r="BK49" s="295"/>
      <c r="BL49" s="295"/>
      <c r="BM49" s="295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5"/>
      <c r="CC49" s="295"/>
      <c r="CD49" s="295"/>
      <c r="CE49" s="295"/>
      <c r="CF49" s="295"/>
      <c r="CG49" s="295"/>
      <c r="CH49" s="295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5"/>
      <c r="CX49" s="295"/>
      <c r="CY49" s="295"/>
      <c r="CZ49" s="295"/>
      <c r="DA49" s="295"/>
      <c r="DB49" s="295"/>
      <c r="DC49" s="295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  <c r="DN49" s="292"/>
      <c r="DO49" s="292"/>
      <c r="DP49" s="292"/>
      <c r="DQ49" s="292"/>
      <c r="DR49" s="295"/>
      <c r="DS49" s="295"/>
      <c r="DT49" s="292"/>
      <c r="DU49" s="295"/>
      <c r="DV49" s="295"/>
      <c r="DW49" s="295"/>
      <c r="DX49" s="295"/>
      <c r="DY49" s="292"/>
      <c r="DZ49" s="292"/>
      <c r="EA49" s="292"/>
      <c r="EB49" s="292"/>
      <c r="EC49" s="292"/>
      <c r="ED49" s="292"/>
      <c r="EE49" s="292"/>
      <c r="EF49" s="292"/>
      <c r="EG49" s="292"/>
      <c r="EH49" s="292"/>
      <c r="EI49" s="292"/>
      <c r="EJ49" s="292"/>
      <c r="EK49" s="295"/>
      <c r="EL49" s="295"/>
      <c r="EM49" s="295"/>
      <c r="EN49" s="292"/>
      <c r="EO49" s="292"/>
      <c r="EP49" s="295"/>
      <c r="EQ49" s="295"/>
      <c r="ER49" s="295"/>
      <c r="ES49" s="292"/>
      <c r="ET49" s="292"/>
      <c r="EU49" s="292"/>
      <c r="EV49" s="292"/>
      <c r="EW49" s="292"/>
      <c r="EX49" s="292"/>
      <c r="EY49" s="292"/>
      <c r="EZ49" s="292"/>
      <c r="FA49" s="292"/>
      <c r="FB49" s="292"/>
      <c r="FC49" s="292"/>
      <c r="FD49" s="292"/>
      <c r="FE49" s="292"/>
      <c r="FF49" s="292"/>
      <c r="FG49" s="292"/>
      <c r="FH49" s="295"/>
      <c r="FI49" s="295"/>
      <c r="FJ49" s="295"/>
      <c r="FK49" s="292"/>
      <c r="FL49" s="292"/>
      <c r="FM49" s="292"/>
      <c r="FN49" s="292"/>
      <c r="FO49" s="292"/>
    </row>
    <row r="50" spans="1:171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5"/>
      <c r="AK50" s="295"/>
      <c r="AL50" s="292"/>
      <c r="AM50" s="295"/>
      <c r="AN50" s="295"/>
      <c r="AO50" s="292"/>
      <c r="AP50" s="295"/>
      <c r="AQ50" s="292"/>
      <c r="AR50" s="295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5"/>
      <c r="BF50" s="295"/>
      <c r="BG50" s="295"/>
      <c r="BH50" s="295"/>
      <c r="BI50" s="295"/>
      <c r="BJ50" s="295"/>
      <c r="BK50" s="295"/>
      <c r="BL50" s="295"/>
      <c r="BM50" s="295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5"/>
      <c r="CC50" s="295"/>
      <c r="CD50" s="295"/>
      <c r="CE50" s="295"/>
      <c r="CF50" s="295"/>
      <c r="CG50" s="295"/>
      <c r="CH50" s="295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5"/>
      <c r="CX50" s="295"/>
      <c r="CY50" s="295"/>
      <c r="CZ50" s="295"/>
      <c r="DA50" s="295"/>
      <c r="DB50" s="295"/>
      <c r="DC50" s="295"/>
      <c r="DD50" s="292"/>
      <c r="DE50" s="292"/>
      <c r="DF50" s="292"/>
      <c r="DG50" s="292"/>
      <c r="DH50" s="292"/>
      <c r="DI50" s="292"/>
      <c r="DJ50" s="292"/>
      <c r="DK50" s="292"/>
      <c r="DL50" s="292"/>
      <c r="DM50" s="292"/>
      <c r="DN50" s="292"/>
      <c r="DO50" s="292"/>
      <c r="DP50" s="292"/>
      <c r="DQ50" s="292"/>
      <c r="DR50" s="295"/>
      <c r="DS50" s="295"/>
      <c r="DT50" s="292"/>
      <c r="DU50" s="295"/>
      <c r="DV50" s="295"/>
      <c r="DW50" s="295"/>
      <c r="DX50" s="295"/>
      <c r="DY50" s="292"/>
      <c r="DZ50" s="292"/>
      <c r="EA50" s="292"/>
      <c r="EB50" s="292"/>
      <c r="EC50" s="292"/>
      <c r="ED50" s="292"/>
      <c r="EE50" s="292"/>
      <c r="EF50" s="292"/>
      <c r="EG50" s="292"/>
      <c r="EH50" s="292"/>
      <c r="EI50" s="292"/>
      <c r="EJ50" s="292"/>
      <c r="EK50" s="295"/>
      <c r="EL50" s="295"/>
      <c r="EM50" s="295"/>
      <c r="EN50" s="292"/>
      <c r="EO50" s="292"/>
      <c r="EP50" s="295"/>
      <c r="EQ50" s="295"/>
      <c r="ER50" s="295"/>
      <c r="ES50" s="292"/>
      <c r="ET50" s="292"/>
      <c r="EU50" s="292"/>
      <c r="EV50" s="292"/>
      <c r="EW50" s="292"/>
      <c r="EX50" s="292"/>
      <c r="EY50" s="292"/>
      <c r="EZ50" s="292"/>
      <c r="FA50" s="292"/>
      <c r="FB50" s="292"/>
      <c r="FC50" s="292"/>
      <c r="FD50" s="292"/>
      <c r="FE50" s="292"/>
      <c r="FF50" s="292"/>
      <c r="FG50" s="292"/>
      <c r="FH50" s="295"/>
      <c r="FI50" s="295"/>
      <c r="FJ50" s="295"/>
      <c r="FK50" s="292"/>
      <c r="FL50" s="292"/>
      <c r="FM50" s="292"/>
      <c r="FN50" s="292"/>
      <c r="FO50" s="292"/>
    </row>
    <row r="51" spans="1:171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5"/>
      <c r="AK51" s="295"/>
      <c r="AL51" s="292"/>
      <c r="AM51" s="295"/>
      <c r="AN51" s="295"/>
      <c r="AO51" s="292"/>
      <c r="AP51" s="295"/>
      <c r="AQ51" s="292"/>
      <c r="AR51" s="295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5"/>
      <c r="BF51" s="295"/>
      <c r="BG51" s="295"/>
      <c r="BH51" s="295"/>
      <c r="BI51" s="295"/>
      <c r="BJ51" s="295"/>
      <c r="BK51" s="295"/>
      <c r="BL51" s="295"/>
      <c r="BM51" s="295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5"/>
      <c r="CC51" s="295"/>
      <c r="CD51" s="295"/>
      <c r="CE51" s="295"/>
      <c r="CF51" s="295"/>
      <c r="CG51" s="295"/>
      <c r="CH51" s="295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5"/>
      <c r="CX51" s="295"/>
      <c r="CY51" s="295"/>
      <c r="CZ51" s="295"/>
      <c r="DA51" s="295"/>
      <c r="DB51" s="295"/>
      <c r="DC51" s="295"/>
      <c r="DD51" s="292"/>
      <c r="DE51" s="292"/>
      <c r="DF51" s="292"/>
      <c r="DG51" s="292"/>
      <c r="DH51" s="292"/>
      <c r="DI51" s="292"/>
      <c r="DJ51" s="292"/>
      <c r="DK51" s="292"/>
      <c r="DL51" s="292"/>
      <c r="DM51" s="292"/>
      <c r="DN51" s="292"/>
      <c r="DO51" s="292"/>
      <c r="DP51" s="292"/>
      <c r="DQ51" s="292"/>
      <c r="DR51" s="295"/>
      <c r="DS51" s="295"/>
      <c r="DT51" s="292"/>
      <c r="DU51" s="295"/>
      <c r="DV51" s="295"/>
      <c r="DW51" s="295"/>
      <c r="DX51" s="295"/>
      <c r="DY51" s="292"/>
      <c r="DZ51" s="292"/>
      <c r="EA51" s="292"/>
      <c r="EB51" s="292"/>
      <c r="EC51" s="292"/>
      <c r="ED51" s="292"/>
      <c r="EE51" s="292"/>
      <c r="EF51" s="292"/>
      <c r="EG51" s="292"/>
      <c r="EH51" s="292"/>
      <c r="EI51" s="292"/>
      <c r="EJ51" s="292"/>
      <c r="EK51" s="295"/>
      <c r="EL51" s="295"/>
      <c r="EM51" s="295"/>
      <c r="EN51" s="292"/>
      <c r="EO51" s="292"/>
      <c r="EP51" s="295"/>
      <c r="EQ51" s="295"/>
      <c r="ER51" s="295"/>
      <c r="ES51" s="292"/>
      <c r="ET51" s="292"/>
      <c r="EU51" s="292"/>
      <c r="EV51" s="292"/>
      <c r="EW51" s="292"/>
      <c r="EX51" s="292"/>
      <c r="EY51" s="292"/>
      <c r="EZ51" s="292"/>
      <c r="FA51" s="292"/>
      <c r="FB51" s="292"/>
      <c r="FC51" s="292"/>
      <c r="FD51" s="292"/>
      <c r="FE51" s="292"/>
      <c r="FF51" s="292"/>
      <c r="FG51" s="292"/>
      <c r="FH51" s="295"/>
      <c r="FI51" s="295"/>
      <c r="FJ51" s="295"/>
      <c r="FK51" s="292"/>
      <c r="FL51" s="292"/>
      <c r="FM51" s="292"/>
      <c r="FN51" s="292"/>
      <c r="FO51" s="292"/>
    </row>
    <row r="52" spans="1:171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5"/>
      <c r="AK52" s="295"/>
      <c r="AL52" s="292"/>
      <c r="AM52" s="295"/>
      <c r="AN52" s="295"/>
      <c r="AO52" s="292"/>
      <c r="AP52" s="295"/>
      <c r="AQ52" s="292"/>
      <c r="AR52" s="295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5"/>
      <c r="BF52" s="295"/>
      <c r="BG52" s="295"/>
      <c r="BH52" s="295"/>
      <c r="BI52" s="295"/>
      <c r="BJ52" s="295"/>
      <c r="BK52" s="295"/>
      <c r="BL52" s="295"/>
      <c r="BM52" s="295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5"/>
      <c r="CC52" s="295"/>
      <c r="CD52" s="295"/>
      <c r="CE52" s="295"/>
      <c r="CF52" s="295"/>
      <c r="CG52" s="295"/>
      <c r="CH52" s="295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5"/>
      <c r="CX52" s="295"/>
      <c r="CY52" s="295"/>
      <c r="CZ52" s="295"/>
      <c r="DA52" s="295"/>
      <c r="DB52" s="295"/>
      <c r="DC52" s="295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  <c r="DN52" s="292"/>
      <c r="DO52" s="292"/>
      <c r="DP52" s="292"/>
      <c r="DQ52" s="292"/>
      <c r="DR52" s="295"/>
      <c r="DS52" s="295"/>
      <c r="DT52" s="292"/>
      <c r="DU52" s="295"/>
      <c r="DV52" s="295"/>
      <c r="DW52" s="295"/>
      <c r="DX52" s="295"/>
      <c r="DY52" s="292"/>
      <c r="DZ52" s="292"/>
      <c r="EA52" s="292"/>
      <c r="EB52" s="292"/>
      <c r="EC52" s="292"/>
      <c r="ED52" s="292"/>
      <c r="EE52" s="292"/>
      <c r="EF52" s="292"/>
      <c r="EG52" s="292"/>
      <c r="EH52" s="292"/>
      <c r="EI52" s="292"/>
      <c r="EJ52" s="292"/>
      <c r="EK52" s="295"/>
      <c r="EL52" s="295"/>
      <c r="EM52" s="295"/>
      <c r="EN52" s="292"/>
      <c r="EO52" s="292"/>
      <c r="EP52" s="295"/>
      <c r="EQ52" s="295"/>
      <c r="ER52" s="295"/>
      <c r="ES52" s="292"/>
      <c r="ET52" s="292"/>
      <c r="EU52" s="292"/>
      <c r="EV52" s="292"/>
      <c r="EW52" s="292"/>
      <c r="EX52" s="292"/>
      <c r="EY52" s="292"/>
      <c r="EZ52" s="292"/>
      <c r="FA52" s="292"/>
      <c r="FB52" s="292"/>
      <c r="FC52" s="292"/>
      <c r="FD52" s="292"/>
      <c r="FE52" s="292"/>
      <c r="FF52" s="292"/>
      <c r="FG52" s="292"/>
      <c r="FH52" s="295"/>
      <c r="FI52" s="295"/>
      <c r="FJ52" s="295"/>
      <c r="FK52" s="292"/>
      <c r="FL52" s="292"/>
      <c r="FM52" s="292"/>
      <c r="FN52" s="292"/>
      <c r="FO52" s="292"/>
    </row>
    <row r="53" spans="1:171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5"/>
      <c r="AK53" s="295"/>
      <c r="AL53" s="292"/>
      <c r="AM53" s="295"/>
      <c r="AN53" s="295"/>
      <c r="AO53" s="292"/>
      <c r="AP53" s="295"/>
      <c r="AQ53" s="292"/>
      <c r="AR53" s="295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5"/>
      <c r="BF53" s="295"/>
      <c r="BG53" s="295"/>
      <c r="BH53" s="295"/>
      <c r="BI53" s="295"/>
      <c r="BJ53" s="295"/>
      <c r="BK53" s="295"/>
      <c r="BL53" s="295"/>
      <c r="BM53" s="295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5"/>
      <c r="CC53" s="295"/>
      <c r="CD53" s="295"/>
      <c r="CE53" s="295"/>
      <c r="CF53" s="295"/>
      <c r="CG53" s="295"/>
      <c r="CH53" s="295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5"/>
      <c r="CX53" s="295"/>
      <c r="CY53" s="295"/>
      <c r="CZ53" s="295"/>
      <c r="DA53" s="295"/>
      <c r="DB53" s="295"/>
      <c r="DC53" s="295"/>
      <c r="DD53" s="292"/>
      <c r="DE53" s="292"/>
      <c r="DF53" s="292"/>
      <c r="DG53" s="292"/>
      <c r="DH53" s="292"/>
      <c r="DI53" s="292"/>
      <c r="DJ53" s="292"/>
      <c r="DK53" s="292"/>
      <c r="DL53" s="292"/>
      <c r="DM53" s="292"/>
      <c r="DN53" s="292"/>
      <c r="DO53" s="292"/>
      <c r="DP53" s="292"/>
      <c r="DQ53" s="292"/>
      <c r="DR53" s="295"/>
      <c r="DS53" s="295"/>
      <c r="DT53" s="292"/>
      <c r="DU53" s="295"/>
      <c r="DV53" s="295"/>
      <c r="DW53" s="295"/>
      <c r="DX53" s="295"/>
      <c r="DY53" s="292"/>
      <c r="DZ53" s="292"/>
      <c r="EA53" s="292"/>
      <c r="EB53" s="292"/>
      <c r="EC53" s="292"/>
      <c r="ED53" s="292"/>
      <c r="EE53" s="292"/>
      <c r="EF53" s="292"/>
      <c r="EG53" s="292"/>
      <c r="EH53" s="292"/>
      <c r="EI53" s="292"/>
      <c r="EJ53" s="292"/>
      <c r="EK53" s="295"/>
      <c r="EL53" s="295"/>
      <c r="EM53" s="295"/>
      <c r="EN53" s="292"/>
      <c r="EO53" s="292"/>
      <c r="EP53" s="295"/>
      <c r="EQ53" s="295"/>
      <c r="ER53" s="295"/>
      <c r="ES53" s="292"/>
      <c r="ET53" s="292"/>
      <c r="EU53" s="292"/>
      <c r="EV53" s="292"/>
      <c r="EW53" s="292"/>
      <c r="EX53" s="292"/>
      <c r="EY53" s="292"/>
      <c r="EZ53" s="292"/>
      <c r="FA53" s="292"/>
      <c r="FB53" s="292"/>
      <c r="FC53" s="292"/>
      <c r="FD53" s="292"/>
      <c r="FE53" s="292"/>
      <c r="FF53" s="292"/>
      <c r="FG53" s="292"/>
      <c r="FH53" s="295"/>
      <c r="FI53" s="295"/>
      <c r="FJ53" s="295"/>
      <c r="FK53" s="292"/>
      <c r="FL53" s="292"/>
      <c r="FM53" s="292"/>
      <c r="FN53" s="292"/>
      <c r="FO53" s="292"/>
    </row>
    <row r="54" spans="1:171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5"/>
      <c r="AK54" s="295"/>
      <c r="AL54" s="292"/>
      <c r="AM54" s="295"/>
      <c r="AN54" s="295"/>
      <c r="AO54" s="292"/>
      <c r="AP54" s="295"/>
      <c r="AQ54" s="292"/>
      <c r="AR54" s="295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5"/>
      <c r="BF54" s="295"/>
      <c r="BG54" s="295"/>
      <c r="BH54" s="295"/>
      <c r="BI54" s="295"/>
      <c r="BJ54" s="295"/>
      <c r="BK54" s="295"/>
      <c r="BL54" s="295"/>
      <c r="BM54" s="295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5"/>
      <c r="CC54" s="295"/>
      <c r="CD54" s="295"/>
      <c r="CE54" s="295"/>
      <c r="CF54" s="295"/>
      <c r="CG54" s="295"/>
      <c r="CH54" s="295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5"/>
      <c r="CX54" s="295"/>
      <c r="CY54" s="295"/>
      <c r="CZ54" s="295"/>
      <c r="DA54" s="295"/>
      <c r="DB54" s="295"/>
      <c r="DC54" s="295"/>
      <c r="DD54" s="292"/>
      <c r="DE54" s="292"/>
      <c r="DF54" s="292"/>
      <c r="DG54" s="292"/>
      <c r="DH54" s="292"/>
      <c r="DI54" s="292"/>
      <c r="DJ54" s="292"/>
      <c r="DK54" s="292"/>
      <c r="DL54" s="292"/>
      <c r="DM54" s="292"/>
      <c r="DN54" s="292"/>
      <c r="DO54" s="292"/>
      <c r="DP54" s="292"/>
      <c r="DQ54" s="292"/>
      <c r="DR54" s="295"/>
      <c r="DS54" s="295"/>
      <c r="DT54" s="292"/>
      <c r="DU54" s="295"/>
      <c r="DV54" s="295"/>
      <c r="DW54" s="295"/>
      <c r="DX54" s="295"/>
      <c r="DY54" s="292"/>
      <c r="DZ54" s="292"/>
      <c r="EA54" s="292"/>
      <c r="EB54" s="292"/>
      <c r="EC54" s="292"/>
      <c r="ED54" s="292"/>
      <c r="EE54" s="292"/>
      <c r="EF54" s="292"/>
      <c r="EG54" s="292"/>
      <c r="EH54" s="292"/>
      <c r="EI54" s="292"/>
      <c r="EJ54" s="292"/>
      <c r="EK54" s="295"/>
      <c r="EL54" s="295"/>
      <c r="EM54" s="295"/>
      <c r="EN54" s="292"/>
      <c r="EO54" s="292"/>
      <c r="EP54" s="295"/>
      <c r="EQ54" s="295"/>
      <c r="ER54" s="295"/>
      <c r="ES54" s="292"/>
      <c r="ET54" s="292"/>
      <c r="EU54" s="292"/>
      <c r="EV54" s="292"/>
      <c r="EW54" s="292"/>
      <c r="EX54" s="292"/>
      <c r="EY54" s="292"/>
      <c r="EZ54" s="292"/>
      <c r="FA54" s="292"/>
      <c r="FB54" s="292"/>
      <c r="FC54" s="292"/>
      <c r="FD54" s="292"/>
      <c r="FE54" s="292"/>
      <c r="FF54" s="292"/>
      <c r="FG54" s="292"/>
      <c r="FH54" s="295"/>
      <c r="FI54" s="295"/>
      <c r="FJ54" s="295"/>
      <c r="FK54" s="292"/>
      <c r="FL54" s="292"/>
      <c r="FM54" s="292"/>
      <c r="FN54" s="292"/>
      <c r="FO54" s="292"/>
    </row>
    <row r="55" spans="1:171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5"/>
      <c r="AK55" s="295"/>
      <c r="AL55" s="292"/>
      <c r="AM55" s="295"/>
      <c r="AN55" s="295"/>
      <c r="AO55" s="292"/>
      <c r="AP55" s="295"/>
      <c r="AQ55" s="292"/>
      <c r="AR55" s="295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5"/>
      <c r="BF55" s="295"/>
      <c r="BG55" s="295"/>
      <c r="BH55" s="295"/>
      <c r="BI55" s="295"/>
      <c r="BJ55" s="295"/>
      <c r="BK55" s="295"/>
      <c r="BL55" s="295"/>
      <c r="BM55" s="295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5"/>
      <c r="CC55" s="295"/>
      <c r="CD55" s="295"/>
      <c r="CE55" s="295"/>
      <c r="CF55" s="295"/>
      <c r="CG55" s="295"/>
      <c r="CH55" s="295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5"/>
      <c r="CX55" s="295"/>
      <c r="CY55" s="295"/>
      <c r="CZ55" s="295"/>
      <c r="DA55" s="295"/>
      <c r="DB55" s="295"/>
      <c r="DC55" s="295"/>
      <c r="DD55" s="292"/>
      <c r="DE55" s="292"/>
      <c r="DF55" s="292"/>
      <c r="DG55" s="292"/>
      <c r="DH55" s="292"/>
      <c r="DI55" s="292"/>
      <c r="DJ55" s="292"/>
      <c r="DK55" s="292"/>
      <c r="DL55" s="292"/>
      <c r="DM55" s="292"/>
      <c r="DN55" s="292"/>
      <c r="DO55" s="292"/>
      <c r="DP55" s="292"/>
      <c r="DQ55" s="292"/>
      <c r="DR55" s="295"/>
      <c r="DS55" s="295"/>
      <c r="DT55" s="292"/>
      <c r="DU55" s="295"/>
      <c r="DV55" s="295"/>
      <c r="DW55" s="295"/>
      <c r="DX55" s="295"/>
      <c r="DY55" s="292"/>
      <c r="DZ55" s="292"/>
      <c r="EA55" s="292"/>
      <c r="EB55" s="292"/>
      <c r="EC55" s="292"/>
      <c r="ED55" s="292"/>
      <c r="EE55" s="292"/>
      <c r="EF55" s="292"/>
      <c r="EG55" s="292"/>
      <c r="EH55" s="292"/>
      <c r="EI55" s="292"/>
      <c r="EJ55" s="292"/>
      <c r="EK55" s="295"/>
      <c r="EL55" s="295"/>
      <c r="EM55" s="295"/>
      <c r="EN55" s="292"/>
      <c r="EO55" s="292"/>
      <c r="EP55" s="295"/>
      <c r="EQ55" s="295"/>
      <c r="ER55" s="295"/>
      <c r="ES55" s="292"/>
      <c r="ET55" s="292"/>
      <c r="EU55" s="292"/>
      <c r="EV55" s="292"/>
      <c r="EW55" s="292"/>
      <c r="EX55" s="292"/>
      <c r="EY55" s="292"/>
      <c r="EZ55" s="292"/>
      <c r="FA55" s="292"/>
      <c r="FB55" s="292"/>
      <c r="FC55" s="292"/>
      <c r="FD55" s="292"/>
      <c r="FE55" s="292"/>
      <c r="FF55" s="292"/>
      <c r="FG55" s="292"/>
      <c r="FH55" s="295"/>
      <c r="FI55" s="295"/>
      <c r="FJ55" s="295"/>
      <c r="FK55" s="292"/>
      <c r="FL55" s="292"/>
      <c r="FM55" s="292"/>
      <c r="FN55" s="292"/>
      <c r="FO55" s="292"/>
    </row>
    <row r="56" spans="1:171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5"/>
      <c r="AK56" s="295"/>
      <c r="AL56" s="292"/>
      <c r="AM56" s="295"/>
      <c r="AN56" s="295"/>
      <c r="AO56" s="292"/>
      <c r="AP56" s="295"/>
      <c r="AQ56" s="292"/>
      <c r="AR56" s="295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5"/>
      <c r="BF56" s="295"/>
      <c r="BG56" s="295"/>
      <c r="BH56" s="295"/>
      <c r="BI56" s="295"/>
      <c r="BJ56" s="295"/>
      <c r="BK56" s="295"/>
      <c r="BL56" s="295"/>
      <c r="BM56" s="295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5"/>
      <c r="CC56" s="295"/>
      <c r="CD56" s="295"/>
      <c r="CE56" s="295"/>
      <c r="CF56" s="295"/>
      <c r="CG56" s="295"/>
      <c r="CH56" s="295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5"/>
      <c r="CX56" s="295"/>
      <c r="CY56" s="295"/>
      <c r="CZ56" s="295"/>
      <c r="DA56" s="295"/>
      <c r="DB56" s="295"/>
      <c r="DC56" s="295"/>
      <c r="DD56" s="292"/>
      <c r="DE56" s="292"/>
      <c r="DF56" s="292"/>
      <c r="DG56" s="292"/>
      <c r="DH56" s="292"/>
      <c r="DI56" s="292"/>
      <c r="DJ56" s="292"/>
      <c r="DK56" s="292"/>
      <c r="DL56" s="292"/>
      <c r="DM56" s="292"/>
      <c r="DN56" s="292"/>
      <c r="DO56" s="292"/>
      <c r="DP56" s="292"/>
      <c r="DQ56" s="292"/>
      <c r="DR56" s="295"/>
      <c r="DS56" s="295"/>
      <c r="DT56" s="292"/>
      <c r="DU56" s="295"/>
      <c r="DV56" s="295"/>
      <c r="DW56" s="295"/>
      <c r="DX56" s="295"/>
      <c r="DY56" s="292"/>
      <c r="DZ56" s="292"/>
      <c r="EA56" s="292"/>
      <c r="EB56" s="292"/>
      <c r="EC56" s="292"/>
      <c r="ED56" s="292"/>
      <c r="EE56" s="292"/>
      <c r="EF56" s="292"/>
      <c r="EG56" s="292"/>
      <c r="EH56" s="292"/>
      <c r="EI56" s="292"/>
      <c r="EJ56" s="292"/>
      <c r="EK56" s="295"/>
      <c r="EL56" s="295"/>
      <c r="EM56" s="295"/>
      <c r="EN56" s="292"/>
      <c r="EO56" s="292"/>
      <c r="EP56" s="295"/>
      <c r="EQ56" s="295"/>
      <c r="ER56" s="295"/>
      <c r="ES56" s="292"/>
      <c r="ET56" s="292"/>
      <c r="EU56" s="292"/>
      <c r="EV56" s="292"/>
      <c r="EW56" s="292"/>
      <c r="EX56" s="292"/>
      <c r="EY56" s="292"/>
      <c r="EZ56" s="292"/>
      <c r="FA56" s="292"/>
      <c r="FB56" s="292"/>
      <c r="FC56" s="292"/>
      <c r="FD56" s="292"/>
      <c r="FE56" s="292"/>
      <c r="FF56" s="292"/>
      <c r="FG56" s="292"/>
      <c r="FH56" s="295"/>
      <c r="FI56" s="295"/>
      <c r="FJ56" s="295"/>
      <c r="FK56" s="292"/>
      <c r="FL56" s="292"/>
      <c r="FM56" s="292"/>
      <c r="FN56" s="292"/>
      <c r="FO56" s="292"/>
    </row>
    <row r="57" spans="1:171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5"/>
      <c r="AK57" s="295"/>
      <c r="AL57" s="292"/>
      <c r="AM57" s="295"/>
      <c r="AN57" s="295"/>
      <c r="AO57" s="292"/>
      <c r="AP57" s="295"/>
      <c r="AQ57" s="292"/>
      <c r="AR57" s="295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5"/>
      <c r="BF57" s="295"/>
      <c r="BG57" s="295"/>
      <c r="BH57" s="295"/>
      <c r="BI57" s="295"/>
      <c r="BJ57" s="295"/>
      <c r="BK57" s="295"/>
      <c r="BL57" s="295"/>
      <c r="BM57" s="295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5"/>
      <c r="CC57" s="295"/>
      <c r="CD57" s="295"/>
      <c r="CE57" s="295"/>
      <c r="CF57" s="295"/>
      <c r="CG57" s="295"/>
      <c r="CH57" s="295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5"/>
      <c r="CX57" s="295"/>
      <c r="CY57" s="295"/>
      <c r="CZ57" s="295"/>
      <c r="DA57" s="295"/>
      <c r="DB57" s="295"/>
      <c r="DC57" s="295"/>
      <c r="DD57" s="292"/>
      <c r="DE57" s="292"/>
      <c r="DF57" s="292"/>
      <c r="DG57" s="292"/>
      <c r="DH57" s="292"/>
      <c r="DI57" s="292"/>
      <c r="DJ57" s="292"/>
      <c r="DK57" s="292"/>
      <c r="DL57" s="292"/>
      <c r="DM57" s="292"/>
      <c r="DN57" s="292"/>
      <c r="DO57" s="292"/>
      <c r="DP57" s="292"/>
      <c r="DQ57" s="292"/>
      <c r="DR57" s="295"/>
      <c r="DS57" s="295"/>
      <c r="DT57" s="292"/>
      <c r="DU57" s="295"/>
      <c r="DV57" s="295"/>
      <c r="DW57" s="295"/>
      <c r="DX57" s="295"/>
      <c r="DY57" s="292"/>
      <c r="DZ57" s="292"/>
      <c r="EA57" s="292"/>
      <c r="EB57" s="292"/>
      <c r="EC57" s="292"/>
      <c r="ED57" s="292"/>
      <c r="EE57" s="292"/>
      <c r="EF57" s="292"/>
      <c r="EG57" s="292"/>
      <c r="EH57" s="292"/>
      <c r="EI57" s="292"/>
      <c r="EJ57" s="292"/>
      <c r="EK57" s="295"/>
      <c r="EL57" s="295"/>
      <c r="EM57" s="295"/>
      <c r="EN57" s="292"/>
      <c r="EO57" s="292"/>
      <c r="EP57" s="295"/>
      <c r="EQ57" s="295"/>
      <c r="ER57" s="295"/>
      <c r="ES57" s="292"/>
      <c r="ET57" s="292"/>
      <c r="EU57" s="292"/>
      <c r="EV57" s="292"/>
      <c r="EW57" s="292"/>
      <c r="EX57" s="292"/>
      <c r="EY57" s="292"/>
      <c r="EZ57" s="292"/>
      <c r="FA57" s="292"/>
      <c r="FB57" s="292"/>
      <c r="FC57" s="292"/>
      <c r="FD57" s="292"/>
      <c r="FE57" s="292"/>
      <c r="FF57" s="292"/>
      <c r="FG57" s="292"/>
      <c r="FH57" s="295"/>
      <c r="FI57" s="295"/>
      <c r="FJ57" s="295"/>
      <c r="FK57" s="292"/>
      <c r="FL57" s="292"/>
      <c r="FM57" s="292"/>
      <c r="FN57" s="292"/>
      <c r="FO57" s="292"/>
    </row>
    <row r="58" spans="1:171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5"/>
      <c r="AK58" s="295"/>
      <c r="AL58" s="292"/>
      <c r="AM58" s="295"/>
      <c r="AN58" s="295"/>
      <c r="AO58" s="292"/>
      <c r="AP58" s="295"/>
      <c r="AQ58" s="292"/>
      <c r="AR58" s="295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5"/>
      <c r="BF58" s="295"/>
      <c r="BG58" s="295"/>
      <c r="BH58" s="295"/>
      <c r="BI58" s="295"/>
      <c r="BJ58" s="295"/>
      <c r="BK58" s="295"/>
      <c r="BL58" s="295"/>
      <c r="BM58" s="295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5"/>
      <c r="CC58" s="295"/>
      <c r="CD58" s="295"/>
      <c r="CE58" s="295"/>
      <c r="CF58" s="295"/>
      <c r="CG58" s="295"/>
      <c r="CH58" s="295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5"/>
      <c r="CX58" s="295"/>
      <c r="CY58" s="295"/>
      <c r="CZ58" s="295"/>
      <c r="DA58" s="295"/>
      <c r="DB58" s="295"/>
      <c r="DC58" s="295"/>
      <c r="DD58" s="292"/>
      <c r="DE58" s="292"/>
      <c r="DF58" s="292"/>
      <c r="DG58" s="292"/>
      <c r="DH58" s="292"/>
      <c r="DI58" s="292"/>
      <c r="DJ58" s="292"/>
      <c r="DK58" s="292"/>
      <c r="DL58" s="292"/>
      <c r="DM58" s="292"/>
      <c r="DN58" s="292"/>
      <c r="DO58" s="292"/>
      <c r="DP58" s="292"/>
      <c r="DQ58" s="292"/>
      <c r="DR58" s="295"/>
      <c r="DS58" s="295"/>
      <c r="DT58" s="292"/>
      <c r="DU58" s="295"/>
      <c r="DV58" s="295"/>
      <c r="DW58" s="295"/>
      <c r="DX58" s="295"/>
      <c r="DY58" s="292"/>
      <c r="DZ58" s="292"/>
      <c r="EA58" s="292"/>
      <c r="EB58" s="292"/>
      <c r="EC58" s="292"/>
      <c r="ED58" s="292"/>
      <c r="EE58" s="292"/>
      <c r="EF58" s="292"/>
      <c r="EG58" s="292"/>
      <c r="EH58" s="292"/>
      <c r="EI58" s="292"/>
      <c r="EJ58" s="292"/>
      <c r="EK58" s="295"/>
      <c r="EL58" s="295"/>
      <c r="EM58" s="295"/>
      <c r="EN58" s="292"/>
      <c r="EO58" s="292"/>
      <c r="EP58" s="295"/>
      <c r="EQ58" s="295"/>
      <c r="ER58" s="295"/>
      <c r="ES58" s="292"/>
      <c r="ET58" s="292"/>
      <c r="EU58" s="292"/>
      <c r="EV58" s="292"/>
      <c r="EW58" s="292"/>
      <c r="EX58" s="292"/>
      <c r="EY58" s="292"/>
      <c r="EZ58" s="292"/>
      <c r="FA58" s="292"/>
      <c r="FB58" s="292"/>
      <c r="FC58" s="292"/>
      <c r="FD58" s="292"/>
      <c r="FE58" s="292"/>
      <c r="FF58" s="292"/>
      <c r="FG58" s="292"/>
      <c r="FH58" s="295"/>
      <c r="FI58" s="295"/>
      <c r="FJ58" s="295"/>
      <c r="FK58" s="292"/>
      <c r="FL58" s="292"/>
      <c r="FM58" s="292"/>
      <c r="FN58" s="292"/>
      <c r="FO58" s="292"/>
    </row>
    <row r="59" spans="1:171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5"/>
      <c r="AK59" s="295"/>
      <c r="AL59" s="292"/>
      <c r="AM59" s="295"/>
      <c r="AN59" s="295"/>
      <c r="AO59" s="292"/>
      <c r="AP59" s="295"/>
      <c r="AQ59" s="292"/>
      <c r="AR59" s="295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5"/>
      <c r="BF59" s="295"/>
      <c r="BG59" s="295"/>
      <c r="BH59" s="295"/>
      <c r="BI59" s="295"/>
      <c r="BJ59" s="295"/>
      <c r="BK59" s="295"/>
      <c r="BL59" s="295"/>
      <c r="BM59" s="295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5"/>
      <c r="CC59" s="295"/>
      <c r="CD59" s="295"/>
      <c r="CE59" s="295"/>
      <c r="CF59" s="295"/>
      <c r="CG59" s="295"/>
      <c r="CH59" s="295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5"/>
      <c r="CX59" s="295"/>
      <c r="CY59" s="295"/>
      <c r="CZ59" s="295"/>
      <c r="DA59" s="295"/>
      <c r="DB59" s="295"/>
      <c r="DC59" s="295"/>
      <c r="DD59" s="292"/>
      <c r="DE59" s="292"/>
      <c r="DF59" s="292"/>
      <c r="DG59" s="292"/>
      <c r="DH59" s="292"/>
      <c r="DI59" s="292"/>
      <c r="DJ59" s="292"/>
      <c r="DK59" s="292"/>
      <c r="DL59" s="292"/>
      <c r="DM59" s="292"/>
      <c r="DN59" s="292"/>
      <c r="DO59" s="292"/>
      <c r="DP59" s="292"/>
      <c r="DQ59" s="292"/>
      <c r="DR59" s="295"/>
      <c r="DS59" s="295"/>
      <c r="DT59" s="292"/>
      <c r="DU59" s="295"/>
      <c r="DV59" s="295"/>
      <c r="DW59" s="295"/>
      <c r="DX59" s="295"/>
      <c r="DY59" s="292"/>
      <c r="DZ59" s="292"/>
      <c r="EA59" s="292"/>
      <c r="EB59" s="292"/>
      <c r="EC59" s="292"/>
      <c r="ED59" s="292"/>
      <c r="EE59" s="292"/>
      <c r="EF59" s="292"/>
      <c r="EG59" s="292"/>
      <c r="EH59" s="292"/>
      <c r="EI59" s="292"/>
      <c r="EJ59" s="292"/>
      <c r="EK59" s="295"/>
      <c r="EL59" s="295"/>
      <c r="EM59" s="295"/>
      <c r="EN59" s="292"/>
      <c r="EO59" s="292"/>
      <c r="EP59" s="295"/>
      <c r="EQ59" s="295"/>
      <c r="ER59" s="295"/>
      <c r="ES59" s="292"/>
      <c r="ET59" s="292"/>
      <c r="EU59" s="292"/>
      <c r="EV59" s="292"/>
      <c r="EW59" s="292"/>
      <c r="EX59" s="292"/>
      <c r="EY59" s="292"/>
      <c r="EZ59" s="292"/>
      <c r="FA59" s="292"/>
      <c r="FB59" s="292"/>
      <c r="FC59" s="292"/>
      <c r="FD59" s="292"/>
      <c r="FE59" s="292"/>
      <c r="FF59" s="292"/>
      <c r="FG59" s="292"/>
      <c r="FH59" s="295"/>
      <c r="FI59" s="295"/>
      <c r="FJ59" s="295"/>
      <c r="FK59" s="292"/>
      <c r="FL59" s="292"/>
      <c r="FM59" s="292"/>
      <c r="FN59" s="292"/>
      <c r="FO59" s="292"/>
    </row>
    <row r="60" spans="1:171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5"/>
      <c r="AK60" s="295"/>
      <c r="AL60" s="292"/>
      <c r="AM60" s="295"/>
      <c r="AN60" s="295"/>
      <c r="AO60" s="292"/>
      <c r="AP60" s="295"/>
      <c r="AQ60" s="292"/>
      <c r="AR60" s="295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5"/>
      <c r="BF60" s="295"/>
      <c r="BG60" s="295"/>
      <c r="BH60" s="295"/>
      <c r="BI60" s="295"/>
      <c r="BJ60" s="295"/>
      <c r="BK60" s="295"/>
      <c r="BL60" s="295"/>
      <c r="BM60" s="295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5"/>
      <c r="CC60" s="295"/>
      <c r="CD60" s="295"/>
      <c r="CE60" s="295"/>
      <c r="CF60" s="295"/>
      <c r="CG60" s="295"/>
      <c r="CH60" s="295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5"/>
      <c r="CX60" s="295"/>
      <c r="CY60" s="295"/>
      <c r="CZ60" s="295"/>
      <c r="DA60" s="295"/>
      <c r="DB60" s="295"/>
      <c r="DC60" s="295"/>
      <c r="DD60" s="292"/>
      <c r="DE60" s="292"/>
      <c r="DF60" s="292"/>
      <c r="DG60" s="292"/>
      <c r="DH60" s="292"/>
      <c r="DI60" s="292"/>
      <c r="DJ60" s="292"/>
      <c r="DK60" s="292"/>
      <c r="DL60" s="292"/>
      <c r="DM60" s="292"/>
      <c r="DN60" s="292"/>
      <c r="DO60" s="292"/>
      <c r="DP60" s="292"/>
      <c r="DQ60" s="292"/>
      <c r="DR60" s="295"/>
      <c r="DS60" s="295"/>
      <c r="DT60" s="292"/>
      <c r="DU60" s="295"/>
      <c r="DV60" s="295"/>
      <c r="DW60" s="295"/>
      <c r="DX60" s="295"/>
      <c r="DY60" s="292"/>
      <c r="DZ60" s="292"/>
      <c r="EA60" s="292"/>
      <c r="EB60" s="292"/>
      <c r="EC60" s="292"/>
      <c r="ED60" s="292"/>
      <c r="EE60" s="292"/>
      <c r="EF60" s="292"/>
      <c r="EG60" s="292"/>
      <c r="EH60" s="292"/>
      <c r="EI60" s="292"/>
      <c r="EJ60" s="292"/>
      <c r="EK60" s="295"/>
      <c r="EL60" s="295"/>
      <c r="EM60" s="295"/>
      <c r="EN60" s="292"/>
      <c r="EO60" s="292"/>
      <c r="EP60" s="295"/>
      <c r="EQ60" s="295"/>
      <c r="ER60" s="295"/>
      <c r="ES60" s="292"/>
      <c r="ET60" s="292"/>
      <c r="EU60" s="292"/>
      <c r="EV60" s="292"/>
      <c r="EW60" s="292"/>
      <c r="EX60" s="292"/>
      <c r="EY60" s="292"/>
      <c r="EZ60" s="292"/>
      <c r="FA60" s="292"/>
      <c r="FB60" s="292"/>
      <c r="FC60" s="292"/>
      <c r="FD60" s="292"/>
      <c r="FE60" s="292"/>
      <c r="FF60" s="292"/>
      <c r="FG60" s="292"/>
      <c r="FH60" s="295"/>
      <c r="FI60" s="295"/>
      <c r="FJ60" s="295"/>
      <c r="FK60" s="292"/>
      <c r="FL60" s="292"/>
      <c r="FM60" s="292"/>
      <c r="FN60" s="292"/>
      <c r="FO60" s="292"/>
    </row>
    <row r="61" spans="1:171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5"/>
      <c r="AK61" s="295"/>
      <c r="AL61" s="292"/>
      <c r="AM61" s="295"/>
      <c r="AN61" s="295"/>
      <c r="AO61" s="292"/>
      <c r="AP61" s="295"/>
      <c r="AQ61" s="292"/>
      <c r="AR61" s="295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5"/>
      <c r="BF61" s="295"/>
      <c r="BG61" s="295"/>
      <c r="BH61" s="295"/>
      <c r="BI61" s="295"/>
      <c r="BJ61" s="295"/>
      <c r="BK61" s="295"/>
      <c r="BL61" s="295"/>
      <c r="BM61" s="295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5"/>
      <c r="CC61" s="295"/>
      <c r="CD61" s="295"/>
      <c r="CE61" s="295"/>
      <c r="CF61" s="295"/>
      <c r="CG61" s="295"/>
      <c r="CH61" s="295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5"/>
      <c r="CX61" s="295"/>
      <c r="CY61" s="295"/>
      <c r="CZ61" s="295"/>
      <c r="DA61" s="295"/>
      <c r="DB61" s="295"/>
      <c r="DC61" s="295"/>
      <c r="DD61" s="292"/>
      <c r="DE61" s="292"/>
      <c r="DF61" s="292"/>
      <c r="DG61" s="292"/>
      <c r="DH61" s="292"/>
      <c r="DI61" s="292"/>
      <c r="DJ61" s="292"/>
      <c r="DK61" s="292"/>
      <c r="DL61" s="292"/>
      <c r="DM61" s="292"/>
      <c r="DN61" s="292"/>
      <c r="DO61" s="292"/>
      <c r="DP61" s="292"/>
      <c r="DQ61" s="292"/>
      <c r="DR61" s="295"/>
      <c r="DS61" s="295"/>
      <c r="DT61" s="292"/>
      <c r="DU61" s="295"/>
      <c r="DV61" s="295"/>
      <c r="DW61" s="295"/>
      <c r="DX61" s="295"/>
      <c r="DY61" s="292"/>
      <c r="DZ61" s="292"/>
      <c r="EA61" s="292"/>
      <c r="EB61" s="292"/>
      <c r="EC61" s="292"/>
      <c r="ED61" s="292"/>
      <c r="EE61" s="292"/>
      <c r="EF61" s="292"/>
      <c r="EG61" s="292"/>
      <c r="EH61" s="292"/>
      <c r="EI61" s="292"/>
      <c r="EJ61" s="292"/>
      <c r="EK61" s="295"/>
      <c r="EL61" s="295"/>
      <c r="EM61" s="295"/>
      <c r="EN61" s="292"/>
      <c r="EO61" s="292"/>
      <c r="EP61" s="295"/>
      <c r="EQ61" s="295"/>
      <c r="ER61" s="295"/>
      <c r="ES61" s="292"/>
      <c r="ET61" s="292"/>
      <c r="EU61" s="292"/>
      <c r="EV61" s="292"/>
      <c r="EW61" s="292"/>
      <c r="EX61" s="292"/>
      <c r="EY61" s="292"/>
      <c r="EZ61" s="292"/>
      <c r="FA61" s="292"/>
      <c r="FB61" s="292"/>
      <c r="FC61" s="292"/>
      <c r="FD61" s="292"/>
      <c r="FE61" s="292"/>
      <c r="FF61" s="292"/>
      <c r="FG61" s="292"/>
      <c r="FH61" s="295"/>
      <c r="FI61" s="295"/>
      <c r="FJ61" s="295"/>
      <c r="FK61" s="292"/>
      <c r="FL61" s="292"/>
      <c r="FM61" s="292"/>
      <c r="FN61" s="292"/>
      <c r="FO61" s="292"/>
    </row>
    <row r="62" spans="1:171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5"/>
      <c r="AK62" s="295"/>
      <c r="AL62" s="292"/>
      <c r="AM62" s="295"/>
      <c r="AN62" s="295"/>
      <c r="AO62" s="292"/>
      <c r="AP62" s="295"/>
      <c r="AQ62" s="292"/>
      <c r="AR62" s="295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5"/>
      <c r="BF62" s="295"/>
      <c r="BG62" s="295"/>
      <c r="BH62" s="295"/>
      <c r="BI62" s="295"/>
      <c r="BJ62" s="295"/>
      <c r="BK62" s="295"/>
      <c r="BL62" s="295"/>
      <c r="BM62" s="295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5"/>
      <c r="CC62" s="295"/>
      <c r="CD62" s="295"/>
      <c r="CE62" s="295"/>
      <c r="CF62" s="295"/>
      <c r="CG62" s="295"/>
      <c r="CH62" s="295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5"/>
      <c r="CX62" s="295"/>
      <c r="CY62" s="295"/>
      <c r="CZ62" s="295"/>
      <c r="DA62" s="295"/>
      <c r="DB62" s="295"/>
      <c r="DC62" s="295"/>
      <c r="DD62" s="292"/>
      <c r="DE62" s="292"/>
      <c r="DF62" s="292"/>
      <c r="DG62" s="292"/>
      <c r="DH62" s="292"/>
      <c r="DI62" s="292"/>
      <c r="DJ62" s="292"/>
      <c r="DK62" s="292"/>
      <c r="DL62" s="292"/>
      <c r="DM62" s="292"/>
      <c r="DN62" s="292"/>
      <c r="DO62" s="292"/>
      <c r="DP62" s="292"/>
      <c r="DQ62" s="292"/>
      <c r="DR62" s="295"/>
      <c r="DS62" s="295"/>
      <c r="DT62" s="292"/>
      <c r="DU62" s="295"/>
      <c r="DV62" s="295"/>
      <c r="DW62" s="295"/>
      <c r="DX62" s="295"/>
      <c r="DY62" s="292"/>
      <c r="DZ62" s="292"/>
      <c r="EA62" s="292"/>
      <c r="EB62" s="292"/>
      <c r="EC62" s="292"/>
      <c r="ED62" s="292"/>
      <c r="EE62" s="292"/>
      <c r="EF62" s="292"/>
      <c r="EG62" s="292"/>
      <c r="EH62" s="292"/>
      <c r="EI62" s="292"/>
      <c r="EJ62" s="292"/>
      <c r="EK62" s="295"/>
      <c r="EL62" s="295"/>
      <c r="EM62" s="295"/>
      <c r="EN62" s="292"/>
      <c r="EO62" s="292"/>
      <c r="EP62" s="295"/>
      <c r="EQ62" s="295"/>
      <c r="ER62" s="295"/>
      <c r="ES62" s="292"/>
      <c r="ET62" s="292"/>
      <c r="EU62" s="292"/>
      <c r="EV62" s="292"/>
      <c r="EW62" s="292"/>
      <c r="EX62" s="292"/>
      <c r="EY62" s="292"/>
      <c r="EZ62" s="292"/>
      <c r="FA62" s="292"/>
      <c r="FB62" s="292"/>
      <c r="FC62" s="292"/>
      <c r="FD62" s="292"/>
      <c r="FE62" s="292"/>
      <c r="FF62" s="292"/>
      <c r="FG62" s="292"/>
      <c r="FH62" s="295"/>
      <c r="FI62" s="295"/>
      <c r="FJ62" s="295"/>
      <c r="FK62" s="292"/>
      <c r="FL62" s="292"/>
      <c r="FM62" s="292"/>
      <c r="FN62" s="292"/>
      <c r="FO62" s="292"/>
    </row>
    <row r="63" spans="1:171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5"/>
      <c r="AK63" s="295"/>
      <c r="AL63" s="292"/>
      <c r="AM63" s="295"/>
      <c r="AN63" s="295"/>
      <c r="AO63" s="292"/>
      <c r="AP63" s="295"/>
      <c r="AQ63" s="292"/>
      <c r="AR63" s="295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5"/>
      <c r="BF63" s="295"/>
      <c r="BG63" s="295"/>
      <c r="BH63" s="295"/>
      <c r="BI63" s="295"/>
      <c r="BJ63" s="295"/>
      <c r="BK63" s="295"/>
      <c r="BL63" s="295"/>
      <c r="BM63" s="295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5"/>
      <c r="CC63" s="295"/>
      <c r="CD63" s="295"/>
      <c r="CE63" s="295"/>
      <c r="CF63" s="295"/>
      <c r="CG63" s="295"/>
      <c r="CH63" s="295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5"/>
      <c r="CX63" s="295"/>
      <c r="CY63" s="295"/>
      <c r="CZ63" s="295"/>
      <c r="DA63" s="295"/>
      <c r="DB63" s="295"/>
      <c r="DC63" s="295"/>
      <c r="DD63" s="292"/>
      <c r="DE63" s="292"/>
      <c r="DF63" s="292"/>
      <c r="DG63" s="292"/>
      <c r="DH63" s="292"/>
      <c r="DI63" s="292"/>
      <c r="DJ63" s="292"/>
      <c r="DK63" s="292"/>
      <c r="DL63" s="292"/>
      <c r="DM63" s="292"/>
      <c r="DN63" s="292"/>
      <c r="DO63" s="292"/>
      <c r="DP63" s="292"/>
      <c r="DQ63" s="292"/>
      <c r="DR63" s="295"/>
      <c r="DS63" s="295"/>
      <c r="DT63" s="292"/>
      <c r="DU63" s="295"/>
      <c r="DV63" s="295"/>
      <c r="DW63" s="295"/>
      <c r="DX63" s="295"/>
      <c r="DY63" s="292"/>
      <c r="DZ63" s="292"/>
      <c r="EA63" s="292"/>
      <c r="EB63" s="292"/>
      <c r="EC63" s="292"/>
      <c r="ED63" s="292"/>
      <c r="EE63" s="292"/>
      <c r="EF63" s="292"/>
      <c r="EG63" s="292"/>
      <c r="EH63" s="292"/>
      <c r="EI63" s="292"/>
      <c r="EJ63" s="292"/>
      <c r="EK63" s="295"/>
      <c r="EL63" s="295"/>
      <c r="EM63" s="295"/>
      <c r="EN63" s="292"/>
      <c r="EO63" s="292"/>
      <c r="EP63" s="295"/>
      <c r="EQ63" s="295"/>
      <c r="ER63" s="295"/>
      <c r="ES63" s="292"/>
      <c r="ET63" s="292"/>
      <c r="EU63" s="292"/>
      <c r="EV63" s="292"/>
      <c r="EW63" s="292"/>
      <c r="EX63" s="292"/>
      <c r="EY63" s="292"/>
      <c r="EZ63" s="292"/>
      <c r="FA63" s="292"/>
      <c r="FB63" s="292"/>
      <c r="FC63" s="292"/>
      <c r="FD63" s="292"/>
      <c r="FE63" s="292"/>
      <c r="FF63" s="292"/>
      <c r="FG63" s="292"/>
      <c r="FH63" s="295"/>
      <c r="FI63" s="295"/>
      <c r="FJ63" s="295"/>
      <c r="FK63" s="292"/>
      <c r="FL63" s="292"/>
      <c r="FM63" s="292"/>
      <c r="FN63" s="292"/>
      <c r="FO63" s="292"/>
    </row>
    <row r="64" spans="1:171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5"/>
      <c r="AK64" s="295"/>
      <c r="AL64" s="292"/>
      <c r="AM64" s="295"/>
      <c r="AN64" s="295"/>
      <c r="AO64" s="292"/>
      <c r="AP64" s="295"/>
      <c r="AQ64" s="292"/>
      <c r="AR64" s="295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5"/>
      <c r="BF64" s="295"/>
      <c r="BG64" s="295"/>
      <c r="BH64" s="295"/>
      <c r="BI64" s="295"/>
      <c r="BJ64" s="295"/>
      <c r="BK64" s="295"/>
      <c r="BL64" s="295"/>
      <c r="BM64" s="295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5"/>
      <c r="CC64" s="295"/>
      <c r="CD64" s="295"/>
      <c r="CE64" s="295"/>
      <c r="CF64" s="295"/>
      <c r="CG64" s="295"/>
      <c r="CH64" s="295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5"/>
      <c r="CX64" s="295"/>
      <c r="CY64" s="295"/>
      <c r="CZ64" s="295"/>
      <c r="DA64" s="295"/>
      <c r="DB64" s="295"/>
      <c r="DC64" s="295"/>
      <c r="DD64" s="292"/>
      <c r="DE64" s="292"/>
      <c r="DF64" s="292"/>
      <c r="DG64" s="292"/>
      <c r="DH64" s="292"/>
      <c r="DI64" s="292"/>
      <c r="DJ64" s="292"/>
      <c r="DK64" s="292"/>
      <c r="DL64" s="292"/>
      <c r="DM64" s="292"/>
      <c r="DN64" s="292"/>
      <c r="DO64" s="292"/>
      <c r="DP64" s="292"/>
      <c r="DQ64" s="292"/>
      <c r="DR64" s="295"/>
      <c r="DS64" s="295"/>
      <c r="DT64" s="292"/>
      <c r="DU64" s="295"/>
      <c r="DV64" s="295"/>
      <c r="DW64" s="295"/>
      <c r="DX64" s="295"/>
      <c r="DY64" s="292"/>
      <c r="DZ64" s="292"/>
      <c r="EA64" s="292"/>
      <c r="EB64" s="292"/>
      <c r="EC64" s="292"/>
      <c r="ED64" s="292"/>
      <c r="EE64" s="292"/>
      <c r="EF64" s="292"/>
      <c r="EG64" s="292"/>
      <c r="EH64" s="292"/>
      <c r="EI64" s="292"/>
      <c r="EJ64" s="292"/>
      <c r="EK64" s="295"/>
      <c r="EL64" s="295"/>
      <c r="EM64" s="295"/>
      <c r="EN64" s="292"/>
      <c r="EO64" s="292"/>
      <c r="EP64" s="295"/>
      <c r="EQ64" s="295"/>
      <c r="ER64" s="295"/>
      <c r="ES64" s="292"/>
      <c r="ET64" s="292"/>
      <c r="EU64" s="292"/>
      <c r="EV64" s="292"/>
      <c r="EW64" s="292"/>
      <c r="EX64" s="292"/>
      <c r="EY64" s="292"/>
      <c r="EZ64" s="292"/>
      <c r="FA64" s="292"/>
      <c r="FB64" s="292"/>
      <c r="FC64" s="292"/>
      <c r="FD64" s="292"/>
      <c r="FE64" s="292"/>
      <c r="FF64" s="292"/>
      <c r="FG64" s="292"/>
      <c r="FH64" s="295"/>
      <c r="FI64" s="295"/>
      <c r="FJ64" s="295"/>
      <c r="FK64" s="292"/>
      <c r="FL64" s="292"/>
      <c r="FM64" s="292"/>
      <c r="FN64" s="292"/>
      <c r="FO64" s="292"/>
    </row>
    <row r="65" spans="1:171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5"/>
      <c r="AK65" s="295"/>
      <c r="AL65" s="292"/>
      <c r="AM65" s="295"/>
      <c r="AN65" s="295"/>
      <c r="AO65" s="292"/>
      <c r="AP65" s="295"/>
      <c r="AQ65" s="292"/>
      <c r="AR65" s="295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5"/>
      <c r="BF65" s="295"/>
      <c r="BG65" s="295"/>
      <c r="BH65" s="295"/>
      <c r="BI65" s="295"/>
      <c r="BJ65" s="295"/>
      <c r="BK65" s="295"/>
      <c r="BL65" s="295"/>
      <c r="BM65" s="295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5"/>
      <c r="CC65" s="295"/>
      <c r="CD65" s="295"/>
      <c r="CE65" s="295"/>
      <c r="CF65" s="295"/>
      <c r="CG65" s="295"/>
      <c r="CH65" s="295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5"/>
      <c r="CX65" s="295"/>
      <c r="CY65" s="295"/>
      <c r="CZ65" s="295"/>
      <c r="DA65" s="295"/>
      <c r="DB65" s="295"/>
      <c r="DC65" s="295"/>
      <c r="DD65" s="292"/>
      <c r="DE65" s="292"/>
      <c r="DF65" s="292"/>
      <c r="DG65" s="292"/>
      <c r="DH65" s="292"/>
      <c r="DI65" s="292"/>
      <c r="DJ65" s="292"/>
      <c r="DK65" s="292"/>
      <c r="DL65" s="292"/>
      <c r="DM65" s="292"/>
      <c r="DN65" s="292"/>
      <c r="DO65" s="292"/>
      <c r="DP65" s="292"/>
      <c r="DQ65" s="292"/>
      <c r="DR65" s="295"/>
      <c r="DS65" s="295"/>
      <c r="DT65" s="292"/>
      <c r="DU65" s="295"/>
      <c r="DV65" s="295"/>
      <c r="DW65" s="295"/>
      <c r="DX65" s="295"/>
      <c r="DY65" s="292"/>
      <c r="DZ65" s="292"/>
      <c r="EA65" s="292"/>
      <c r="EB65" s="292"/>
      <c r="EC65" s="292"/>
      <c r="ED65" s="292"/>
      <c r="EE65" s="292"/>
      <c r="EF65" s="292"/>
      <c r="EG65" s="292"/>
      <c r="EH65" s="292"/>
      <c r="EI65" s="292"/>
      <c r="EJ65" s="292"/>
      <c r="EK65" s="295"/>
      <c r="EL65" s="295"/>
      <c r="EM65" s="295"/>
      <c r="EN65" s="292"/>
      <c r="EO65" s="292"/>
      <c r="EP65" s="295"/>
      <c r="EQ65" s="295"/>
      <c r="ER65" s="295"/>
      <c r="ES65" s="292"/>
      <c r="ET65" s="292"/>
      <c r="EU65" s="292"/>
      <c r="EV65" s="292"/>
      <c r="EW65" s="292"/>
      <c r="EX65" s="292"/>
      <c r="EY65" s="292"/>
      <c r="EZ65" s="292"/>
      <c r="FA65" s="292"/>
      <c r="FB65" s="292"/>
      <c r="FC65" s="292"/>
      <c r="FD65" s="292"/>
      <c r="FE65" s="292"/>
      <c r="FF65" s="292"/>
      <c r="FG65" s="292"/>
      <c r="FH65" s="295"/>
      <c r="FI65" s="295"/>
      <c r="FJ65" s="295"/>
      <c r="FK65" s="292"/>
      <c r="FL65" s="292"/>
      <c r="FM65" s="292"/>
      <c r="FN65" s="292"/>
      <c r="FO65" s="292"/>
    </row>
    <row r="66" spans="1:171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5"/>
      <c r="AK66" s="295"/>
      <c r="AL66" s="292"/>
      <c r="AM66" s="295"/>
      <c r="AN66" s="295"/>
      <c r="AO66" s="292"/>
      <c r="AP66" s="295"/>
      <c r="AQ66" s="292"/>
      <c r="AR66" s="295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5"/>
      <c r="BF66" s="295"/>
      <c r="BG66" s="295"/>
      <c r="BH66" s="295"/>
      <c r="BI66" s="295"/>
      <c r="BJ66" s="295"/>
      <c r="BK66" s="295"/>
      <c r="BL66" s="295"/>
      <c r="BM66" s="295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5"/>
      <c r="CC66" s="295"/>
      <c r="CD66" s="295"/>
      <c r="CE66" s="295"/>
      <c r="CF66" s="295"/>
      <c r="CG66" s="295"/>
      <c r="CH66" s="295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5"/>
      <c r="CX66" s="295"/>
      <c r="CY66" s="295"/>
      <c r="CZ66" s="295"/>
      <c r="DA66" s="295"/>
      <c r="DB66" s="295"/>
      <c r="DC66" s="295"/>
      <c r="DD66" s="292"/>
      <c r="DE66" s="292"/>
      <c r="DF66" s="292"/>
      <c r="DG66" s="292"/>
      <c r="DH66" s="292"/>
      <c r="DI66" s="292"/>
      <c r="DJ66" s="292"/>
      <c r="DK66" s="292"/>
      <c r="DL66" s="292"/>
      <c r="DM66" s="292"/>
      <c r="DN66" s="292"/>
      <c r="DO66" s="292"/>
      <c r="DP66" s="292"/>
      <c r="DQ66" s="292"/>
      <c r="DR66" s="295"/>
      <c r="DS66" s="295"/>
      <c r="DT66" s="292"/>
      <c r="DU66" s="295"/>
      <c r="DV66" s="295"/>
      <c r="DW66" s="295"/>
      <c r="DX66" s="295"/>
      <c r="DY66" s="292"/>
      <c r="DZ66" s="292"/>
      <c r="EA66" s="292"/>
      <c r="EB66" s="292"/>
      <c r="EC66" s="292"/>
      <c r="ED66" s="292"/>
      <c r="EE66" s="292"/>
      <c r="EF66" s="292"/>
      <c r="EG66" s="292"/>
      <c r="EH66" s="292"/>
      <c r="EI66" s="292"/>
      <c r="EJ66" s="292"/>
      <c r="EK66" s="295"/>
      <c r="EL66" s="295"/>
      <c r="EM66" s="295"/>
      <c r="EN66" s="292"/>
      <c r="EO66" s="292"/>
      <c r="EP66" s="295"/>
      <c r="EQ66" s="295"/>
      <c r="ER66" s="295"/>
      <c r="ES66" s="292"/>
      <c r="ET66" s="292"/>
      <c r="EU66" s="292"/>
      <c r="EV66" s="292"/>
      <c r="EW66" s="292"/>
      <c r="EX66" s="292"/>
      <c r="EY66" s="292"/>
      <c r="EZ66" s="292"/>
      <c r="FA66" s="292"/>
      <c r="FB66" s="292"/>
      <c r="FC66" s="292"/>
      <c r="FD66" s="292"/>
      <c r="FE66" s="292"/>
      <c r="FF66" s="292"/>
      <c r="FG66" s="292"/>
      <c r="FH66" s="295"/>
      <c r="FI66" s="295"/>
      <c r="FJ66" s="295"/>
      <c r="FK66" s="292"/>
      <c r="FL66" s="292"/>
      <c r="FM66" s="292"/>
      <c r="FN66" s="292"/>
      <c r="FO66" s="292"/>
    </row>
    <row r="67" spans="1:171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5"/>
      <c r="AK67" s="295"/>
      <c r="AL67" s="292"/>
      <c r="AM67" s="295"/>
      <c r="AN67" s="295"/>
      <c r="AO67" s="292"/>
      <c r="AP67" s="295"/>
      <c r="AQ67" s="292"/>
      <c r="AR67" s="295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5"/>
      <c r="BF67" s="295"/>
      <c r="BG67" s="295"/>
      <c r="BH67" s="295"/>
      <c r="BI67" s="295"/>
      <c r="BJ67" s="295"/>
      <c r="BK67" s="295"/>
      <c r="BL67" s="295"/>
      <c r="BM67" s="295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5"/>
      <c r="CC67" s="295"/>
      <c r="CD67" s="295"/>
      <c r="CE67" s="295"/>
      <c r="CF67" s="295"/>
      <c r="CG67" s="295"/>
      <c r="CH67" s="295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5"/>
      <c r="CX67" s="295"/>
      <c r="CY67" s="295"/>
      <c r="CZ67" s="295"/>
      <c r="DA67" s="295"/>
      <c r="DB67" s="295"/>
      <c r="DC67" s="295"/>
      <c r="DD67" s="292"/>
      <c r="DE67" s="292"/>
      <c r="DF67" s="292"/>
      <c r="DG67" s="292"/>
      <c r="DH67" s="292"/>
      <c r="DI67" s="292"/>
      <c r="DJ67" s="292"/>
      <c r="DK67" s="292"/>
      <c r="DL67" s="292"/>
      <c r="DM67" s="292"/>
      <c r="DN67" s="292"/>
      <c r="DO67" s="292"/>
      <c r="DP67" s="292"/>
      <c r="DQ67" s="292"/>
      <c r="DR67" s="295"/>
      <c r="DS67" s="295"/>
      <c r="DT67" s="292"/>
      <c r="DU67" s="295"/>
      <c r="DV67" s="295"/>
      <c r="DW67" s="295"/>
      <c r="DX67" s="295"/>
      <c r="DY67" s="292"/>
      <c r="DZ67" s="292"/>
      <c r="EA67" s="292"/>
      <c r="EB67" s="292"/>
      <c r="EC67" s="292"/>
      <c r="ED67" s="292"/>
      <c r="EE67" s="292"/>
      <c r="EF67" s="292"/>
      <c r="EG67" s="292"/>
      <c r="EH67" s="292"/>
      <c r="EI67" s="292"/>
      <c r="EJ67" s="292"/>
      <c r="EK67" s="295"/>
      <c r="EL67" s="295"/>
      <c r="EM67" s="295"/>
      <c r="EN67" s="292"/>
      <c r="EO67" s="292"/>
      <c r="EP67" s="295"/>
      <c r="EQ67" s="295"/>
      <c r="ER67" s="295"/>
      <c r="ES67" s="292"/>
      <c r="ET67" s="292"/>
      <c r="EU67" s="292"/>
      <c r="EV67" s="292"/>
      <c r="EW67" s="292"/>
      <c r="EX67" s="292"/>
      <c r="EY67" s="292"/>
      <c r="EZ67" s="292"/>
      <c r="FA67" s="292"/>
      <c r="FB67" s="292"/>
      <c r="FC67" s="292"/>
      <c r="FD67" s="292"/>
      <c r="FE67" s="292"/>
      <c r="FF67" s="292"/>
      <c r="FG67" s="292"/>
      <c r="FH67" s="295"/>
      <c r="FI67" s="295"/>
      <c r="FJ67" s="295"/>
      <c r="FK67" s="292"/>
      <c r="FL67" s="292"/>
      <c r="FM67" s="292"/>
      <c r="FN67" s="292"/>
      <c r="FO67" s="292"/>
    </row>
    <row r="68" spans="1:171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5"/>
      <c r="AK68" s="295"/>
      <c r="AL68" s="292"/>
      <c r="AM68" s="295"/>
      <c r="AN68" s="295"/>
      <c r="AO68" s="292"/>
      <c r="AP68" s="295"/>
      <c r="AQ68" s="292"/>
      <c r="AR68" s="295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5"/>
      <c r="BF68" s="295"/>
      <c r="BG68" s="295"/>
      <c r="BH68" s="295"/>
      <c r="BI68" s="295"/>
      <c r="BJ68" s="295"/>
      <c r="BK68" s="295"/>
      <c r="BL68" s="295"/>
      <c r="BM68" s="295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5"/>
      <c r="CC68" s="295"/>
      <c r="CD68" s="295"/>
      <c r="CE68" s="295"/>
      <c r="CF68" s="295"/>
      <c r="CG68" s="295"/>
      <c r="CH68" s="295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5"/>
      <c r="CX68" s="295"/>
      <c r="CY68" s="295"/>
      <c r="CZ68" s="295"/>
      <c r="DA68" s="295"/>
      <c r="DB68" s="295"/>
      <c r="DC68" s="295"/>
      <c r="DD68" s="292"/>
      <c r="DE68" s="292"/>
      <c r="DF68" s="292"/>
      <c r="DG68" s="292"/>
      <c r="DH68" s="292"/>
      <c r="DI68" s="292"/>
      <c r="DJ68" s="292"/>
      <c r="DK68" s="292"/>
      <c r="DL68" s="292"/>
      <c r="DM68" s="292"/>
      <c r="DN68" s="292"/>
      <c r="DO68" s="292"/>
      <c r="DP68" s="292"/>
      <c r="DQ68" s="292"/>
      <c r="DR68" s="295"/>
      <c r="DS68" s="295"/>
      <c r="DT68" s="292"/>
      <c r="DU68" s="295"/>
      <c r="DV68" s="295"/>
      <c r="DW68" s="295"/>
      <c r="DX68" s="295"/>
      <c r="DY68" s="292"/>
      <c r="DZ68" s="292"/>
      <c r="EA68" s="292"/>
      <c r="EB68" s="292"/>
      <c r="EC68" s="292"/>
      <c r="ED68" s="292"/>
      <c r="EE68" s="292"/>
      <c r="EF68" s="292"/>
      <c r="EG68" s="292"/>
      <c r="EH68" s="292"/>
      <c r="EI68" s="292"/>
      <c r="EJ68" s="292"/>
      <c r="EK68" s="295"/>
      <c r="EL68" s="295"/>
      <c r="EM68" s="295"/>
      <c r="EN68" s="292"/>
      <c r="EO68" s="292"/>
      <c r="EP68" s="295"/>
      <c r="EQ68" s="295"/>
      <c r="ER68" s="295"/>
      <c r="ES68" s="292"/>
      <c r="ET68" s="292"/>
      <c r="EU68" s="292"/>
      <c r="EV68" s="292"/>
      <c r="EW68" s="292"/>
      <c r="EX68" s="292"/>
      <c r="EY68" s="292"/>
      <c r="EZ68" s="292"/>
      <c r="FA68" s="292"/>
      <c r="FB68" s="292"/>
      <c r="FC68" s="292"/>
      <c r="FD68" s="292"/>
      <c r="FE68" s="292"/>
      <c r="FF68" s="292"/>
      <c r="FG68" s="292"/>
      <c r="FH68" s="295"/>
      <c r="FI68" s="295"/>
      <c r="FJ68" s="295"/>
      <c r="FK68" s="292"/>
      <c r="FL68" s="292"/>
      <c r="FM68" s="292"/>
      <c r="FN68" s="292"/>
      <c r="FO68" s="292"/>
    </row>
    <row r="69" spans="1:171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5"/>
      <c r="AK69" s="295"/>
      <c r="AL69" s="292"/>
      <c r="AM69" s="295"/>
      <c r="AN69" s="295"/>
      <c r="AO69" s="292"/>
      <c r="AP69" s="295"/>
      <c r="AQ69" s="292"/>
      <c r="AR69" s="295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5"/>
      <c r="BF69" s="295"/>
      <c r="BG69" s="295"/>
      <c r="BH69" s="295"/>
      <c r="BI69" s="295"/>
      <c r="BJ69" s="295"/>
      <c r="BK69" s="295"/>
      <c r="BL69" s="295"/>
      <c r="BM69" s="295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5"/>
      <c r="CC69" s="295"/>
      <c r="CD69" s="295"/>
      <c r="CE69" s="295"/>
      <c r="CF69" s="295"/>
      <c r="CG69" s="295"/>
      <c r="CH69" s="295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5"/>
      <c r="CX69" s="295"/>
      <c r="CY69" s="295"/>
      <c r="CZ69" s="295"/>
      <c r="DA69" s="295"/>
      <c r="DB69" s="295"/>
      <c r="DC69" s="295"/>
      <c r="DD69" s="292"/>
      <c r="DE69" s="292"/>
      <c r="DF69" s="292"/>
      <c r="DG69" s="292"/>
      <c r="DH69" s="292"/>
      <c r="DI69" s="292"/>
      <c r="DJ69" s="292"/>
      <c r="DK69" s="292"/>
      <c r="DL69" s="292"/>
      <c r="DM69" s="292"/>
      <c r="DN69" s="292"/>
      <c r="DO69" s="292"/>
      <c r="DP69" s="292"/>
      <c r="DQ69" s="292"/>
      <c r="DR69" s="295"/>
      <c r="DS69" s="295"/>
      <c r="DT69" s="292"/>
      <c r="DU69" s="295"/>
      <c r="DV69" s="295"/>
      <c r="DW69" s="295"/>
      <c r="DX69" s="295"/>
      <c r="DY69" s="292"/>
      <c r="DZ69" s="292"/>
      <c r="EA69" s="292"/>
      <c r="EB69" s="292"/>
      <c r="EC69" s="292"/>
      <c r="ED69" s="292"/>
      <c r="EE69" s="292"/>
      <c r="EF69" s="292"/>
      <c r="EG69" s="292"/>
      <c r="EH69" s="292"/>
      <c r="EI69" s="292"/>
      <c r="EJ69" s="292"/>
      <c r="EK69" s="295"/>
      <c r="EL69" s="295"/>
      <c r="EM69" s="295"/>
      <c r="EN69" s="292"/>
      <c r="EO69" s="292"/>
      <c r="EP69" s="295"/>
      <c r="EQ69" s="295"/>
      <c r="ER69" s="295"/>
      <c r="ES69" s="292"/>
      <c r="ET69" s="292"/>
      <c r="EU69" s="292"/>
      <c r="EV69" s="292"/>
      <c r="EW69" s="292"/>
      <c r="EX69" s="292"/>
      <c r="EY69" s="292"/>
      <c r="EZ69" s="292"/>
      <c r="FA69" s="292"/>
      <c r="FB69" s="292"/>
      <c r="FC69" s="292"/>
      <c r="FD69" s="292"/>
      <c r="FE69" s="292"/>
      <c r="FF69" s="292"/>
      <c r="FG69" s="292"/>
      <c r="FH69" s="295"/>
      <c r="FI69" s="295"/>
      <c r="FJ69" s="295"/>
      <c r="FK69" s="292"/>
      <c r="FL69" s="292"/>
      <c r="FM69" s="292"/>
      <c r="FN69" s="292"/>
      <c r="FO69" s="292"/>
    </row>
    <row r="70" spans="1:171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5"/>
      <c r="AK70" s="295"/>
      <c r="AL70" s="292"/>
      <c r="AM70" s="295"/>
      <c r="AN70" s="295"/>
      <c r="AO70" s="292"/>
      <c r="AP70" s="295"/>
      <c r="AQ70" s="292"/>
      <c r="AR70" s="295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5"/>
      <c r="BF70" s="295"/>
      <c r="BG70" s="295"/>
      <c r="BH70" s="295"/>
      <c r="BI70" s="295"/>
      <c r="BJ70" s="295"/>
      <c r="BK70" s="295"/>
      <c r="BL70" s="295"/>
      <c r="BM70" s="295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5"/>
      <c r="CC70" s="295"/>
      <c r="CD70" s="295"/>
      <c r="CE70" s="295"/>
      <c r="CF70" s="295"/>
      <c r="CG70" s="295"/>
      <c r="CH70" s="295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5"/>
      <c r="CX70" s="295"/>
      <c r="CY70" s="295"/>
      <c r="CZ70" s="295"/>
      <c r="DA70" s="295"/>
      <c r="DB70" s="295"/>
      <c r="DC70" s="295"/>
      <c r="DD70" s="292"/>
      <c r="DE70" s="292"/>
      <c r="DF70" s="292"/>
      <c r="DG70" s="292"/>
      <c r="DH70" s="292"/>
      <c r="DI70" s="292"/>
      <c r="DJ70" s="292"/>
      <c r="DK70" s="292"/>
      <c r="DL70" s="292"/>
      <c r="DM70" s="292"/>
      <c r="DN70" s="292"/>
      <c r="DO70" s="292"/>
      <c r="DP70" s="292"/>
      <c r="DQ70" s="292"/>
      <c r="DR70" s="295"/>
      <c r="DS70" s="295"/>
      <c r="DT70" s="292"/>
      <c r="DU70" s="295"/>
      <c r="DV70" s="295"/>
      <c r="DW70" s="295"/>
      <c r="DX70" s="295"/>
      <c r="DY70" s="292"/>
      <c r="DZ70" s="292"/>
      <c r="EA70" s="292"/>
      <c r="EB70" s="292"/>
      <c r="EC70" s="292"/>
      <c r="ED70" s="292"/>
      <c r="EE70" s="292"/>
      <c r="EF70" s="292"/>
      <c r="EG70" s="292"/>
      <c r="EH70" s="292"/>
      <c r="EI70" s="292"/>
      <c r="EJ70" s="292"/>
      <c r="EK70" s="295"/>
      <c r="EL70" s="295"/>
      <c r="EM70" s="295"/>
      <c r="EN70" s="292"/>
      <c r="EO70" s="292"/>
      <c r="EP70" s="295"/>
      <c r="EQ70" s="295"/>
      <c r="ER70" s="295"/>
      <c r="ES70" s="292"/>
      <c r="ET70" s="292"/>
      <c r="EU70" s="292"/>
      <c r="EV70" s="292"/>
      <c r="EW70" s="292"/>
      <c r="EX70" s="292"/>
      <c r="EY70" s="292"/>
      <c r="EZ70" s="292"/>
      <c r="FA70" s="292"/>
      <c r="FB70" s="292"/>
      <c r="FC70" s="292"/>
      <c r="FD70" s="292"/>
      <c r="FE70" s="292"/>
      <c r="FF70" s="292"/>
      <c r="FG70" s="292"/>
      <c r="FH70" s="295"/>
      <c r="FI70" s="295"/>
      <c r="FJ70" s="295"/>
      <c r="FK70" s="292"/>
      <c r="FL70" s="292"/>
      <c r="FM70" s="292"/>
      <c r="FN70" s="292"/>
      <c r="FO70" s="292"/>
    </row>
    <row r="71" spans="1:171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5"/>
      <c r="AK71" s="295"/>
      <c r="AL71" s="292"/>
      <c r="AM71" s="295"/>
      <c r="AN71" s="295"/>
      <c r="AO71" s="292"/>
      <c r="AP71" s="295"/>
      <c r="AQ71" s="292"/>
      <c r="AR71" s="295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5"/>
      <c r="BF71" s="295"/>
      <c r="BG71" s="295"/>
      <c r="BH71" s="295"/>
      <c r="BI71" s="295"/>
      <c r="BJ71" s="295"/>
      <c r="BK71" s="295"/>
      <c r="BL71" s="295"/>
      <c r="BM71" s="295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5"/>
      <c r="CC71" s="295"/>
      <c r="CD71" s="295"/>
      <c r="CE71" s="295"/>
      <c r="CF71" s="295"/>
      <c r="CG71" s="295"/>
      <c r="CH71" s="295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5"/>
      <c r="CX71" s="295"/>
      <c r="CY71" s="295"/>
      <c r="CZ71" s="295"/>
      <c r="DA71" s="295"/>
      <c r="DB71" s="295"/>
      <c r="DC71" s="295"/>
      <c r="DD71" s="292"/>
      <c r="DE71" s="292"/>
      <c r="DF71" s="292"/>
      <c r="DG71" s="292"/>
      <c r="DH71" s="292"/>
      <c r="DI71" s="292"/>
      <c r="DJ71" s="292"/>
      <c r="DK71" s="292"/>
      <c r="DL71" s="292"/>
      <c r="DM71" s="292"/>
      <c r="DN71" s="292"/>
      <c r="DO71" s="292"/>
      <c r="DP71" s="292"/>
      <c r="DQ71" s="292"/>
      <c r="DR71" s="295"/>
      <c r="DS71" s="295"/>
      <c r="DT71" s="292"/>
      <c r="DU71" s="295"/>
      <c r="DV71" s="295"/>
      <c r="DW71" s="295"/>
      <c r="DX71" s="295"/>
      <c r="DY71" s="292"/>
      <c r="DZ71" s="292"/>
      <c r="EA71" s="292"/>
      <c r="EB71" s="292"/>
      <c r="EC71" s="292"/>
      <c r="ED71" s="292"/>
      <c r="EE71" s="292"/>
      <c r="EF71" s="292"/>
      <c r="EG71" s="292"/>
      <c r="EH71" s="292"/>
      <c r="EI71" s="292"/>
      <c r="EJ71" s="292"/>
      <c r="EK71" s="295"/>
      <c r="EL71" s="295"/>
      <c r="EM71" s="295"/>
      <c r="EN71" s="292"/>
      <c r="EO71" s="292"/>
      <c r="EP71" s="295"/>
      <c r="EQ71" s="295"/>
      <c r="ER71" s="295"/>
      <c r="ES71" s="292"/>
      <c r="ET71" s="292"/>
      <c r="EU71" s="292"/>
      <c r="EV71" s="292"/>
      <c r="EW71" s="292"/>
      <c r="EX71" s="292"/>
      <c r="EY71" s="292"/>
      <c r="EZ71" s="292"/>
      <c r="FA71" s="292"/>
      <c r="FB71" s="292"/>
      <c r="FC71" s="292"/>
      <c r="FD71" s="292"/>
      <c r="FE71" s="292"/>
      <c r="FF71" s="292"/>
      <c r="FG71" s="292"/>
      <c r="FH71" s="295"/>
      <c r="FI71" s="295"/>
      <c r="FJ71" s="295"/>
      <c r="FK71" s="292"/>
      <c r="FL71" s="292"/>
      <c r="FM71" s="292"/>
      <c r="FN71" s="292"/>
      <c r="FO71" s="292"/>
    </row>
    <row r="72" spans="1:171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5"/>
      <c r="AK72" s="295"/>
      <c r="AL72" s="292"/>
      <c r="AM72" s="295"/>
      <c r="AN72" s="295"/>
      <c r="AO72" s="292"/>
      <c r="AP72" s="295"/>
      <c r="AQ72" s="292"/>
      <c r="AR72" s="295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5"/>
      <c r="BF72" s="295"/>
      <c r="BG72" s="295"/>
      <c r="BH72" s="295"/>
      <c r="BI72" s="295"/>
      <c r="BJ72" s="295"/>
      <c r="BK72" s="295"/>
      <c r="BL72" s="295"/>
      <c r="BM72" s="295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5"/>
      <c r="CC72" s="295"/>
      <c r="CD72" s="295"/>
      <c r="CE72" s="295"/>
      <c r="CF72" s="295"/>
      <c r="CG72" s="295"/>
      <c r="CH72" s="295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5"/>
      <c r="CX72" s="295"/>
      <c r="CY72" s="295"/>
      <c r="CZ72" s="295"/>
      <c r="DA72" s="295"/>
      <c r="DB72" s="295"/>
      <c r="DC72" s="295"/>
      <c r="DD72" s="292"/>
      <c r="DE72" s="292"/>
      <c r="DF72" s="292"/>
      <c r="DG72" s="292"/>
      <c r="DH72" s="292"/>
      <c r="DI72" s="292"/>
      <c r="DJ72" s="292"/>
      <c r="DK72" s="292"/>
      <c r="DL72" s="292"/>
      <c r="DM72" s="292"/>
      <c r="DN72" s="292"/>
      <c r="DO72" s="292"/>
      <c r="DP72" s="292"/>
      <c r="DQ72" s="292"/>
      <c r="DR72" s="295"/>
      <c r="DS72" s="295"/>
      <c r="DT72" s="292"/>
      <c r="DU72" s="295"/>
      <c r="DV72" s="295"/>
      <c r="DW72" s="295"/>
      <c r="DX72" s="295"/>
      <c r="DY72" s="292"/>
      <c r="DZ72" s="292"/>
      <c r="EA72" s="292"/>
      <c r="EB72" s="292"/>
      <c r="EC72" s="292"/>
      <c r="ED72" s="292"/>
      <c r="EE72" s="292"/>
      <c r="EF72" s="292"/>
      <c r="EG72" s="292"/>
      <c r="EH72" s="292"/>
      <c r="EI72" s="292"/>
      <c r="EJ72" s="292"/>
      <c r="EK72" s="295"/>
      <c r="EL72" s="295"/>
      <c r="EM72" s="295"/>
      <c r="EN72" s="292"/>
      <c r="EO72" s="292"/>
      <c r="EP72" s="295"/>
      <c r="EQ72" s="295"/>
      <c r="ER72" s="295"/>
      <c r="ES72" s="292"/>
      <c r="ET72" s="292"/>
      <c r="EU72" s="292"/>
      <c r="EV72" s="292"/>
      <c r="EW72" s="292"/>
      <c r="EX72" s="292"/>
      <c r="EY72" s="292"/>
      <c r="EZ72" s="292"/>
      <c r="FA72" s="292"/>
      <c r="FB72" s="292"/>
      <c r="FC72" s="292"/>
      <c r="FD72" s="292"/>
      <c r="FE72" s="292"/>
      <c r="FF72" s="292"/>
      <c r="FG72" s="292"/>
      <c r="FH72" s="295"/>
      <c r="FI72" s="295"/>
      <c r="FJ72" s="295"/>
      <c r="FK72" s="292"/>
      <c r="FL72" s="292"/>
      <c r="FM72" s="292"/>
      <c r="FN72" s="292"/>
      <c r="FO72" s="292"/>
    </row>
    <row r="73" spans="1:171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5"/>
      <c r="AK73" s="295"/>
      <c r="AL73" s="292"/>
      <c r="AM73" s="295"/>
      <c r="AN73" s="295"/>
      <c r="AO73" s="292"/>
      <c r="AP73" s="295"/>
      <c r="AQ73" s="292"/>
      <c r="AR73" s="295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5"/>
      <c r="BF73" s="295"/>
      <c r="BG73" s="295"/>
      <c r="BH73" s="295"/>
      <c r="BI73" s="295"/>
      <c r="BJ73" s="295"/>
      <c r="BK73" s="295"/>
      <c r="BL73" s="295"/>
      <c r="BM73" s="295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5"/>
      <c r="CC73" s="295"/>
      <c r="CD73" s="295"/>
      <c r="CE73" s="295"/>
      <c r="CF73" s="295"/>
      <c r="CG73" s="295"/>
      <c r="CH73" s="295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5"/>
      <c r="CX73" s="295"/>
      <c r="CY73" s="295"/>
      <c r="CZ73" s="295"/>
      <c r="DA73" s="295"/>
      <c r="DB73" s="295"/>
      <c r="DC73" s="295"/>
      <c r="DD73" s="292"/>
      <c r="DE73" s="292"/>
      <c r="DF73" s="292"/>
      <c r="DG73" s="292"/>
      <c r="DH73" s="292"/>
      <c r="DI73" s="292"/>
      <c r="DJ73" s="292"/>
      <c r="DK73" s="292"/>
      <c r="DL73" s="292"/>
      <c r="DM73" s="292"/>
      <c r="DN73" s="292"/>
      <c r="DO73" s="292"/>
      <c r="DP73" s="292"/>
      <c r="DQ73" s="292"/>
      <c r="DR73" s="295"/>
      <c r="DS73" s="295"/>
      <c r="DT73" s="292"/>
      <c r="DU73" s="295"/>
      <c r="DV73" s="295"/>
      <c r="DW73" s="295"/>
      <c r="DX73" s="295"/>
      <c r="DY73" s="292"/>
      <c r="DZ73" s="292"/>
      <c r="EA73" s="292"/>
      <c r="EB73" s="292"/>
      <c r="EC73" s="292"/>
      <c r="ED73" s="292"/>
      <c r="EE73" s="292"/>
      <c r="EF73" s="292"/>
      <c r="EG73" s="292"/>
      <c r="EH73" s="292"/>
      <c r="EI73" s="292"/>
      <c r="EJ73" s="292"/>
      <c r="EK73" s="295"/>
      <c r="EL73" s="295"/>
      <c r="EM73" s="295"/>
      <c r="EN73" s="292"/>
      <c r="EO73" s="292"/>
      <c r="EP73" s="295"/>
      <c r="EQ73" s="295"/>
      <c r="ER73" s="295"/>
      <c r="ES73" s="292"/>
      <c r="ET73" s="292"/>
      <c r="EU73" s="292"/>
      <c r="EV73" s="292"/>
      <c r="EW73" s="292"/>
      <c r="EX73" s="292"/>
      <c r="EY73" s="292"/>
      <c r="EZ73" s="292"/>
      <c r="FA73" s="292"/>
      <c r="FB73" s="292"/>
      <c r="FC73" s="292"/>
      <c r="FD73" s="292"/>
      <c r="FE73" s="292"/>
      <c r="FF73" s="292"/>
      <c r="FG73" s="292"/>
      <c r="FH73" s="295"/>
      <c r="FI73" s="295"/>
      <c r="FJ73" s="295"/>
      <c r="FK73" s="292"/>
      <c r="FL73" s="292"/>
      <c r="FM73" s="292"/>
      <c r="FN73" s="292"/>
      <c r="FO73" s="292"/>
    </row>
    <row r="74" spans="1:171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5"/>
      <c r="AK74" s="295"/>
      <c r="AL74" s="292"/>
      <c r="AM74" s="295"/>
      <c r="AN74" s="295"/>
      <c r="AO74" s="292"/>
      <c r="AP74" s="295"/>
      <c r="AQ74" s="292"/>
      <c r="AR74" s="295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5"/>
      <c r="BF74" s="295"/>
      <c r="BG74" s="295"/>
      <c r="BH74" s="295"/>
      <c r="BI74" s="295"/>
      <c r="BJ74" s="295"/>
      <c r="BK74" s="295"/>
      <c r="BL74" s="295"/>
      <c r="BM74" s="295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5"/>
      <c r="CC74" s="295"/>
      <c r="CD74" s="295"/>
      <c r="CE74" s="295"/>
      <c r="CF74" s="295"/>
      <c r="CG74" s="295"/>
      <c r="CH74" s="295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5"/>
      <c r="CX74" s="295"/>
      <c r="CY74" s="295"/>
      <c r="CZ74" s="295"/>
      <c r="DA74" s="295"/>
      <c r="DB74" s="295"/>
      <c r="DC74" s="295"/>
      <c r="DD74" s="292"/>
      <c r="DE74" s="292"/>
      <c r="DF74" s="292"/>
      <c r="DG74" s="292"/>
      <c r="DH74" s="292"/>
      <c r="DI74" s="292"/>
      <c r="DJ74" s="292"/>
      <c r="DK74" s="292"/>
      <c r="DL74" s="292"/>
      <c r="DM74" s="292"/>
      <c r="DN74" s="292"/>
      <c r="DO74" s="292"/>
      <c r="DP74" s="292"/>
      <c r="DQ74" s="292"/>
      <c r="DR74" s="295"/>
      <c r="DS74" s="295"/>
      <c r="DT74" s="292"/>
      <c r="DU74" s="295"/>
      <c r="DV74" s="295"/>
      <c r="DW74" s="295"/>
      <c r="DX74" s="295"/>
      <c r="DY74" s="292"/>
      <c r="DZ74" s="292"/>
      <c r="EA74" s="292"/>
      <c r="EB74" s="292"/>
      <c r="EC74" s="292"/>
      <c r="ED74" s="292"/>
      <c r="EE74" s="292"/>
      <c r="EF74" s="292"/>
      <c r="EG74" s="292"/>
      <c r="EH74" s="292"/>
      <c r="EI74" s="292"/>
      <c r="EJ74" s="292"/>
      <c r="EK74" s="295"/>
      <c r="EL74" s="295"/>
      <c r="EM74" s="295"/>
      <c r="EN74" s="292"/>
      <c r="EO74" s="292"/>
      <c r="EP74" s="295"/>
      <c r="EQ74" s="295"/>
      <c r="ER74" s="295"/>
      <c r="ES74" s="292"/>
      <c r="ET74" s="292"/>
      <c r="EU74" s="292"/>
      <c r="EV74" s="292"/>
      <c r="EW74" s="292"/>
      <c r="EX74" s="292"/>
      <c r="EY74" s="292"/>
      <c r="EZ74" s="292"/>
      <c r="FA74" s="292"/>
      <c r="FB74" s="292"/>
      <c r="FC74" s="292"/>
      <c r="FD74" s="292"/>
      <c r="FE74" s="292"/>
      <c r="FF74" s="292"/>
      <c r="FG74" s="292"/>
      <c r="FH74" s="295"/>
      <c r="FI74" s="295"/>
      <c r="FJ74" s="295"/>
      <c r="FK74" s="292"/>
      <c r="FL74" s="292"/>
      <c r="FM74" s="292"/>
      <c r="FN74" s="292"/>
      <c r="FO74" s="292"/>
    </row>
    <row r="75" spans="1:171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5"/>
      <c r="AK75" s="295"/>
      <c r="AL75" s="292"/>
      <c r="AM75" s="295"/>
      <c r="AN75" s="295"/>
      <c r="AO75" s="292"/>
      <c r="AP75" s="295"/>
      <c r="AQ75" s="292"/>
      <c r="AR75" s="295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5"/>
      <c r="BF75" s="295"/>
      <c r="BG75" s="295"/>
      <c r="BH75" s="295"/>
      <c r="BI75" s="295"/>
      <c r="BJ75" s="295"/>
      <c r="BK75" s="295"/>
      <c r="BL75" s="295"/>
      <c r="BM75" s="295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5"/>
      <c r="CC75" s="295"/>
      <c r="CD75" s="295"/>
      <c r="CE75" s="295"/>
      <c r="CF75" s="295"/>
      <c r="CG75" s="295"/>
      <c r="CH75" s="295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5"/>
      <c r="CX75" s="295"/>
      <c r="CY75" s="295"/>
      <c r="CZ75" s="295"/>
      <c r="DA75" s="295"/>
      <c r="DB75" s="295"/>
      <c r="DC75" s="295"/>
      <c r="DD75" s="292"/>
      <c r="DE75" s="292"/>
      <c r="DF75" s="292"/>
      <c r="DG75" s="292"/>
      <c r="DH75" s="292"/>
      <c r="DI75" s="292"/>
      <c r="DJ75" s="292"/>
      <c r="DK75" s="292"/>
      <c r="DL75" s="292"/>
      <c r="DM75" s="292"/>
      <c r="DN75" s="292"/>
      <c r="DO75" s="292"/>
      <c r="DP75" s="292"/>
      <c r="DQ75" s="292"/>
      <c r="DR75" s="295"/>
      <c r="DS75" s="295"/>
      <c r="DT75" s="292"/>
      <c r="DU75" s="295"/>
      <c r="DV75" s="295"/>
      <c r="DW75" s="295"/>
      <c r="DX75" s="295"/>
      <c r="DY75" s="292"/>
      <c r="DZ75" s="292"/>
      <c r="EA75" s="292"/>
      <c r="EB75" s="292"/>
      <c r="EC75" s="292"/>
      <c r="ED75" s="292"/>
      <c r="EE75" s="292"/>
      <c r="EF75" s="292"/>
      <c r="EG75" s="292"/>
      <c r="EH75" s="292"/>
      <c r="EI75" s="292"/>
      <c r="EJ75" s="292"/>
      <c r="EK75" s="295"/>
      <c r="EL75" s="295"/>
      <c r="EM75" s="295"/>
      <c r="EN75" s="292"/>
      <c r="EO75" s="292"/>
      <c r="EP75" s="295"/>
      <c r="EQ75" s="295"/>
      <c r="ER75" s="295"/>
      <c r="ES75" s="292"/>
      <c r="ET75" s="292"/>
      <c r="EU75" s="292"/>
      <c r="EV75" s="292"/>
      <c r="EW75" s="292"/>
      <c r="EX75" s="292"/>
      <c r="EY75" s="292"/>
      <c r="EZ75" s="292"/>
      <c r="FA75" s="292"/>
      <c r="FB75" s="292"/>
      <c r="FC75" s="292"/>
      <c r="FD75" s="292"/>
      <c r="FE75" s="292"/>
      <c r="FF75" s="292"/>
      <c r="FG75" s="292"/>
      <c r="FH75" s="295"/>
      <c r="FI75" s="295"/>
      <c r="FJ75" s="295"/>
      <c r="FK75" s="292"/>
      <c r="FL75" s="292"/>
      <c r="FM75" s="292"/>
      <c r="FN75" s="292"/>
      <c r="FO75" s="292"/>
    </row>
    <row r="76" spans="1:171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5"/>
      <c r="AK76" s="295"/>
      <c r="AL76" s="292"/>
      <c r="AM76" s="295"/>
      <c r="AN76" s="295"/>
      <c r="AO76" s="292"/>
      <c r="AP76" s="295"/>
      <c r="AQ76" s="292"/>
      <c r="AR76" s="295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5"/>
      <c r="BF76" s="295"/>
      <c r="BG76" s="295"/>
      <c r="BH76" s="295"/>
      <c r="BI76" s="295"/>
      <c r="BJ76" s="295"/>
      <c r="BK76" s="295"/>
      <c r="BL76" s="295"/>
      <c r="BM76" s="295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5"/>
      <c r="CC76" s="295"/>
      <c r="CD76" s="295"/>
      <c r="CE76" s="295"/>
      <c r="CF76" s="295"/>
      <c r="CG76" s="295"/>
      <c r="CH76" s="295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5"/>
      <c r="CX76" s="295"/>
      <c r="CY76" s="295"/>
      <c r="CZ76" s="295"/>
      <c r="DA76" s="295"/>
      <c r="DB76" s="295"/>
      <c r="DC76" s="295"/>
      <c r="DD76" s="292"/>
      <c r="DE76" s="292"/>
      <c r="DF76" s="292"/>
      <c r="DG76" s="292"/>
      <c r="DH76" s="292"/>
      <c r="DI76" s="292"/>
      <c r="DJ76" s="292"/>
      <c r="DK76" s="292"/>
      <c r="DL76" s="292"/>
      <c r="DM76" s="292"/>
      <c r="DN76" s="292"/>
      <c r="DO76" s="292"/>
      <c r="DP76" s="292"/>
      <c r="DQ76" s="292"/>
      <c r="DR76" s="295"/>
      <c r="DS76" s="295"/>
      <c r="DT76" s="292"/>
      <c r="DU76" s="295"/>
      <c r="DV76" s="295"/>
      <c r="DW76" s="295"/>
      <c r="DX76" s="295"/>
      <c r="DY76" s="292"/>
      <c r="DZ76" s="292"/>
      <c r="EA76" s="292"/>
      <c r="EB76" s="292"/>
      <c r="EC76" s="292"/>
      <c r="ED76" s="292"/>
      <c r="EE76" s="292"/>
      <c r="EF76" s="292"/>
      <c r="EG76" s="292"/>
      <c r="EH76" s="292"/>
      <c r="EI76" s="292"/>
      <c r="EJ76" s="292"/>
      <c r="EK76" s="295"/>
      <c r="EL76" s="295"/>
      <c r="EM76" s="295"/>
      <c r="EN76" s="292"/>
      <c r="EO76" s="292"/>
      <c r="EP76" s="295"/>
      <c r="EQ76" s="295"/>
      <c r="ER76" s="295"/>
      <c r="ES76" s="292"/>
      <c r="ET76" s="292"/>
      <c r="EU76" s="292"/>
      <c r="EV76" s="292"/>
      <c r="EW76" s="292"/>
      <c r="EX76" s="292"/>
      <c r="EY76" s="292"/>
      <c r="EZ76" s="292"/>
      <c r="FA76" s="292"/>
      <c r="FB76" s="292"/>
      <c r="FC76" s="292"/>
      <c r="FD76" s="292"/>
      <c r="FE76" s="292"/>
      <c r="FF76" s="292"/>
      <c r="FG76" s="292"/>
      <c r="FH76" s="295"/>
      <c r="FI76" s="295"/>
      <c r="FJ76" s="295"/>
      <c r="FK76" s="292"/>
      <c r="FL76" s="292"/>
      <c r="FM76" s="292"/>
      <c r="FN76" s="292"/>
      <c r="FO76" s="292"/>
    </row>
    <row r="77" spans="1:171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5"/>
      <c r="AK77" s="295"/>
      <c r="AL77" s="292"/>
      <c r="AM77" s="295"/>
      <c r="AN77" s="295"/>
      <c r="AO77" s="292"/>
      <c r="AP77" s="295"/>
      <c r="AQ77" s="292"/>
      <c r="AR77" s="295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5"/>
      <c r="BF77" s="295"/>
      <c r="BG77" s="295"/>
      <c r="BH77" s="295"/>
      <c r="BI77" s="295"/>
      <c r="BJ77" s="295"/>
      <c r="BK77" s="295"/>
      <c r="BL77" s="295"/>
      <c r="BM77" s="295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5"/>
      <c r="CC77" s="295"/>
      <c r="CD77" s="295"/>
      <c r="CE77" s="295"/>
      <c r="CF77" s="295"/>
      <c r="CG77" s="295"/>
      <c r="CH77" s="295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5"/>
      <c r="CX77" s="295"/>
      <c r="CY77" s="295"/>
      <c r="CZ77" s="295"/>
      <c r="DA77" s="295"/>
      <c r="DB77" s="295"/>
      <c r="DC77" s="295"/>
      <c r="DD77" s="292"/>
      <c r="DE77" s="292"/>
      <c r="DF77" s="292"/>
      <c r="DG77" s="292"/>
      <c r="DH77" s="292"/>
      <c r="DI77" s="292"/>
      <c r="DJ77" s="292"/>
      <c r="DK77" s="292"/>
      <c r="DL77" s="292"/>
      <c r="DM77" s="292"/>
      <c r="DN77" s="292"/>
      <c r="DO77" s="292"/>
      <c r="DP77" s="292"/>
      <c r="DQ77" s="292"/>
      <c r="DR77" s="295"/>
      <c r="DS77" s="295"/>
      <c r="DT77" s="292"/>
      <c r="DU77" s="295"/>
      <c r="DV77" s="295"/>
      <c r="DW77" s="295"/>
      <c r="DX77" s="295"/>
      <c r="DY77" s="292"/>
      <c r="DZ77" s="292"/>
      <c r="EA77" s="292"/>
      <c r="EB77" s="292"/>
      <c r="EC77" s="292"/>
      <c r="ED77" s="292"/>
      <c r="EE77" s="292"/>
      <c r="EF77" s="292"/>
      <c r="EG77" s="292"/>
      <c r="EH77" s="292"/>
      <c r="EI77" s="292"/>
      <c r="EJ77" s="292"/>
      <c r="EK77" s="295"/>
      <c r="EL77" s="295"/>
      <c r="EM77" s="295"/>
      <c r="EN77" s="292"/>
      <c r="EO77" s="292"/>
      <c r="EP77" s="295"/>
      <c r="EQ77" s="295"/>
      <c r="ER77" s="295"/>
      <c r="ES77" s="292"/>
      <c r="ET77" s="292"/>
      <c r="EU77" s="292"/>
      <c r="EV77" s="292"/>
      <c r="EW77" s="292"/>
      <c r="EX77" s="292"/>
      <c r="EY77" s="292"/>
      <c r="EZ77" s="292"/>
      <c r="FA77" s="292"/>
      <c r="FB77" s="292"/>
      <c r="FC77" s="292"/>
      <c r="FD77" s="292"/>
      <c r="FE77" s="292"/>
      <c r="FF77" s="292"/>
      <c r="FG77" s="292"/>
      <c r="FH77" s="295"/>
      <c r="FI77" s="295"/>
      <c r="FJ77" s="295"/>
      <c r="FK77" s="292"/>
      <c r="FL77" s="292"/>
      <c r="FM77" s="292"/>
      <c r="FN77" s="292"/>
      <c r="FO77" s="292"/>
    </row>
    <row r="78" spans="1:171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5"/>
      <c r="AK78" s="295"/>
      <c r="AL78" s="292"/>
      <c r="AM78" s="295"/>
      <c r="AN78" s="295"/>
      <c r="AO78" s="292"/>
      <c r="AP78" s="295"/>
      <c r="AQ78" s="292"/>
      <c r="AR78" s="295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5"/>
      <c r="BF78" s="295"/>
      <c r="BG78" s="295"/>
      <c r="BH78" s="295"/>
      <c r="BI78" s="295"/>
      <c r="BJ78" s="295"/>
      <c r="BK78" s="295"/>
      <c r="BL78" s="295"/>
      <c r="BM78" s="295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5"/>
      <c r="CC78" s="295"/>
      <c r="CD78" s="295"/>
      <c r="CE78" s="295"/>
      <c r="CF78" s="295"/>
      <c r="CG78" s="295"/>
      <c r="CH78" s="295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5"/>
      <c r="CX78" s="295"/>
      <c r="CY78" s="295"/>
      <c r="CZ78" s="295"/>
      <c r="DA78" s="295"/>
      <c r="DB78" s="295"/>
      <c r="DC78" s="295"/>
      <c r="DD78" s="292"/>
      <c r="DE78" s="292"/>
      <c r="DF78" s="292"/>
      <c r="DG78" s="292"/>
      <c r="DH78" s="292"/>
      <c r="DI78" s="292"/>
      <c r="DJ78" s="292"/>
      <c r="DK78" s="292"/>
      <c r="DL78" s="292"/>
      <c r="DM78" s="292"/>
      <c r="DN78" s="292"/>
      <c r="DO78" s="292"/>
      <c r="DP78" s="292"/>
      <c r="DQ78" s="292"/>
      <c r="DR78" s="295"/>
      <c r="DS78" s="295"/>
      <c r="DT78" s="292"/>
      <c r="DU78" s="295"/>
      <c r="DV78" s="295"/>
      <c r="DW78" s="295"/>
      <c r="DX78" s="295"/>
      <c r="DY78" s="292"/>
      <c r="DZ78" s="292"/>
      <c r="EA78" s="292"/>
      <c r="EB78" s="292"/>
      <c r="EC78" s="292"/>
      <c r="ED78" s="292"/>
      <c r="EE78" s="292"/>
      <c r="EF78" s="292"/>
      <c r="EG78" s="292"/>
      <c r="EH78" s="292"/>
      <c r="EI78" s="292"/>
      <c r="EJ78" s="292"/>
      <c r="EK78" s="295"/>
      <c r="EL78" s="295"/>
      <c r="EM78" s="295"/>
      <c r="EN78" s="292"/>
      <c r="EO78" s="292"/>
      <c r="EP78" s="295"/>
      <c r="EQ78" s="295"/>
      <c r="ER78" s="295"/>
      <c r="ES78" s="292"/>
      <c r="ET78" s="292"/>
      <c r="EU78" s="292"/>
      <c r="EV78" s="292"/>
      <c r="EW78" s="292"/>
      <c r="EX78" s="292"/>
      <c r="EY78" s="292"/>
      <c r="EZ78" s="292"/>
      <c r="FA78" s="292"/>
      <c r="FB78" s="292"/>
      <c r="FC78" s="292"/>
      <c r="FD78" s="292"/>
      <c r="FE78" s="292"/>
      <c r="FF78" s="292"/>
      <c r="FG78" s="292"/>
      <c r="FH78" s="295"/>
      <c r="FI78" s="295"/>
      <c r="FJ78" s="295"/>
      <c r="FK78" s="292"/>
      <c r="FL78" s="292"/>
      <c r="FM78" s="292"/>
      <c r="FN78" s="292"/>
      <c r="FO78" s="292"/>
    </row>
    <row r="79" spans="1:171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5"/>
      <c r="AK79" s="295"/>
      <c r="AL79" s="292"/>
      <c r="AM79" s="295"/>
      <c r="AN79" s="295"/>
      <c r="AO79" s="292"/>
      <c r="AP79" s="295"/>
      <c r="AQ79" s="292"/>
      <c r="AR79" s="295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5"/>
      <c r="BF79" s="295"/>
      <c r="BG79" s="295"/>
      <c r="BH79" s="295"/>
      <c r="BI79" s="295"/>
      <c r="BJ79" s="295"/>
      <c r="BK79" s="295"/>
      <c r="BL79" s="295"/>
      <c r="BM79" s="295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5"/>
      <c r="CC79" s="295"/>
      <c r="CD79" s="295"/>
      <c r="CE79" s="295"/>
      <c r="CF79" s="295"/>
      <c r="CG79" s="295"/>
      <c r="CH79" s="295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5"/>
      <c r="CX79" s="295"/>
      <c r="CY79" s="295"/>
      <c r="CZ79" s="295"/>
      <c r="DA79" s="295"/>
      <c r="DB79" s="295"/>
      <c r="DC79" s="295"/>
      <c r="DD79" s="292"/>
      <c r="DE79" s="292"/>
      <c r="DF79" s="292"/>
      <c r="DG79" s="292"/>
      <c r="DH79" s="292"/>
      <c r="DI79" s="292"/>
      <c r="DJ79" s="292"/>
      <c r="DK79" s="292"/>
      <c r="DL79" s="292"/>
      <c r="DM79" s="292"/>
      <c r="DN79" s="292"/>
      <c r="DO79" s="292"/>
      <c r="DP79" s="292"/>
      <c r="DQ79" s="292"/>
      <c r="DR79" s="295"/>
      <c r="DS79" s="295"/>
      <c r="DT79" s="292"/>
      <c r="DU79" s="295"/>
      <c r="DV79" s="295"/>
      <c r="DW79" s="295"/>
      <c r="DX79" s="295"/>
      <c r="DY79" s="292"/>
      <c r="DZ79" s="292"/>
      <c r="EA79" s="292"/>
      <c r="EB79" s="292"/>
      <c r="EC79" s="292"/>
      <c r="ED79" s="292"/>
      <c r="EE79" s="292"/>
      <c r="EF79" s="292"/>
      <c r="EG79" s="292"/>
      <c r="EH79" s="292"/>
      <c r="EI79" s="292"/>
      <c r="EJ79" s="292"/>
      <c r="EK79" s="295"/>
      <c r="EL79" s="295"/>
      <c r="EM79" s="295"/>
      <c r="EN79" s="292"/>
      <c r="EO79" s="292"/>
      <c r="EP79" s="295"/>
      <c r="EQ79" s="295"/>
      <c r="ER79" s="295"/>
      <c r="ES79" s="292"/>
      <c r="ET79" s="292"/>
      <c r="EU79" s="292"/>
      <c r="EV79" s="292"/>
      <c r="EW79" s="292"/>
      <c r="EX79" s="292"/>
      <c r="EY79" s="292"/>
      <c r="EZ79" s="292"/>
      <c r="FA79" s="292"/>
      <c r="FB79" s="292"/>
      <c r="FC79" s="292"/>
      <c r="FD79" s="292"/>
      <c r="FE79" s="292"/>
      <c r="FF79" s="292"/>
      <c r="FG79" s="292"/>
      <c r="FH79" s="295"/>
      <c r="FI79" s="295"/>
      <c r="FJ79" s="295"/>
      <c r="FK79" s="292"/>
      <c r="FL79" s="292"/>
      <c r="FM79" s="292"/>
      <c r="FN79" s="292"/>
      <c r="FO79" s="292"/>
    </row>
    <row r="80" spans="1:171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5"/>
      <c r="AK80" s="295"/>
      <c r="AL80" s="292"/>
      <c r="AM80" s="295"/>
      <c r="AN80" s="295"/>
      <c r="AO80" s="292"/>
      <c r="AP80" s="295"/>
      <c r="AQ80" s="292"/>
      <c r="AR80" s="295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5"/>
      <c r="BF80" s="295"/>
      <c r="BG80" s="295"/>
      <c r="BH80" s="295"/>
      <c r="BI80" s="295"/>
      <c r="BJ80" s="295"/>
      <c r="BK80" s="295"/>
      <c r="BL80" s="295"/>
      <c r="BM80" s="295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5"/>
      <c r="CC80" s="295"/>
      <c r="CD80" s="295"/>
      <c r="CE80" s="295"/>
      <c r="CF80" s="295"/>
      <c r="CG80" s="295"/>
      <c r="CH80" s="295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5"/>
      <c r="CX80" s="295"/>
      <c r="CY80" s="295"/>
      <c r="CZ80" s="295"/>
      <c r="DA80" s="295"/>
      <c r="DB80" s="295"/>
      <c r="DC80" s="295"/>
      <c r="DD80" s="292"/>
      <c r="DE80" s="292"/>
      <c r="DF80" s="292"/>
      <c r="DG80" s="292"/>
      <c r="DH80" s="292"/>
      <c r="DI80" s="292"/>
      <c r="DJ80" s="292"/>
      <c r="DK80" s="292"/>
      <c r="DL80" s="292"/>
      <c r="DM80" s="292"/>
      <c r="DN80" s="292"/>
      <c r="DO80" s="292"/>
      <c r="DP80" s="292"/>
      <c r="DQ80" s="292"/>
      <c r="DR80" s="295"/>
      <c r="DS80" s="295"/>
      <c r="DT80" s="292"/>
      <c r="DU80" s="295"/>
      <c r="DV80" s="295"/>
      <c r="DW80" s="295"/>
      <c r="DX80" s="295"/>
      <c r="DY80" s="292"/>
      <c r="DZ80" s="292"/>
      <c r="EA80" s="292"/>
      <c r="EB80" s="292"/>
      <c r="EC80" s="292"/>
      <c r="ED80" s="292"/>
      <c r="EE80" s="292"/>
      <c r="EF80" s="292"/>
      <c r="EG80" s="292"/>
      <c r="EH80" s="292"/>
      <c r="EI80" s="292"/>
      <c r="EJ80" s="292"/>
      <c r="EK80" s="295"/>
      <c r="EL80" s="295"/>
      <c r="EM80" s="295"/>
      <c r="EN80" s="292"/>
      <c r="EO80" s="292"/>
      <c r="EP80" s="295"/>
      <c r="EQ80" s="295"/>
      <c r="ER80" s="295"/>
      <c r="ES80" s="292"/>
      <c r="ET80" s="292"/>
      <c r="EU80" s="292"/>
      <c r="EV80" s="292"/>
      <c r="EW80" s="292"/>
      <c r="EX80" s="292"/>
      <c r="EY80" s="292"/>
      <c r="EZ80" s="292"/>
      <c r="FA80" s="292"/>
      <c r="FB80" s="292"/>
      <c r="FC80" s="292"/>
      <c r="FD80" s="292"/>
      <c r="FE80" s="292"/>
      <c r="FF80" s="292"/>
      <c r="FG80" s="292"/>
      <c r="FH80" s="295"/>
      <c r="FI80" s="295"/>
      <c r="FJ80" s="295"/>
      <c r="FK80" s="292"/>
      <c r="FL80" s="292"/>
      <c r="FM80" s="292"/>
      <c r="FN80" s="292"/>
      <c r="FO80" s="292"/>
    </row>
    <row r="81" spans="1:171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5"/>
      <c r="AK81" s="295"/>
      <c r="AL81" s="292"/>
      <c r="AM81" s="295"/>
      <c r="AN81" s="295"/>
      <c r="AO81" s="292"/>
      <c r="AP81" s="295"/>
      <c r="AQ81" s="292"/>
      <c r="AR81" s="295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5"/>
      <c r="BF81" s="295"/>
      <c r="BG81" s="295"/>
      <c r="BH81" s="295"/>
      <c r="BI81" s="295"/>
      <c r="BJ81" s="295"/>
      <c r="BK81" s="295"/>
      <c r="BL81" s="295"/>
      <c r="BM81" s="295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5"/>
      <c r="CC81" s="295"/>
      <c r="CD81" s="295"/>
      <c r="CE81" s="295"/>
      <c r="CF81" s="295"/>
      <c r="CG81" s="295"/>
      <c r="CH81" s="295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5"/>
      <c r="CX81" s="295"/>
      <c r="CY81" s="295"/>
      <c r="CZ81" s="295"/>
      <c r="DA81" s="295"/>
      <c r="DB81" s="295"/>
      <c r="DC81" s="295"/>
      <c r="DD81" s="292"/>
      <c r="DE81" s="292"/>
      <c r="DF81" s="292"/>
      <c r="DG81" s="292"/>
      <c r="DH81" s="292"/>
      <c r="DI81" s="292"/>
      <c r="DJ81" s="292"/>
      <c r="DK81" s="292"/>
      <c r="DL81" s="292"/>
      <c r="DM81" s="292"/>
      <c r="DN81" s="292"/>
      <c r="DO81" s="292"/>
      <c r="DP81" s="292"/>
      <c r="DQ81" s="292"/>
      <c r="DR81" s="295"/>
      <c r="DS81" s="295"/>
      <c r="DT81" s="292"/>
      <c r="DU81" s="295"/>
      <c r="DV81" s="295"/>
      <c r="DW81" s="295"/>
      <c r="DX81" s="295"/>
      <c r="DY81" s="292"/>
      <c r="DZ81" s="292"/>
      <c r="EA81" s="292"/>
      <c r="EB81" s="292"/>
      <c r="EC81" s="292"/>
      <c r="ED81" s="292"/>
      <c r="EE81" s="292"/>
      <c r="EF81" s="292"/>
      <c r="EG81" s="292"/>
      <c r="EH81" s="292"/>
      <c r="EI81" s="292"/>
      <c r="EJ81" s="292"/>
      <c r="EK81" s="295"/>
      <c r="EL81" s="295"/>
      <c r="EM81" s="295"/>
      <c r="EN81" s="292"/>
      <c r="EO81" s="292"/>
      <c r="EP81" s="295"/>
      <c r="EQ81" s="295"/>
      <c r="ER81" s="295"/>
      <c r="ES81" s="292"/>
      <c r="ET81" s="292"/>
      <c r="EU81" s="292"/>
      <c r="EV81" s="292"/>
      <c r="EW81" s="292"/>
      <c r="EX81" s="292"/>
      <c r="EY81" s="292"/>
      <c r="EZ81" s="292"/>
      <c r="FA81" s="292"/>
      <c r="FB81" s="292"/>
      <c r="FC81" s="292"/>
      <c r="FD81" s="292"/>
      <c r="FE81" s="292"/>
      <c r="FF81" s="292"/>
      <c r="FG81" s="292"/>
      <c r="FH81" s="295"/>
      <c r="FI81" s="295"/>
      <c r="FJ81" s="295"/>
      <c r="FK81" s="292"/>
      <c r="FL81" s="292"/>
      <c r="FM81" s="292"/>
      <c r="FN81" s="292"/>
      <c r="FO81" s="292"/>
    </row>
    <row r="82" spans="1:171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5"/>
      <c r="AK82" s="295"/>
      <c r="AL82" s="292"/>
      <c r="AM82" s="295"/>
      <c r="AN82" s="295"/>
      <c r="AO82" s="292"/>
      <c r="AP82" s="295"/>
      <c r="AQ82" s="292"/>
      <c r="AR82" s="295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5"/>
      <c r="BF82" s="295"/>
      <c r="BG82" s="295"/>
      <c r="BH82" s="295"/>
      <c r="BI82" s="295"/>
      <c r="BJ82" s="295"/>
      <c r="BK82" s="295"/>
      <c r="BL82" s="295"/>
      <c r="BM82" s="295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5"/>
      <c r="CC82" s="295"/>
      <c r="CD82" s="295"/>
      <c r="CE82" s="295"/>
      <c r="CF82" s="295"/>
      <c r="CG82" s="295"/>
      <c r="CH82" s="295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5"/>
      <c r="CX82" s="295"/>
      <c r="CY82" s="295"/>
      <c r="CZ82" s="295"/>
      <c r="DA82" s="295"/>
      <c r="DB82" s="295"/>
      <c r="DC82" s="295"/>
      <c r="DD82" s="292"/>
      <c r="DE82" s="292"/>
      <c r="DF82" s="292"/>
      <c r="DG82" s="292"/>
      <c r="DH82" s="292"/>
      <c r="DI82" s="292"/>
      <c r="DJ82" s="292"/>
      <c r="DK82" s="292"/>
      <c r="DL82" s="292"/>
      <c r="DM82" s="292"/>
      <c r="DN82" s="292"/>
      <c r="DO82" s="292"/>
      <c r="DP82" s="292"/>
      <c r="DQ82" s="292"/>
      <c r="DR82" s="295"/>
      <c r="DS82" s="295"/>
      <c r="DT82" s="292"/>
      <c r="DU82" s="295"/>
      <c r="DV82" s="295"/>
      <c r="DW82" s="295"/>
      <c r="DX82" s="295"/>
      <c r="DY82" s="292"/>
      <c r="DZ82" s="292"/>
      <c r="EA82" s="292"/>
      <c r="EB82" s="292"/>
      <c r="EC82" s="292"/>
      <c r="ED82" s="292"/>
      <c r="EE82" s="292"/>
      <c r="EF82" s="292"/>
      <c r="EG82" s="292"/>
      <c r="EH82" s="292"/>
      <c r="EI82" s="292"/>
      <c r="EJ82" s="292"/>
      <c r="EK82" s="295"/>
      <c r="EL82" s="295"/>
      <c r="EM82" s="295"/>
      <c r="EN82" s="292"/>
      <c r="EO82" s="292"/>
      <c r="EP82" s="295"/>
      <c r="EQ82" s="295"/>
      <c r="ER82" s="295"/>
      <c r="ES82" s="292"/>
      <c r="ET82" s="292"/>
      <c r="EU82" s="292"/>
      <c r="EV82" s="292"/>
      <c r="EW82" s="292"/>
      <c r="EX82" s="292"/>
      <c r="EY82" s="292"/>
      <c r="EZ82" s="292"/>
      <c r="FA82" s="292"/>
      <c r="FB82" s="292"/>
      <c r="FC82" s="292"/>
      <c r="FD82" s="292"/>
      <c r="FE82" s="292"/>
      <c r="FF82" s="292"/>
      <c r="FG82" s="292"/>
      <c r="FH82" s="295"/>
      <c r="FI82" s="295"/>
      <c r="FJ82" s="295"/>
      <c r="FK82" s="292"/>
      <c r="FL82" s="292"/>
      <c r="FM82" s="292"/>
      <c r="FN82" s="292"/>
      <c r="FO82" s="292"/>
    </row>
    <row r="83" spans="1:171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5"/>
      <c r="AK83" s="295"/>
      <c r="AL83" s="292"/>
      <c r="AM83" s="295"/>
      <c r="AN83" s="295"/>
      <c r="AO83" s="292"/>
      <c r="AP83" s="295"/>
      <c r="AQ83" s="292"/>
      <c r="AR83" s="295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5"/>
      <c r="BF83" s="295"/>
      <c r="BG83" s="295"/>
      <c r="BH83" s="295"/>
      <c r="BI83" s="295"/>
      <c r="BJ83" s="295"/>
      <c r="BK83" s="295"/>
      <c r="BL83" s="295"/>
      <c r="BM83" s="295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5"/>
      <c r="CC83" s="295"/>
      <c r="CD83" s="295"/>
      <c r="CE83" s="295"/>
      <c r="CF83" s="295"/>
      <c r="CG83" s="295"/>
      <c r="CH83" s="295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5"/>
      <c r="CX83" s="295"/>
      <c r="CY83" s="295"/>
      <c r="CZ83" s="295"/>
      <c r="DA83" s="295"/>
      <c r="DB83" s="295"/>
      <c r="DC83" s="295"/>
      <c r="DD83" s="292"/>
      <c r="DE83" s="292"/>
      <c r="DF83" s="292"/>
      <c r="DG83" s="292"/>
      <c r="DH83" s="292"/>
      <c r="DI83" s="292"/>
      <c r="DJ83" s="292"/>
      <c r="DK83" s="292"/>
      <c r="DL83" s="292"/>
      <c r="DM83" s="292"/>
      <c r="DN83" s="292"/>
      <c r="DO83" s="292"/>
      <c r="DP83" s="292"/>
      <c r="DQ83" s="292"/>
      <c r="DR83" s="295"/>
      <c r="DS83" s="295"/>
      <c r="DT83" s="292"/>
      <c r="DU83" s="295"/>
      <c r="DV83" s="295"/>
      <c r="DW83" s="295"/>
      <c r="DX83" s="295"/>
      <c r="DY83" s="292"/>
      <c r="DZ83" s="292"/>
      <c r="EA83" s="292"/>
      <c r="EB83" s="292"/>
      <c r="EC83" s="292"/>
      <c r="ED83" s="292"/>
      <c r="EE83" s="292"/>
      <c r="EF83" s="292"/>
      <c r="EG83" s="292"/>
      <c r="EH83" s="292"/>
      <c r="EI83" s="292"/>
      <c r="EJ83" s="292"/>
      <c r="EK83" s="295"/>
      <c r="EL83" s="295"/>
      <c r="EM83" s="295"/>
      <c r="EN83" s="292"/>
      <c r="EO83" s="292"/>
      <c r="EP83" s="295"/>
      <c r="EQ83" s="295"/>
      <c r="ER83" s="295"/>
      <c r="ES83" s="292"/>
      <c r="ET83" s="292"/>
      <c r="EU83" s="292"/>
      <c r="EV83" s="292"/>
      <c r="EW83" s="292"/>
      <c r="EX83" s="292"/>
      <c r="EY83" s="292"/>
      <c r="EZ83" s="292"/>
      <c r="FA83" s="292"/>
      <c r="FB83" s="292"/>
      <c r="FC83" s="292"/>
      <c r="FD83" s="292"/>
      <c r="FE83" s="292"/>
      <c r="FF83" s="292"/>
      <c r="FG83" s="292"/>
      <c r="FH83" s="295"/>
      <c r="FI83" s="295"/>
      <c r="FJ83" s="295"/>
      <c r="FK83" s="292"/>
      <c r="FL83" s="292"/>
      <c r="FM83" s="292"/>
      <c r="FN83" s="292"/>
      <c r="FO83" s="292"/>
    </row>
    <row r="84" spans="1:171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5"/>
      <c r="AK84" s="295"/>
      <c r="AL84" s="292"/>
      <c r="AM84" s="295"/>
      <c r="AN84" s="295"/>
      <c r="AO84" s="292"/>
      <c r="AP84" s="295"/>
      <c r="AQ84" s="292"/>
      <c r="AR84" s="295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5"/>
      <c r="BF84" s="295"/>
      <c r="BG84" s="295"/>
      <c r="BH84" s="295"/>
      <c r="BI84" s="295"/>
      <c r="BJ84" s="295"/>
      <c r="BK84" s="295"/>
      <c r="BL84" s="295"/>
      <c r="BM84" s="295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5"/>
      <c r="CC84" s="295"/>
      <c r="CD84" s="295"/>
      <c r="CE84" s="295"/>
      <c r="CF84" s="295"/>
      <c r="CG84" s="295"/>
      <c r="CH84" s="295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5"/>
      <c r="CX84" s="295"/>
      <c r="CY84" s="295"/>
      <c r="CZ84" s="295"/>
      <c r="DA84" s="295"/>
      <c r="DB84" s="295"/>
      <c r="DC84" s="295"/>
      <c r="DD84" s="292"/>
      <c r="DE84" s="292"/>
      <c r="DF84" s="292"/>
      <c r="DG84" s="292"/>
      <c r="DH84" s="292"/>
      <c r="DI84" s="292"/>
      <c r="DJ84" s="292"/>
      <c r="DK84" s="292"/>
      <c r="DL84" s="292"/>
      <c r="DM84" s="292"/>
      <c r="DN84" s="292"/>
      <c r="DO84" s="292"/>
      <c r="DP84" s="292"/>
      <c r="DQ84" s="292"/>
      <c r="DR84" s="295"/>
      <c r="DS84" s="295"/>
      <c r="DT84" s="292"/>
      <c r="DU84" s="295"/>
      <c r="DV84" s="295"/>
      <c r="DW84" s="295"/>
      <c r="DX84" s="295"/>
      <c r="DY84" s="292"/>
      <c r="DZ84" s="292"/>
      <c r="EA84" s="292"/>
      <c r="EB84" s="292"/>
      <c r="EC84" s="292"/>
      <c r="ED84" s="292"/>
      <c r="EE84" s="292"/>
      <c r="EF84" s="292"/>
      <c r="EG84" s="292"/>
      <c r="EH84" s="292"/>
      <c r="EI84" s="292"/>
      <c r="EJ84" s="292"/>
      <c r="EK84" s="295"/>
      <c r="EL84" s="295"/>
      <c r="EM84" s="295"/>
      <c r="EN84" s="292"/>
      <c r="EO84" s="292"/>
      <c r="EP84" s="295"/>
      <c r="EQ84" s="295"/>
      <c r="ER84" s="295"/>
      <c r="ES84" s="292"/>
      <c r="ET84" s="292"/>
      <c r="EU84" s="292"/>
      <c r="EV84" s="292"/>
      <c r="EW84" s="292"/>
      <c r="EX84" s="292"/>
      <c r="EY84" s="292"/>
      <c r="EZ84" s="292"/>
      <c r="FA84" s="292"/>
      <c r="FB84" s="292"/>
      <c r="FC84" s="292"/>
      <c r="FD84" s="292"/>
      <c r="FE84" s="292"/>
      <c r="FF84" s="292"/>
      <c r="FG84" s="292"/>
      <c r="FH84" s="295"/>
      <c r="FI84" s="295"/>
      <c r="FJ84" s="295"/>
      <c r="FK84" s="292"/>
      <c r="FL84" s="292"/>
      <c r="FM84" s="292"/>
      <c r="FN84" s="292"/>
      <c r="FO84" s="292"/>
    </row>
    <row r="85" spans="1:171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5"/>
      <c r="AK85" s="295"/>
      <c r="AL85" s="292"/>
      <c r="AM85" s="295"/>
      <c r="AN85" s="295"/>
      <c r="AO85" s="292"/>
      <c r="AP85" s="295"/>
      <c r="AQ85" s="292"/>
      <c r="AR85" s="295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5"/>
      <c r="BF85" s="295"/>
      <c r="BG85" s="295"/>
      <c r="BH85" s="295"/>
      <c r="BI85" s="295"/>
      <c r="BJ85" s="295"/>
      <c r="BK85" s="295"/>
      <c r="BL85" s="295"/>
      <c r="BM85" s="295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5"/>
      <c r="CC85" s="295"/>
      <c r="CD85" s="295"/>
      <c r="CE85" s="295"/>
      <c r="CF85" s="295"/>
      <c r="CG85" s="295"/>
      <c r="CH85" s="295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5"/>
      <c r="CX85" s="295"/>
      <c r="CY85" s="295"/>
      <c r="CZ85" s="295"/>
      <c r="DA85" s="295"/>
      <c r="DB85" s="295"/>
      <c r="DC85" s="295"/>
      <c r="DD85" s="292"/>
      <c r="DE85" s="292"/>
      <c r="DF85" s="292"/>
      <c r="DG85" s="292"/>
      <c r="DH85" s="292"/>
      <c r="DI85" s="292"/>
      <c r="DJ85" s="292"/>
      <c r="DK85" s="292"/>
      <c r="DL85" s="292"/>
      <c r="DM85" s="292"/>
      <c r="DN85" s="292"/>
      <c r="DO85" s="292"/>
      <c r="DP85" s="292"/>
      <c r="DQ85" s="292"/>
      <c r="DR85" s="295"/>
      <c r="DS85" s="295"/>
      <c r="DT85" s="292"/>
      <c r="DU85" s="295"/>
      <c r="DV85" s="295"/>
      <c r="DW85" s="295"/>
      <c r="DX85" s="295"/>
      <c r="DY85" s="292"/>
      <c r="DZ85" s="292"/>
      <c r="EA85" s="292"/>
      <c r="EB85" s="292"/>
      <c r="EC85" s="292"/>
      <c r="ED85" s="292"/>
      <c r="EE85" s="292"/>
      <c r="EF85" s="292"/>
      <c r="EG85" s="292"/>
      <c r="EH85" s="292"/>
      <c r="EI85" s="292"/>
      <c r="EJ85" s="292"/>
      <c r="EK85" s="295"/>
      <c r="EL85" s="295"/>
      <c r="EM85" s="295"/>
      <c r="EN85" s="292"/>
      <c r="EO85" s="292"/>
      <c r="EP85" s="295"/>
      <c r="EQ85" s="295"/>
      <c r="ER85" s="295"/>
      <c r="ES85" s="292"/>
      <c r="ET85" s="292"/>
      <c r="EU85" s="292"/>
      <c r="EV85" s="292"/>
      <c r="EW85" s="292"/>
      <c r="EX85" s="292"/>
      <c r="EY85" s="292"/>
      <c r="EZ85" s="292"/>
      <c r="FA85" s="292"/>
      <c r="FB85" s="292"/>
      <c r="FC85" s="292"/>
      <c r="FD85" s="292"/>
      <c r="FE85" s="292"/>
      <c r="FF85" s="292"/>
      <c r="FG85" s="292"/>
      <c r="FH85" s="295"/>
      <c r="FI85" s="295"/>
      <c r="FJ85" s="295"/>
      <c r="FK85" s="292"/>
      <c r="FL85" s="292"/>
      <c r="FM85" s="292"/>
      <c r="FN85" s="292"/>
      <c r="FO85" s="292"/>
    </row>
    <row r="86" spans="1:171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5"/>
      <c r="AK86" s="295"/>
      <c r="AL86" s="292"/>
      <c r="AM86" s="295"/>
      <c r="AN86" s="295"/>
      <c r="AO86" s="292"/>
      <c r="AP86" s="295"/>
      <c r="AQ86" s="292"/>
      <c r="AR86" s="295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5"/>
      <c r="BF86" s="295"/>
      <c r="BG86" s="295"/>
      <c r="BH86" s="295"/>
      <c r="BI86" s="295"/>
      <c r="BJ86" s="295"/>
      <c r="BK86" s="295"/>
      <c r="BL86" s="295"/>
      <c r="BM86" s="295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5"/>
      <c r="CC86" s="295"/>
      <c r="CD86" s="295"/>
      <c r="CE86" s="295"/>
      <c r="CF86" s="295"/>
      <c r="CG86" s="295"/>
      <c r="CH86" s="295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5"/>
      <c r="CX86" s="295"/>
      <c r="CY86" s="295"/>
      <c r="CZ86" s="295"/>
      <c r="DA86" s="295"/>
      <c r="DB86" s="295"/>
      <c r="DC86" s="295"/>
      <c r="DD86" s="292"/>
      <c r="DE86" s="292"/>
      <c r="DF86" s="292"/>
      <c r="DG86" s="292"/>
      <c r="DH86" s="292"/>
      <c r="DI86" s="292"/>
      <c r="DJ86" s="292"/>
      <c r="DK86" s="292"/>
      <c r="DL86" s="292"/>
      <c r="DM86" s="292"/>
      <c r="DN86" s="292"/>
      <c r="DO86" s="292"/>
      <c r="DP86" s="292"/>
      <c r="DQ86" s="292"/>
      <c r="DR86" s="295"/>
      <c r="DS86" s="295"/>
      <c r="DT86" s="292"/>
      <c r="DU86" s="295"/>
      <c r="DV86" s="295"/>
      <c r="DW86" s="295"/>
      <c r="DX86" s="295"/>
      <c r="DY86" s="292"/>
      <c r="DZ86" s="292"/>
      <c r="EA86" s="292"/>
      <c r="EB86" s="292"/>
      <c r="EC86" s="292"/>
      <c r="ED86" s="292"/>
      <c r="EE86" s="292"/>
      <c r="EF86" s="292"/>
      <c r="EG86" s="292"/>
      <c r="EH86" s="292"/>
      <c r="EI86" s="292"/>
      <c r="EJ86" s="292"/>
      <c r="EK86" s="295"/>
      <c r="EL86" s="295"/>
      <c r="EM86" s="295"/>
      <c r="EN86" s="292"/>
      <c r="EO86" s="292"/>
      <c r="EP86" s="295"/>
      <c r="EQ86" s="295"/>
      <c r="ER86" s="295"/>
      <c r="ES86" s="292"/>
      <c r="ET86" s="292"/>
      <c r="EU86" s="292"/>
      <c r="EV86" s="292"/>
      <c r="EW86" s="292"/>
      <c r="EX86" s="292"/>
      <c r="EY86" s="292"/>
      <c r="EZ86" s="292"/>
      <c r="FA86" s="292"/>
      <c r="FB86" s="292"/>
      <c r="FC86" s="292"/>
      <c r="FD86" s="292"/>
      <c r="FE86" s="292"/>
      <c r="FF86" s="292"/>
      <c r="FG86" s="292"/>
      <c r="FH86" s="295"/>
      <c r="FI86" s="295"/>
      <c r="FJ86" s="295"/>
      <c r="FK86" s="292"/>
      <c r="FL86" s="292"/>
      <c r="FM86" s="292"/>
      <c r="FN86" s="292"/>
      <c r="FO86" s="292"/>
    </row>
    <row r="87" spans="1:171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5"/>
      <c r="AK87" s="295"/>
      <c r="AL87" s="292"/>
      <c r="AM87" s="295"/>
      <c r="AN87" s="295"/>
      <c r="AO87" s="292"/>
      <c r="AP87" s="295"/>
      <c r="AQ87" s="292"/>
      <c r="AR87" s="295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5"/>
      <c r="BF87" s="295"/>
      <c r="BG87" s="295"/>
      <c r="BH87" s="295"/>
      <c r="BI87" s="295"/>
      <c r="BJ87" s="295"/>
      <c r="BK87" s="295"/>
      <c r="BL87" s="295"/>
      <c r="BM87" s="295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5"/>
      <c r="CC87" s="295"/>
      <c r="CD87" s="295"/>
      <c r="CE87" s="295"/>
      <c r="CF87" s="295"/>
      <c r="CG87" s="295"/>
      <c r="CH87" s="295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5"/>
      <c r="CX87" s="295"/>
      <c r="CY87" s="295"/>
      <c r="CZ87" s="295"/>
      <c r="DA87" s="295"/>
      <c r="DB87" s="295"/>
      <c r="DC87" s="295"/>
      <c r="DD87" s="292"/>
      <c r="DE87" s="292"/>
      <c r="DF87" s="292"/>
      <c r="DG87" s="292"/>
      <c r="DH87" s="292"/>
      <c r="DI87" s="292"/>
      <c r="DJ87" s="292"/>
      <c r="DK87" s="292"/>
      <c r="DL87" s="292"/>
      <c r="DM87" s="292"/>
      <c r="DN87" s="292"/>
      <c r="DO87" s="292"/>
      <c r="DP87" s="292"/>
      <c r="DQ87" s="292"/>
      <c r="DR87" s="295"/>
      <c r="DS87" s="295"/>
      <c r="DT87" s="292"/>
      <c r="DU87" s="295"/>
      <c r="DV87" s="295"/>
      <c r="DW87" s="295"/>
      <c r="DX87" s="295"/>
      <c r="DY87" s="292"/>
      <c r="DZ87" s="292"/>
      <c r="EA87" s="292"/>
      <c r="EB87" s="292"/>
      <c r="EC87" s="292"/>
      <c r="ED87" s="292"/>
      <c r="EE87" s="292"/>
      <c r="EF87" s="292"/>
      <c r="EG87" s="292"/>
      <c r="EH87" s="292"/>
      <c r="EI87" s="292"/>
      <c r="EJ87" s="292"/>
      <c r="EK87" s="295"/>
      <c r="EL87" s="295"/>
      <c r="EM87" s="295"/>
      <c r="EN87" s="292"/>
      <c r="EO87" s="292"/>
      <c r="EP87" s="295"/>
      <c r="EQ87" s="295"/>
      <c r="ER87" s="295"/>
      <c r="ES87" s="292"/>
      <c r="ET87" s="292"/>
      <c r="EU87" s="292"/>
      <c r="EV87" s="292"/>
      <c r="EW87" s="292"/>
      <c r="EX87" s="292"/>
      <c r="EY87" s="292"/>
      <c r="EZ87" s="292"/>
      <c r="FA87" s="292"/>
      <c r="FB87" s="292"/>
      <c r="FC87" s="292"/>
      <c r="FD87" s="292"/>
      <c r="FE87" s="292"/>
      <c r="FF87" s="292"/>
      <c r="FG87" s="292"/>
      <c r="FH87" s="295"/>
      <c r="FI87" s="295"/>
      <c r="FJ87" s="295"/>
      <c r="FK87" s="292"/>
      <c r="FL87" s="292"/>
      <c r="FM87" s="292"/>
      <c r="FN87" s="292"/>
      <c r="FO87" s="292"/>
    </row>
    <row r="88" spans="1:171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5"/>
      <c r="AK88" s="295"/>
      <c r="AL88" s="292"/>
      <c r="AM88" s="295"/>
      <c r="AN88" s="295"/>
      <c r="AO88" s="292"/>
      <c r="AP88" s="295"/>
      <c r="AQ88" s="292"/>
      <c r="AR88" s="295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5"/>
      <c r="BF88" s="295"/>
      <c r="BG88" s="295"/>
      <c r="BH88" s="295"/>
      <c r="BI88" s="295"/>
      <c r="BJ88" s="295"/>
      <c r="BK88" s="295"/>
      <c r="BL88" s="295"/>
      <c r="BM88" s="295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5"/>
      <c r="CC88" s="295"/>
      <c r="CD88" s="295"/>
      <c r="CE88" s="295"/>
      <c r="CF88" s="295"/>
      <c r="CG88" s="295"/>
      <c r="CH88" s="295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5"/>
      <c r="CX88" s="295"/>
      <c r="CY88" s="295"/>
      <c r="CZ88" s="295"/>
      <c r="DA88" s="295"/>
      <c r="DB88" s="295"/>
      <c r="DC88" s="295"/>
      <c r="DD88" s="292"/>
      <c r="DE88" s="292"/>
      <c r="DF88" s="292"/>
      <c r="DG88" s="292"/>
      <c r="DH88" s="292"/>
      <c r="DI88" s="292"/>
      <c r="DJ88" s="292"/>
      <c r="DK88" s="292"/>
      <c r="DL88" s="292"/>
      <c r="DM88" s="292"/>
      <c r="DN88" s="292"/>
      <c r="DO88" s="292"/>
      <c r="DP88" s="292"/>
      <c r="DQ88" s="292"/>
      <c r="DR88" s="295"/>
      <c r="DS88" s="295"/>
      <c r="DT88" s="292"/>
      <c r="DU88" s="295"/>
      <c r="DV88" s="295"/>
      <c r="DW88" s="295"/>
      <c r="DX88" s="295"/>
      <c r="DY88" s="292"/>
      <c r="DZ88" s="292"/>
      <c r="EA88" s="292"/>
      <c r="EB88" s="292"/>
      <c r="EC88" s="292"/>
      <c r="ED88" s="292"/>
      <c r="EE88" s="292"/>
      <c r="EF88" s="292"/>
      <c r="EG88" s="292"/>
      <c r="EH88" s="292"/>
      <c r="EI88" s="292"/>
      <c r="EJ88" s="292"/>
      <c r="EK88" s="295"/>
      <c r="EL88" s="295"/>
      <c r="EM88" s="295"/>
      <c r="EN88" s="292"/>
      <c r="EO88" s="292"/>
      <c r="EP88" s="295"/>
      <c r="EQ88" s="295"/>
      <c r="ER88" s="295"/>
      <c r="ES88" s="292"/>
      <c r="ET88" s="292"/>
      <c r="EU88" s="292"/>
      <c r="EV88" s="292"/>
      <c r="EW88" s="292"/>
      <c r="EX88" s="292"/>
      <c r="EY88" s="292"/>
      <c r="EZ88" s="292"/>
      <c r="FA88" s="292"/>
      <c r="FB88" s="292"/>
      <c r="FC88" s="292"/>
      <c r="FD88" s="292"/>
      <c r="FE88" s="292"/>
      <c r="FF88" s="292"/>
      <c r="FG88" s="292"/>
      <c r="FH88" s="295"/>
      <c r="FI88" s="295"/>
      <c r="FJ88" s="295"/>
      <c r="FK88" s="292"/>
      <c r="FL88" s="292"/>
      <c r="FM88" s="292"/>
      <c r="FN88" s="292"/>
      <c r="FO88" s="292"/>
    </row>
    <row r="89" spans="1:171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5"/>
      <c r="AK89" s="295"/>
      <c r="AL89" s="292"/>
      <c r="AM89" s="295"/>
      <c r="AN89" s="295"/>
      <c r="AO89" s="292"/>
      <c r="AP89" s="295"/>
      <c r="AQ89" s="292"/>
      <c r="AR89" s="295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5"/>
      <c r="BF89" s="295"/>
      <c r="BG89" s="295"/>
      <c r="BH89" s="295"/>
      <c r="BI89" s="295"/>
      <c r="BJ89" s="295"/>
      <c r="BK89" s="295"/>
      <c r="BL89" s="295"/>
      <c r="BM89" s="295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5"/>
      <c r="CC89" s="295"/>
      <c r="CD89" s="295"/>
      <c r="CE89" s="295"/>
      <c r="CF89" s="295"/>
      <c r="CG89" s="295"/>
      <c r="CH89" s="295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5"/>
      <c r="CX89" s="295"/>
      <c r="CY89" s="295"/>
      <c r="CZ89" s="295"/>
      <c r="DA89" s="295"/>
      <c r="DB89" s="295"/>
      <c r="DC89" s="295"/>
      <c r="DD89" s="292"/>
      <c r="DE89" s="292"/>
      <c r="DF89" s="292"/>
      <c r="DG89" s="292"/>
      <c r="DH89" s="292"/>
      <c r="DI89" s="292"/>
      <c r="DJ89" s="292"/>
      <c r="DK89" s="292"/>
      <c r="DL89" s="292"/>
      <c r="DM89" s="292"/>
      <c r="DN89" s="292"/>
      <c r="DO89" s="292"/>
      <c r="DP89" s="292"/>
      <c r="DQ89" s="292"/>
      <c r="DR89" s="295"/>
      <c r="DS89" s="295"/>
      <c r="DT89" s="292"/>
      <c r="DU89" s="295"/>
      <c r="DV89" s="295"/>
      <c r="DW89" s="295"/>
      <c r="DX89" s="295"/>
      <c r="DY89" s="292"/>
      <c r="DZ89" s="292"/>
      <c r="EA89" s="292"/>
      <c r="EB89" s="292"/>
      <c r="EC89" s="292"/>
      <c r="ED89" s="292"/>
      <c r="EE89" s="292"/>
      <c r="EF89" s="292"/>
      <c r="EG89" s="292"/>
      <c r="EH89" s="292"/>
      <c r="EI89" s="292"/>
      <c r="EJ89" s="292"/>
      <c r="EK89" s="295"/>
      <c r="EL89" s="295"/>
      <c r="EM89" s="295"/>
      <c r="EN89" s="292"/>
      <c r="EO89" s="292"/>
      <c r="EP89" s="295"/>
      <c r="EQ89" s="295"/>
      <c r="ER89" s="295"/>
      <c r="ES89" s="292"/>
      <c r="ET89" s="292"/>
      <c r="EU89" s="292"/>
      <c r="EV89" s="292"/>
      <c r="EW89" s="292"/>
      <c r="EX89" s="292"/>
      <c r="EY89" s="292"/>
      <c r="EZ89" s="292"/>
      <c r="FA89" s="292"/>
      <c r="FB89" s="292"/>
      <c r="FC89" s="292"/>
      <c r="FD89" s="292"/>
      <c r="FE89" s="292"/>
      <c r="FF89" s="292"/>
      <c r="FG89" s="292"/>
      <c r="FH89" s="295"/>
      <c r="FI89" s="295"/>
      <c r="FJ89" s="295"/>
      <c r="FK89" s="292"/>
      <c r="FL89" s="292"/>
      <c r="FM89" s="292"/>
      <c r="FN89" s="292"/>
      <c r="FO89" s="292"/>
    </row>
    <row r="90" spans="1:171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5"/>
      <c r="AK90" s="295"/>
      <c r="AL90" s="292"/>
      <c r="AM90" s="295"/>
      <c r="AN90" s="295"/>
      <c r="AO90" s="292"/>
      <c r="AP90" s="295"/>
      <c r="AQ90" s="292"/>
      <c r="AR90" s="295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5"/>
      <c r="BF90" s="295"/>
      <c r="BG90" s="295"/>
      <c r="BH90" s="295"/>
      <c r="BI90" s="295"/>
      <c r="BJ90" s="295"/>
      <c r="BK90" s="295"/>
      <c r="BL90" s="295"/>
      <c r="BM90" s="295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5"/>
      <c r="CC90" s="295"/>
      <c r="CD90" s="295"/>
      <c r="CE90" s="295"/>
      <c r="CF90" s="295"/>
      <c r="CG90" s="295"/>
      <c r="CH90" s="295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5"/>
      <c r="CX90" s="295"/>
      <c r="CY90" s="295"/>
      <c r="CZ90" s="295"/>
      <c r="DA90" s="295"/>
      <c r="DB90" s="295"/>
      <c r="DC90" s="295"/>
      <c r="DD90" s="292"/>
      <c r="DE90" s="292"/>
      <c r="DF90" s="292"/>
      <c r="DG90" s="292"/>
      <c r="DH90" s="292"/>
      <c r="DI90" s="292"/>
      <c r="DJ90" s="292"/>
      <c r="DK90" s="292"/>
      <c r="DL90" s="292"/>
      <c r="DM90" s="292"/>
      <c r="DN90" s="292"/>
      <c r="DO90" s="292"/>
      <c r="DP90" s="292"/>
      <c r="DQ90" s="292"/>
      <c r="DR90" s="295"/>
      <c r="DS90" s="295"/>
      <c r="DT90" s="292"/>
      <c r="DU90" s="295"/>
      <c r="DV90" s="295"/>
      <c r="DW90" s="295"/>
      <c r="DX90" s="295"/>
      <c r="DY90" s="292"/>
      <c r="DZ90" s="292"/>
      <c r="EA90" s="292"/>
      <c r="EB90" s="292"/>
      <c r="EC90" s="292"/>
      <c r="ED90" s="292"/>
      <c r="EE90" s="292"/>
      <c r="EF90" s="292"/>
      <c r="EG90" s="292"/>
      <c r="EH90" s="292"/>
      <c r="EI90" s="292"/>
      <c r="EJ90" s="292"/>
      <c r="EK90" s="295"/>
      <c r="EL90" s="295"/>
      <c r="EM90" s="295"/>
      <c r="EN90" s="292"/>
      <c r="EO90" s="292"/>
      <c r="EP90" s="295"/>
      <c r="EQ90" s="295"/>
      <c r="ER90" s="295"/>
      <c r="ES90" s="292"/>
      <c r="ET90" s="292"/>
      <c r="EU90" s="292"/>
      <c r="EV90" s="292"/>
      <c r="EW90" s="292"/>
      <c r="EX90" s="292"/>
      <c r="EY90" s="292"/>
      <c r="EZ90" s="292"/>
      <c r="FA90" s="292"/>
      <c r="FB90" s="292"/>
      <c r="FC90" s="292"/>
      <c r="FD90" s="292"/>
      <c r="FE90" s="292"/>
      <c r="FF90" s="292"/>
      <c r="FG90" s="292"/>
      <c r="FH90" s="295"/>
      <c r="FI90" s="295"/>
      <c r="FJ90" s="295"/>
      <c r="FK90" s="292"/>
      <c r="FL90" s="292"/>
      <c r="FM90" s="292"/>
      <c r="FN90" s="292"/>
      <c r="FO90" s="292"/>
    </row>
    <row r="91" spans="1:171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5"/>
      <c r="AK91" s="295"/>
      <c r="AL91" s="292"/>
      <c r="AM91" s="295"/>
      <c r="AN91" s="295"/>
      <c r="AO91" s="292"/>
      <c r="AP91" s="295"/>
      <c r="AQ91" s="292"/>
      <c r="AR91" s="295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5"/>
      <c r="BF91" s="295"/>
      <c r="BG91" s="295"/>
      <c r="BH91" s="295"/>
      <c r="BI91" s="295"/>
      <c r="BJ91" s="295"/>
      <c r="BK91" s="295"/>
      <c r="BL91" s="295"/>
      <c r="BM91" s="295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5"/>
      <c r="CC91" s="295"/>
      <c r="CD91" s="295"/>
      <c r="CE91" s="295"/>
      <c r="CF91" s="295"/>
      <c r="CG91" s="295"/>
      <c r="CH91" s="295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5"/>
      <c r="CX91" s="295"/>
      <c r="CY91" s="295"/>
      <c r="CZ91" s="295"/>
      <c r="DA91" s="295"/>
      <c r="DB91" s="295"/>
      <c r="DC91" s="295"/>
      <c r="DD91" s="292"/>
      <c r="DE91" s="292"/>
      <c r="DF91" s="292"/>
      <c r="DG91" s="292"/>
      <c r="DH91" s="292"/>
      <c r="DI91" s="292"/>
      <c r="DJ91" s="292"/>
      <c r="DK91" s="292"/>
      <c r="DL91" s="292"/>
      <c r="DM91" s="292"/>
      <c r="DN91" s="292"/>
      <c r="DO91" s="292"/>
      <c r="DP91" s="292"/>
      <c r="DQ91" s="292"/>
      <c r="DR91" s="295"/>
      <c r="DS91" s="295"/>
      <c r="DT91" s="292"/>
      <c r="DU91" s="295"/>
      <c r="DV91" s="295"/>
      <c r="DW91" s="295"/>
      <c r="DX91" s="295"/>
      <c r="DY91" s="292"/>
      <c r="DZ91" s="292"/>
      <c r="EA91" s="292"/>
      <c r="EB91" s="292"/>
      <c r="EC91" s="292"/>
      <c r="ED91" s="292"/>
      <c r="EE91" s="292"/>
      <c r="EF91" s="292"/>
      <c r="EG91" s="292"/>
      <c r="EH91" s="292"/>
      <c r="EI91" s="292"/>
      <c r="EJ91" s="292"/>
      <c r="EK91" s="295"/>
      <c r="EL91" s="295"/>
      <c r="EM91" s="295"/>
      <c r="EN91" s="292"/>
      <c r="EO91" s="292"/>
      <c r="EP91" s="295"/>
      <c r="EQ91" s="295"/>
      <c r="ER91" s="295"/>
      <c r="ES91" s="292"/>
      <c r="ET91" s="292"/>
      <c r="EU91" s="292"/>
      <c r="EV91" s="292"/>
      <c r="EW91" s="292"/>
      <c r="EX91" s="292"/>
      <c r="EY91" s="292"/>
      <c r="EZ91" s="292"/>
      <c r="FA91" s="292"/>
      <c r="FB91" s="292"/>
      <c r="FC91" s="292"/>
      <c r="FD91" s="292"/>
      <c r="FE91" s="292"/>
      <c r="FF91" s="292"/>
      <c r="FG91" s="292"/>
      <c r="FH91" s="295"/>
      <c r="FI91" s="295"/>
      <c r="FJ91" s="295"/>
      <c r="FK91" s="292"/>
      <c r="FL91" s="292"/>
      <c r="FM91" s="292"/>
      <c r="FN91" s="292"/>
      <c r="FO91" s="292"/>
    </row>
    <row r="92" spans="1:171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5"/>
      <c r="AK92" s="295"/>
      <c r="AL92" s="292"/>
      <c r="AM92" s="295"/>
      <c r="AN92" s="295"/>
      <c r="AO92" s="292"/>
      <c r="AP92" s="295"/>
      <c r="AQ92" s="292"/>
      <c r="AR92" s="295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5"/>
      <c r="BF92" s="295"/>
      <c r="BG92" s="295"/>
      <c r="BH92" s="295"/>
      <c r="BI92" s="295"/>
      <c r="BJ92" s="295"/>
      <c r="BK92" s="295"/>
      <c r="BL92" s="295"/>
      <c r="BM92" s="295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5"/>
      <c r="CC92" s="295"/>
      <c r="CD92" s="295"/>
      <c r="CE92" s="295"/>
      <c r="CF92" s="295"/>
      <c r="CG92" s="295"/>
      <c r="CH92" s="295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5"/>
      <c r="CX92" s="295"/>
      <c r="CY92" s="295"/>
      <c r="CZ92" s="295"/>
      <c r="DA92" s="295"/>
      <c r="DB92" s="295"/>
      <c r="DC92" s="295"/>
      <c r="DD92" s="292"/>
      <c r="DE92" s="292"/>
      <c r="DF92" s="292"/>
      <c r="DG92" s="292"/>
      <c r="DH92" s="292"/>
      <c r="DI92" s="292"/>
      <c r="DJ92" s="292"/>
      <c r="DK92" s="292"/>
      <c r="DL92" s="292"/>
      <c r="DM92" s="292"/>
      <c r="DN92" s="292"/>
      <c r="DO92" s="292"/>
      <c r="DP92" s="292"/>
      <c r="DQ92" s="292"/>
      <c r="DR92" s="295"/>
      <c r="DS92" s="295"/>
      <c r="DT92" s="292"/>
      <c r="DU92" s="295"/>
      <c r="DV92" s="295"/>
      <c r="DW92" s="295"/>
      <c r="DX92" s="295"/>
      <c r="DY92" s="292"/>
      <c r="DZ92" s="292"/>
      <c r="EA92" s="292"/>
      <c r="EB92" s="292"/>
      <c r="EC92" s="292"/>
      <c r="ED92" s="292"/>
      <c r="EE92" s="292"/>
      <c r="EF92" s="292"/>
      <c r="EG92" s="292"/>
      <c r="EH92" s="292"/>
      <c r="EI92" s="292"/>
      <c r="EJ92" s="292"/>
      <c r="EK92" s="295"/>
      <c r="EL92" s="295"/>
      <c r="EM92" s="295"/>
      <c r="EN92" s="292"/>
      <c r="EO92" s="292"/>
      <c r="EP92" s="295"/>
      <c r="EQ92" s="295"/>
      <c r="ER92" s="295"/>
      <c r="ES92" s="292"/>
      <c r="ET92" s="292"/>
      <c r="EU92" s="292"/>
      <c r="EV92" s="292"/>
      <c r="EW92" s="292"/>
      <c r="EX92" s="292"/>
      <c r="EY92" s="292"/>
      <c r="EZ92" s="292"/>
      <c r="FA92" s="292"/>
      <c r="FB92" s="292"/>
      <c r="FC92" s="292"/>
      <c r="FD92" s="292"/>
      <c r="FE92" s="292"/>
      <c r="FF92" s="292"/>
      <c r="FG92" s="292"/>
      <c r="FH92" s="295"/>
      <c r="FI92" s="295"/>
      <c r="FJ92" s="295"/>
      <c r="FK92" s="292"/>
      <c r="FL92" s="292"/>
      <c r="FM92" s="292"/>
      <c r="FN92" s="292"/>
      <c r="FO92" s="292"/>
    </row>
    <row r="93" spans="1:171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5"/>
      <c r="AK93" s="295"/>
      <c r="AL93" s="292"/>
      <c r="AM93" s="295"/>
      <c r="AN93" s="295"/>
      <c r="AO93" s="292"/>
      <c r="AP93" s="295"/>
      <c r="AQ93" s="292"/>
      <c r="AR93" s="295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5"/>
      <c r="BF93" s="295"/>
      <c r="BG93" s="295"/>
      <c r="BH93" s="295"/>
      <c r="BI93" s="295"/>
      <c r="BJ93" s="295"/>
      <c r="BK93" s="295"/>
      <c r="BL93" s="295"/>
      <c r="BM93" s="295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5"/>
      <c r="CC93" s="295"/>
      <c r="CD93" s="295"/>
      <c r="CE93" s="295"/>
      <c r="CF93" s="295"/>
      <c r="CG93" s="295"/>
      <c r="CH93" s="295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5"/>
      <c r="CX93" s="295"/>
      <c r="CY93" s="295"/>
      <c r="CZ93" s="295"/>
      <c r="DA93" s="295"/>
      <c r="DB93" s="295"/>
      <c r="DC93" s="295"/>
      <c r="DD93" s="292"/>
      <c r="DE93" s="292"/>
      <c r="DF93" s="292"/>
      <c r="DG93" s="292"/>
      <c r="DH93" s="292"/>
      <c r="DI93" s="292"/>
      <c r="DJ93" s="292"/>
      <c r="DK93" s="292"/>
      <c r="DL93" s="292"/>
      <c r="DM93" s="292"/>
      <c r="DN93" s="292"/>
      <c r="DO93" s="292"/>
      <c r="DP93" s="292"/>
      <c r="DQ93" s="292"/>
      <c r="DR93" s="295"/>
      <c r="DS93" s="295"/>
      <c r="DT93" s="292"/>
      <c r="DU93" s="295"/>
      <c r="DV93" s="295"/>
      <c r="DW93" s="295"/>
      <c r="DX93" s="295"/>
      <c r="DY93" s="292"/>
      <c r="DZ93" s="292"/>
      <c r="EA93" s="292"/>
      <c r="EB93" s="292"/>
      <c r="EC93" s="292"/>
      <c r="ED93" s="292"/>
      <c r="EE93" s="292"/>
      <c r="EF93" s="292"/>
      <c r="EG93" s="292"/>
      <c r="EH93" s="292"/>
      <c r="EI93" s="292"/>
      <c r="EJ93" s="292"/>
      <c r="EK93" s="295"/>
      <c r="EL93" s="295"/>
      <c r="EM93" s="295"/>
      <c r="EN93" s="292"/>
      <c r="EO93" s="292"/>
      <c r="EP93" s="295"/>
      <c r="EQ93" s="295"/>
      <c r="ER93" s="295"/>
      <c r="ES93" s="292"/>
      <c r="ET93" s="292"/>
      <c r="EU93" s="292"/>
      <c r="EV93" s="292"/>
      <c r="EW93" s="292"/>
      <c r="EX93" s="292"/>
      <c r="EY93" s="292"/>
      <c r="EZ93" s="292"/>
      <c r="FA93" s="292"/>
      <c r="FB93" s="292"/>
      <c r="FC93" s="292"/>
      <c r="FD93" s="292"/>
      <c r="FE93" s="292"/>
      <c r="FF93" s="292"/>
      <c r="FG93" s="292"/>
      <c r="FH93" s="295"/>
      <c r="FI93" s="295"/>
      <c r="FJ93" s="295"/>
      <c r="FK93" s="292"/>
      <c r="FL93" s="292"/>
      <c r="FM93" s="292"/>
      <c r="FN93" s="292"/>
      <c r="FO93" s="292"/>
    </row>
    <row r="94" spans="1:171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5"/>
      <c r="AK94" s="295"/>
      <c r="AL94" s="292"/>
      <c r="AM94" s="295"/>
      <c r="AN94" s="295"/>
      <c r="AO94" s="292"/>
      <c r="AP94" s="295"/>
      <c r="AQ94" s="292"/>
      <c r="AR94" s="295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5"/>
      <c r="BF94" s="295"/>
      <c r="BG94" s="295"/>
      <c r="BH94" s="295"/>
      <c r="BI94" s="295"/>
      <c r="BJ94" s="295"/>
      <c r="BK94" s="295"/>
      <c r="BL94" s="295"/>
      <c r="BM94" s="295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5"/>
      <c r="CC94" s="295"/>
      <c r="CD94" s="295"/>
      <c r="CE94" s="295"/>
      <c r="CF94" s="295"/>
      <c r="CG94" s="295"/>
      <c r="CH94" s="295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5"/>
      <c r="CX94" s="295"/>
      <c r="CY94" s="295"/>
      <c r="CZ94" s="295"/>
      <c r="DA94" s="295"/>
      <c r="DB94" s="295"/>
      <c r="DC94" s="295"/>
      <c r="DD94" s="292"/>
      <c r="DE94" s="292"/>
      <c r="DF94" s="292"/>
      <c r="DG94" s="292"/>
      <c r="DH94" s="292"/>
      <c r="DI94" s="292"/>
      <c r="DJ94" s="292"/>
      <c r="DK94" s="292"/>
      <c r="DL94" s="292"/>
      <c r="DM94" s="292"/>
      <c r="DN94" s="292"/>
      <c r="DO94" s="292"/>
      <c r="DP94" s="292"/>
      <c r="DQ94" s="292"/>
      <c r="DR94" s="295"/>
      <c r="DS94" s="295"/>
      <c r="DT94" s="292"/>
      <c r="DU94" s="295"/>
      <c r="DV94" s="295"/>
      <c r="DW94" s="295"/>
      <c r="DX94" s="295"/>
      <c r="DY94" s="292"/>
      <c r="DZ94" s="292"/>
      <c r="EA94" s="292"/>
      <c r="EB94" s="292"/>
      <c r="EC94" s="292"/>
      <c r="ED94" s="292"/>
      <c r="EE94" s="292"/>
      <c r="EF94" s="292"/>
      <c r="EG94" s="292"/>
      <c r="EH94" s="292"/>
      <c r="EI94" s="292"/>
      <c r="EJ94" s="292"/>
      <c r="EK94" s="295"/>
      <c r="EL94" s="295"/>
      <c r="EM94" s="295"/>
      <c r="EN94" s="292"/>
      <c r="EO94" s="292"/>
      <c r="EP94" s="295"/>
      <c r="EQ94" s="295"/>
      <c r="ER94" s="295"/>
      <c r="ES94" s="292"/>
      <c r="ET94" s="292"/>
      <c r="EU94" s="292"/>
      <c r="EV94" s="292"/>
      <c r="EW94" s="292"/>
      <c r="EX94" s="292"/>
      <c r="EY94" s="292"/>
      <c r="EZ94" s="292"/>
      <c r="FA94" s="292"/>
      <c r="FB94" s="292"/>
      <c r="FC94" s="292"/>
      <c r="FD94" s="292"/>
      <c r="FE94" s="292"/>
      <c r="FF94" s="292"/>
      <c r="FG94" s="292"/>
      <c r="FH94" s="295"/>
      <c r="FI94" s="295"/>
      <c r="FJ94" s="295"/>
      <c r="FK94" s="292"/>
      <c r="FL94" s="292"/>
      <c r="FM94" s="292"/>
      <c r="FN94" s="292"/>
      <c r="FO94" s="292"/>
    </row>
    <row r="95" spans="1:171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5"/>
      <c r="AK95" s="295"/>
      <c r="AL95" s="292"/>
      <c r="AM95" s="295"/>
      <c r="AN95" s="295"/>
      <c r="AO95" s="292"/>
      <c r="AP95" s="295"/>
      <c r="AQ95" s="292"/>
      <c r="AR95" s="295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5"/>
      <c r="BF95" s="295"/>
      <c r="BG95" s="295"/>
      <c r="BH95" s="295"/>
      <c r="BI95" s="295"/>
      <c r="BJ95" s="295"/>
      <c r="BK95" s="295"/>
      <c r="BL95" s="295"/>
      <c r="BM95" s="295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5"/>
      <c r="CC95" s="295"/>
      <c r="CD95" s="295"/>
      <c r="CE95" s="295"/>
      <c r="CF95" s="295"/>
      <c r="CG95" s="295"/>
      <c r="CH95" s="295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5"/>
      <c r="CX95" s="295"/>
      <c r="CY95" s="295"/>
      <c r="CZ95" s="295"/>
      <c r="DA95" s="295"/>
      <c r="DB95" s="295"/>
      <c r="DC95" s="295"/>
      <c r="DD95" s="292"/>
      <c r="DE95" s="292"/>
      <c r="DF95" s="292"/>
      <c r="DG95" s="292"/>
      <c r="DH95" s="292"/>
      <c r="DI95" s="292"/>
      <c r="DJ95" s="292"/>
      <c r="DK95" s="292"/>
      <c r="DL95" s="292"/>
      <c r="DM95" s="292"/>
      <c r="DN95" s="292"/>
      <c r="DO95" s="292"/>
      <c r="DP95" s="292"/>
      <c r="DQ95" s="292"/>
      <c r="DR95" s="295"/>
      <c r="DS95" s="295"/>
      <c r="DT95" s="292"/>
      <c r="DU95" s="295"/>
      <c r="DV95" s="295"/>
      <c r="DW95" s="295"/>
      <c r="DX95" s="295"/>
      <c r="DY95" s="292"/>
      <c r="DZ95" s="292"/>
      <c r="EA95" s="292"/>
      <c r="EB95" s="292"/>
      <c r="EC95" s="292"/>
      <c r="ED95" s="292"/>
      <c r="EE95" s="292"/>
      <c r="EF95" s="292"/>
      <c r="EG95" s="292"/>
      <c r="EH95" s="292"/>
      <c r="EI95" s="292"/>
      <c r="EJ95" s="292"/>
      <c r="EK95" s="295"/>
      <c r="EL95" s="295"/>
      <c r="EM95" s="295"/>
      <c r="EN95" s="292"/>
      <c r="EO95" s="292"/>
      <c r="EP95" s="295"/>
      <c r="EQ95" s="295"/>
      <c r="ER95" s="295"/>
      <c r="ES95" s="292"/>
      <c r="ET95" s="292"/>
      <c r="EU95" s="292"/>
      <c r="EV95" s="292"/>
      <c r="EW95" s="292"/>
      <c r="EX95" s="292"/>
      <c r="EY95" s="292"/>
      <c r="EZ95" s="292"/>
      <c r="FA95" s="292"/>
      <c r="FB95" s="292"/>
      <c r="FC95" s="292"/>
      <c r="FD95" s="292"/>
      <c r="FE95" s="292"/>
      <c r="FF95" s="292"/>
      <c r="FG95" s="292"/>
      <c r="FH95" s="295"/>
      <c r="FI95" s="295"/>
      <c r="FJ95" s="295"/>
      <c r="FK95" s="292"/>
      <c r="FL95" s="292"/>
      <c r="FM95" s="292"/>
      <c r="FN95" s="292"/>
      <c r="FO95" s="292"/>
    </row>
    <row r="96" spans="1:171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5"/>
      <c r="AK96" s="295"/>
      <c r="AL96" s="292"/>
      <c r="AM96" s="295"/>
      <c r="AN96" s="295"/>
      <c r="AO96" s="292"/>
      <c r="AP96" s="295"/>
      <c r="AQ96" s="292"/>
      <c r="AR96" s="295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5"/>
      <c r="BF96" s="295"/>
      <c r="BG96" s="295"/>
      <c r="BH96" s="295"/>
      <c r="BI96" s="295"/>
      <c r="BJ96" s="295"/>
      <c r="BK96" s="295"/>
      <c r="BL96" s="295"/>
      <c r="BM96" s="295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5"/>
      <c r="CC96" s="295"/>
      <c r="CD96" s="295"/>
      <c r="CE96" s="295"/>
      <c r="CF96" s="295"/>
      <c r="CG96" s="295"/>
      <c r="CH96" s="295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5"/>
      <c r="CX96" s="295"/>
      <c r="CY96" s="295"/>
      <c r="CZ96" s="295"/>
      <c r="DA96" s="295"/>
      <c r="DB96" s="295"/>
      <c r="DC96" s="295"/>
      <c r="DD96" s="292"/>
      <c r="DE96" s="292"/>
      <c r="DF96" s="292"/>
      <c r="DG96" s="292"/>
      <c r="DH96" s="292"/>
      <c r="DI96" s="292"/>
      <c r="DJ96" s="292"/>
      <c r="DK96" s="292"/>
      <c r="DL96" s="292"/>
      <c r="DM96" s="292"/>
      <c r="DN96" s="292"/>
      <c r="DO96" s="292"/>
      <c r="DP96" s="292"/>
      <c r="DQ96" s="292"/>
      <c r="DR96" s="295"/>
      <c r="DS96" s="295"/>
      <c r="DT96" s="292"/>
      <c r="DU96" s="295"/>
      <c r="DV96" s="295"/>
      <c r="DW96" s="295"/>
      <c r="DX96" s="295"/>
      <c r="DY96" s="292"/>
      <c r="DZ96" s="292"/>
      <c r="EA96" s="292"/>
      <c r="EB96" s="292"/>
      <c r="EC96" s="292"/>
      <c r="ED96" s="292"/>
      <c r="EE96" s="292"/>
      <c r="EF96" s="292"/>
      <c r="EG96" s="292"/>
      <c r="EH96" s="292"/>
      <c r="EI96" s="292"/>
      <c r="EJ96" s="292"/>
      <c r="EK96" s="295"/>
      <c r="EL96" s="295"/>
      <c r="EM96" s="295"/>
      <c r="EN96" s="292"/>
      <c r="EO96" s="292"/>
      <c r="EP96" s="295"/>
      <c r="EQ96" s="295"/>
      <c r="ER96" s="295"/>
      <c r="ES96" s="292"/>
      <c r="ET96" s="292"/>
      <c r="EU96" s="292"/>
      <c r="EV96" s="292"/>
      <c r="EW96" s="292"/>
      <c r="EX96" s="292"/>
      <c r="EY96" s="292"/>
      <c r="EZ96" s="292"/>
      <c r="FA96" s="292"/>
      <c r="FB96" s="292"/>
      <c r="FC96" s="292"/>
      <c r="FD96" s="292"/>
      <c r="FE96" s="292"/>
      <c r="FF96" s="292"/>
      <c r="FG96" s="292"/>
      <c r="FH96" s="295"/>
      <c r="FI96" s="295"/>
      <c r="FJ96" s="295"/>
      <c r="FK96" s="292"/>
      <c r="FL96" s="292"/>
      <c r="FM96" s="292"/>
      <c r="FN96" s="292"/>
      <c r="FO96" s="292"/>
    </row>
    <row r="97" spans="1:171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5"/>
      <c r="AK97" s="295"/>
      <c r="AL97" s="292"/>
      <c r="AM97" s="295"/>
      <c r="AN97" s="295"/>
      <c r="AO97" s="292"/>
      <c r="AP97" s="295"/>
      <c r="AQ97" s="292"/>
      <c r="AR97" s="295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5"/>
      <c r="BF97" s="295"/>
      <c r="BG97" s="295"/>
      <c r="BH97" s="295"/>
      <c r="BI97" s="295"/>
      <c r="BJ97" s="295"/>
      <c r="BK97" s="295"/>
      <c r="BL97" s="295"/>
      <c r="BM97" s="295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5"/>
      <c r="CC97" s="295"/>
      <c r="CD97" s="295"/>
      <c r="CE97" s="295"/>
      <c r="CF97" s="295"/>
      <c r="CG97" s="295"/>
      <c r="CH97" s="295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5"/>
      <c r="CX97" s="295"/>
      <c r="CY97" s="295"/>
      <c r="CZ97" s="295"/>
      <c r="DA97" s="295"/>
      <c r="DB97" s="295"/>
      <c r="DC97" s="295"/>
      <c r="DD97" s="292"/>
      <c r="DE97" s="292"/>
      <c r="DF97" s="292"/>
      <c r="DG97" s="292"/>
      <c r="DH97" s="292"/>
      <c r="DI97" s="292"/>
      <c r="DJ97" s="292"/>
      <c r="DK97" s="292"/>
      <c r="DL97" s="292"/>
      <c r="DM97" s="292"/>
      <c r="DN97" s="292"/>
      <c r="DO97" s="292"/>
      <c r="DP97" s="292"/>
      <c r="DQ97" s="292"/>
      <c r="DR97" s="295"/>
      <c r="DS97" s="295"/>
      <c r="DT97" s="292"/>
      <c r="DU97" s="295"/>
      <c r="DV97" s="295"/>
      <c r="DW97" s="295"/>
      <c r="DX97" s="295"/>
      <c r="DY97" s="292"/>
      <c r="DZ97" s="292"/>
      <c r="EA97" s="292"/>
      <c r="EB97" s="292"/>
      <c r="EC97" s="292"/>
      <c r="ED97" s="292"/>
      <c r="EE97" s="292"/>
      <c r="EF97" s="292"/>
      <c r="EG97" s="292"/>
      <c r="EH97" s="292"/>
      <c r="EI97" s="292"/>
      <c r="EJ97" s="292"/>
      <c r="EK97" s="295"/>
      <c r="EL97" s="295"/>
      <c r="EM97" s="295"/>
      <c r="EN97" s="292"/>
      <c r="EO97" s="292"/>
      <c r="EP97" s="295"/>
      <c r="EQ97" s="295"/>
      <c r="ER97" s="295"/>
      <c r="ES97" s="292"/>
      <c r="ET97" s="292"/>
      <c r="EU97" s="292"/>
      <c r="EV97" s="292"/>
      <c r="EW97" s="292"/>
      <c r="EX97" s="292"/>
      <c r="EY97" s="292"/>
      <c r="EZ97" s="292"/>
      <c r="FA97" s="292"/>
      <c r="FB97" s="292"/>
      <c r="FC97" s="292"/>
      <c r="FD97" s="292"/>
      <c r="FE97" s="292"/>
      <c r="FF97" s="292"/>
      <c r="FG97" s="292"/>
      <c r="FH97" s="295"/>
      <c r="FI97" s="295"/>
      <c r="FJ97" s="295"/>
      <c r="FK97" s="292"/>
      <c r="FL97" s="292"/>
      <c r="FM97" s="292"/>
      <c r="FN97" s="292"/>
      <c r="FO97" s="292"/>
    </row>
    <row r="98" spans="1:171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5"/>
      <c r="AK98" s="295"/>
      <c r="AL98" s="292"/>
      <c r="AM98" s="295"/>
      <c r="AN98" s="295"/>
      <c r="AO98" s="292"/>
      <c r="AP98" s="295"/>
      <c r="AQ98" s="292"/>
      <c r="AR98" s="295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5"/>
      <c r="BF98" s="295"/>
      <c r="BG98" s="295"/>
      <c r="BH98" s="295"/>
      <c r="BI98" s="295"/>
      <c r="BJ98" s="295"/>
      <c r="BK98" s="295"/>
      <c r="BL98" s="295"/>
      <c r="BM98" s="295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5"/>
      <c r="CC98" s="295"/>
      <c r="CD98" s="295"/>
      <c r="CE98" s="295"/>
      <c r="CF98" s="295"/>
      <c r="CG98" s="295"/>
      <c r="CH98" s="295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5"/>
      <c r="CX98" s="295"/>
      <c r="CY98" s="295"/>
      <c r="CZ98" s="295"/>
      <c r="DA98" s="295"/>
      <c r="DB98" s="295"/>
      <c r="DC98" s="295"/>
      <c r="DD98" s="292"/>
      <c r="DE98" s="292"/>
      <c r="DF98" s="292"/>
      <c r="DG98" s="292"/>
      <c r="DH98" s="292"/>
      <c r="DI98" s="292"/>
      <c r="DJ98" s="292"/>
      <c r="DK98" s="292"/>
      <c r="DL98" s="292"/>
      <c r="DM98" s="292"/>
      <c r="DN98" s="292"/>
      <c r="DO98" s="292"/>
      <c r="DP98" s="292"/>
      <c r="DQ98" s="292"/>
      <c r="DR98" s="295"/>
      <c r="DS98" s="295"/>
      <c r="DT98" s="292"/>
      <c r="DU98" s="295"/>
      <c r="DV98" s="295"/>
      <c r="DW98" s="295"/>
      <c r="DX98" s="295"/>
      <c r="DY98" s="292"/>
      <c r="DZ98" s="292"/>
      <c r="EA98" s="292"/>
      <c r="EB98" s="292"/>
      <c r="EC98" s="292"/>
      <c r="ED98" s="292"/>
      <c r="EE98" s="292"/>
      <c r="EF98" s="292"/>
      <c r="EG98" s="292"/>
      <c r="EH98" s="292"/>
      <c r="EI98" s="292"/>
      <c r="EJ98" s="292"/>
      <c r="EK98" s="295"/>
      <c r="EL98" s="295"/>
      <c r="EM98" s="295"/>
      <c r="EN98" s="292"/>
      <c r="EO98" s="292"/>
      <c r="EP98" s="295"/>
      <c r="EQ98" s="295"/>
      <c r="ER98" s="295"/>
      <c r="ES98" s="292"/>
      <c r="ET98" s="292"/>
      <c r="EU98" s="292"/>
      <c r="EV98" s="292"/>
      <c r="EW98" s="292"/>
      <c r="EX98" s="292"/>
      <c r="EY98" s="292"/>
      <c r="EZ98" s="292"/>
      <c r="FA98" s="292"/>
      <c r="FB98" s="292"/>
      <c r="FC98" s="292"/>
      <c r="FD98" s="292"/>
      <c r="FE98" s="292"/>
      <c r="FF98" s="292"/>
      <c r="FG98" s="292"/>
      <c r="FH98" s="295"/>
      <c r="FI98" s="295"/>
      <c r="FJ98" s="295"/>
      <c r="FK98" s="292"/>
      <c r="FL98" s="292"/>
      <c r="FM98" s="292"/>
      <c r="FN98" s="292"/>
      <c r="FO98" s="292"/>
    </row>
    <row r="99" spans="1:171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5"/>
      <c r="AK99" s="295"/>
      <c r="AL99" s="292"/>
      <c r="AM99" s="295"/>
      <c r="AN99" s="295"/>
      <c r="AO99" s="292"/>
      <c r="AP99" s="295"/>
      <c r="AQ99" s="292"/>
      <c r="AR99" s="295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5"/>
      <c r="BF99" s="295"/>
      <c r="BG99" s="295"/>
      <c r="BH99" s="295"/>
      <c r="BI99" s="295"/>
      <c r="BJ99" s="295"/>
      <c r="BK99" s="295"/>
      <c r="BL99" s="295"/>
      <c r="BM99" s="295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5"/>
      <c r="CC99" s="295"/>
      <c r="CD99" s="295"/>
      <c r="CE99" s="295"/>
      <c r="CF99" s="295"/>
      <c r="CG99" s="295"/>
      <c r="CH99" s="295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5"/>
      <c r="CX99" s="295"/>
      <c r="CY99" s="295"/>
      <c r="CZ99" s="295"/>
      <c r="DA99" s="295"/>
      <c r="DB99" s="295"/>
      <c r="DC99" s="295"/>
      <c r="DD99" s="292"/>
      <c r="DE99" s="292"/>
      <c r="DF99" s="292"/>
      <c r="DG99" s="292"/>
      <c r="DH99" s="292"/>
      <c r="DI99" s="292"/>
      <c r="DJ99" s="292"/>
      <c r="DK99" s="292"/>
      <c r="DL99" s="292"/>
      <c r="DM99" s="292"/>
      <c r="DN99" s="292"/>
      <c r="DO99" s="292"/>
      <c r="DP99" s="292"/>
      <c r="DQ99" s="292"/>
      <c r="DR99" s="295"/>
      <c r="DS99" s="295"/>
      <c r="DT99" s="292"/>
      <c r="DU99" s="295"/>
      <c r="DV99" s="295"/>
      <c r="DW99" s="295"/>
      <c r="DX99" s="295"/>
      <c r="DY99" s="292"/>
      <c r="DZ99" s="292"/>
      <c r="EA99" s="292"/>
      <c r="EB99" s="292"/>
      <c r="EC99" s="292"/>
      <c r="ED99" s="292"/>
      <c r="EE99" s="292"/>
      <c r="EF99" s="292"/>
      <c r="EG99" s="292"/>
      <c r="EH99" s="292"/>
      <c r="EI99" s="292"/>
      <c r="EJ99" s="292"/>
      <c r="EK99" s="295"/>
      <c r="EL99" s="295"/>
      <c r="EM99" s="295"/>
      <c r="EN99" s="292"/>
      <c r="EO99" s="292"/>
      <c r="EP99" s="295"/>
      <c r="EQ99" s="295"/>
      <c r="ER99" s="295"/>
      <c r="ES99" s="292"/>
      <c r="ET99" s="292"/>
      <c r="EU99" s="292"/>
      <c r="EV99" s="292"/>
      <c r="EW99" s="292"/>
      <c r="EX99" s="292"/>
      <c r="EY99" s="292"/>
      <c r="EZ99" s="292"/>
      <c r="FA99" s="292"/>
      <c r="FB99" s="292"/>
      <c r="FC99" s="292"/>
      <c r="FD99" s="292"/>
      <c r="FE99" s="292"/>
      <c r="FF99" s="292"/>
      <c r="FG99" s="292"/>
      <c r="FH99" s="295"/>
      <c r="FI99" s="295"/>
      <c r="FJ99" s="295"/>
      <c r="FK99" s="292"/>
      <c r="FL99" s="292"/>
      <c r="FM99" s="292"/>
      <c r="FN99" s="292"/>
      <c r="FO99" s="292"/>
    </row>
    <row r="100" spans="1:171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5"/>
      <c r="AK100" s="295"/>
      <c r="AL100" s="292"/>
      <c r="AM100" s="295"/>
      <c r="AN100" s="295"/>
      <c r="AO100" s="292"/>
      <c r="AP100" s="295"/>
      <c r="AQ100" s="292"/>
      <c r="AR100" s="295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5"/>
      <c r="BF100" s="295"/>
      <c r="BG100" s="295"/>
      <c r="BH100" s="295"/>
      <c r="BI100" s="295"/>
      <c r="BJ100" s="295"/>
      <c r="BK100" s="295"/>
      <c r="BL100" s="295"/>
      <c r="BM100" s="295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5"/>
      <c r="CC100" s="295"/>
      <c r="CD100" s="295"/>
      <c r="CE100" s="295"/>
      <c r="CF100" s="295"/>
      <c r="CG100" s="295"/>
      <c r="CH100" s="295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5"/>
      <c r="CX100" s="295"/>
      <c r="CY100" s="295"/>
      <c r="CZ100" s="295"/>
      <c r="DA100" s="295"/>
      <c r="DB100" s="295"/>
      <c r="DC100" s="295"/>
      <c r="DD100" s="292"/>
      <c r="DE100" s="292"/>
      <c r="DF100" s="292"/>
      <c r="DG100" s="292"/>
      <c r="DH100" s="292"/>
      <c r="DI100" s="292"/>
      <c r="DJ100" s="292"/>
      <c r="DK100" s="292"/>
      <c r="DL100" s="292"/>
      <c r="DM100" s="292"/>
      <c r="DN100" s="292"/>
      <c r="DO100" s="292"/>
      <c r="DP100" s="292"/>
      <c r="DQ100" s="292"/>
      <c r="DR100" s="295"/>
      <c r="DS100" s="295"/>
      <c r="DT100" s="292"/>
      <c r="DU100" s="295"/>
      <c r="DV100" s="295"/>
      <c r="DW100" s="295"/>
      <c r="DX100" s="295"/>
      <c r="DY100" s="292"/>
      <c r="DZ100" s="292"/>
      <c r="EA100" s="292"/>
      <c r="EB100" s="292"/>
      <c r="EC100" s="292"/>
      <c r="ED100" s="292"/>
      <c r="EE100" s="292"/>
      <c r="EF100" s="292"/>
      <c r="EG100" s="292"/>
      <c r="EH100" s="292"/>
      <c r="EI100" s="292"/>
      <c r="EJ100" s="292"/>
      <c r="EK100" s="295"/>
      <c r="EL100" s="295"/>
      <c r="EM100" s="295"/>
      <c r="EN100" s="292"/>
      <c r="EO100" s="292"/>
      <c r="EP100" s="295"/>
      <c r="EQ100" s="295"/>
      <c r="ER100" s="295"/>
      <c r="ES100" s="292"/>
      <c r="ET100" s="292"/>
      <c r="EU100" s="292"/>
      <c r="EV100" s="292"/>
      <c r="EW100" s="292"/>
      <c r="EX100" s="292"/>
      <c r="EY100" s="292"/>
      <c r="EZ100" s="292"/>
      <c r="FA100" s="292"/>
      <c r="FB100" s="292"/>
      <c r="FC100" s="292"/>
      <c r="FD100" s="292"/>
      <c r="FE100" s="292"/>
      <c r="FF100" s="292"/>
      <c r="FG100" s="292"/>
      <c r="FH100" s="295"/>
      <c r="FI100" s="295"/>
      <c r="FJ100" s="295"/>
      <c r="FK100" s="292"/>
      <c r="FL100" s="292"/>
      <c r="FM100" s="292"/>
      <c r="FN100" s="292"/>
      <c r="FO100" s="292"/>
    </row>
    <row r="101" spans="1:171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5"/>
      <c r="AK101" s="295"/>
      <c r="AL101" s="292"/>
      <c r="AM101" s="295"/>
      <c r="AN101" s="295"/>
      <c r="AO101" s="292"/>
      <c r="AP101" s="295"/>
      <c r="AQ101" s="292"/>
      <c r="AR101" s="295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5"/>
      <c r="BF101" s="295"/>
      <c r="BG101" s="295"/>
      <c r="BH101" s="295"/>
      <c r="BI101" s="295"/>
      <c r="BJ101" s="295"/>
      <c r="BK101" s="295"/>
      <c r="BL101" s="295"/>
      <c r="BM101" s="295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5"/>
      <c r="CC101" s="295"/>
      <c r="CD101" s="295"/>
      <c r="CE101" s="295"/>
      <c r="CF101" s="295"/>
      <c r="CG101" s="295"/>
      <c r="CH101" s="295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5"/>
      <c r="CX101" s="295"/>
      <c r="CY101" s="295"/>
      <c r="CZ101" s="295"/>
      <c r="DA101" s="295"/>
      <c r="DB101" s="295"/>
      <c r="DC101" s="295"/>
      <c r="DD101" s="292"/>
      <c r="DE101" s="292"/>
      <c r="DF101" s="292"/>
      <c r="DG101" s="292"/>
      <c r="DH101" s="292"/>
      <c r="DI101" s="292"/>
      <c r="DJ101" s="292"/>
      <c r="DK101" s="292"/>
      <c r="DL101" s="292"/>
      <c r="DM101" s="292"/>
      <c r="DN101" s="292"/>
      <c r="DO101" s="292"/>
      <c r="DP101" s="292"/>
      <c r="DQ101" s="292"/>
      <c r="DR101" s="295"/>
      <c r="DS101" s="295"/>
      <c r="DT101" s="292"/>
      <c r="DU101" s="295"/>
      <c r="DV101" s="295"/>
      <c r="DW101" s="295"/>
      <c r="DX101" s="295"/>
      <c r="DY101" s="292"/>
      <c r="DZ101" s="292"/>
      <c r="EA101" s="292"/>
      <c r="EB101" s="292"/>
      <c r="EC101" s="292"/>
      <c r="ED101" s="292"/>
      <c r="EE101" s="292"/>
      <c r="EF101" s="292"/>
      <c r="EG101" s="292"/>
      <c r="EH101" s="292"/>
      <c r="EI101" s="292"/>
      <c r="EJ101" s="292"/>
      <c r="EK101" s="295"/>
      <c r="EL101" s="295"/>
      <c r="EM101" s="295"/>
      <c r="EN101" s="292"/>
      <c r="EO101" s="292"/>
      <c r="EP101" s="295"/>
      <c r="EQ101" s="295"/>
      <c r="ER101" s="295"/>
      <c r="ES101" s="292"/>
      <c r="ET101" s="292"/>
      <c r="EU101" s="292"/>
      <c r="EV101" s="292"/>
      <c r="EW101" s="292"/>
      <c r="EX101" s="292"/>
      <c r="EY101" s="292"/>
      <c r="EZ101" s="292"/>
      <c r="FA101" s="292"/>
      <c r="FB101" s="292"/>
      <c r="FC101" s="292"/>
      <c r="FD101" s="292"/>
      <c r="FE101" s="292"/>
      <c r="FF101" s="292"/>
      <c r="FG101" s="292"/>
      <c r="FH101" s="295"/>
      <c r="FI101" s="295"/>
      <c r="FJ101" s="295"/>
      <c r="FK101" s="292"/>
      <c r="FL101" s="292"/>
      <c r="FM101" s="292"/>
      <c r="FN101" s="292"/>
      <c r="FO101" s="292"/>
    </row>
    <row r="102" spans="1:171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5"/>
      <c r="AK102" s="295"/>
      <c r="AL102" s="292"/>
      <c r="AM102" s="295"/>
      <c r="AN102" s="295"/>
      <c r="AO102" s="292"/>
      <c r="AP102" s="295"/>
      <c r="AQ102" s="292"/>
      <c r="AR102" s="295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5"/>
      <c r="BF102" s="295"/>
      <c r="BG102" s="295"/>
      <c r="BH102" s="295"/>
      <c r="BI102" s="295"/>
      <c r="BJ102" s="295"/>
      <c r="BK102" s="295"/>
      <c r="BL102" s="295"/>
      <c r="BM102" s="295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5"/>
      <c r="CC102" s="295"/>
      <c r="CD102" s="295"/>
      <c r="CE102" s="295"/>
      <c r="CF102" s="295"/>
      <c r="CG102" s="295"/>
      <c r="CH102" s="295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5"/>
      <c r="CX102" s="295"/>
      <c r="CY102" s="295"/>
      <c r="CZ102" s="295"/>
      <c r="DA102" s="295"/>
      <c r="DB102" s="295"/>
      <c r="DC102" s="295"/>
      <c r="DD102" s="292"/>
      <c r="DE102" s="292"/>
      <c r="DF102" s="292"/>
      <c r="DG102" s="292"/>
      <c r="DH102" s="292"/>
      <c r="DI102" s="292"/>
      <c r="DJ102" s="292"/>
      <c r="DK102" s="292"/>
      <c r="DL102" s="292"/>
      <c r="DM102" s="292"/>
      <c r="DN102" s="292"/>
      <c r="DO102" s="292"/>
      <c r="DP102" s="292"/>
      <c r="DQ102" s="292"/>
      <c r="DR102" s="295"/>
      <c r="DS102" s="295"/>
      <c r="DT102" s="292"/>
      <c r="DU102" s="295"/>
      <c r="DV102" s="295"/>
      <c r="DW102" s="295"/>
      <c r="DX102" s="295"/>
      <c r="DY102" s="292"/>
      <c r="DZ102" s="292"/>
      <c r="EA102" s="292"/>
      <c r="EB102" s="292"/>
      <c r="EC102" s="292"/>
      <c r="ED102" s="292"/>
      <c r="EE102" s="292"/>
      <c r="EF102" s="292"/>
      <c r="EG102" s="292"/>
      <c r="EH102" s="292"/>
      <c r="EI102" s="292"/>
      <c r="EJ102" s="292"/>
      <c r="EK102" s="295"/>
      <c r="EL102" s="295"/>
      <c r="EM102" s="295"/>
      <c r="EN102" s="292"/>
      <c r="EO102" s="292"/>
      <c r="EP102" s="295"/>
      <c r="EQ102" s="295"/>
      <c r="ER102" s="295"/>
      <c r="ES102" s="292"/>
      <c r="ET102" s="292"/>
      <c r="EU102" s="292"/>
      <c r="EV102" s="292"/>
      <c r="EW102" s="292"/>
      <c r="EX102" s="292"/>
      <c r="EY102" s="292"/>
      <c r="EZ102" s="292"/>
      <c r="FA102" s="292"/>
      <c r="FB102" s="292"/>
      <c r="FC102" s="292"/>
      <c r="FD102" s="292"/>
      <c r="FE102" s="292"/>
      <c r="FF102" s="292"/>
      <c r="FG102" s="292"/>
      <c r="FH102" s="295"/>
      <c r="FI102" s="295"/>
      <c r="FJ102" s="295"/>
      <c r="FK102" s="292"/>
      <c r="FL102" s="292"/>
      <c r="FM102" s="292"/>
      <c r="FN102" s="292"/>
      <c r="FO102" s="292"/>
    </row>
    <row r="103" spans="1:171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5"/>
      <c r="AK103" s="295"/>
      <c r="AL103" s="292"/>
      <c r="AM103" s="295"/>
      <c r="AN103" s="295"/>
      <c r="AO103" s="292"/>
      <c r="AP103" s="295"/>
      <c r="AQ103" s="292"/>
      <c r="AR103" s="295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5"/>
      <c r="BF103" s="295"/>
      <c r="BG103" s="295"/>
      <c r="BH103" s="295"/>
      <c r="BI103" s="295"/>
      <c r="BJ103" s="295"/>
      <c r="BK103" s="295"/>
      <c r="BL103" s="295"/>
      <c r="BM103" s="295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5"/>
      <c r="CC103" s="295"/>
      <c r="CD103" s="295"/>
      <c r="CE103" s="295"/>
      <c r="CF103" s="295"/>
      <c r="CG103" s="295"/>
      <c r="CH103" s="295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5"/>
      <c r="CX103" s="295"/>
      <c r="CY103" s="295"/>
      <c r="CZ103" s="295"/>
      <c r="DA103" s="295"/>
      <c r="DB103" s="295"/>
      <c r="DC103" s="295"/>
      <c r="DD103" s="292"/>
      <c r="DE103" s="292"/>
      <c r="DF103" s="292"/>
      <c r="DG103" s="292"/>
      <c r="DH103" s="292"/>
      <c r="DI103" s="292"/>
      <c r="DJ103" s="292"/>
      <c r="DK103" s="292"/>
      <c r="DL103" s="292"/>
      <c r="DM103" s="292"/>
      <c r="DN103" s="292"/>
      <c r="DO103" s="292"/>
      <c r="DP103" s="292"/>
      <c r="DQ103" s="292"/>
      <c r="DR103" s="295"/>
      <c r="DS103" s="295"/>
      <c r="DT103" s="292"/>
      <c r="DU103" s="295"/>
      <c r="DV103" s="295"/>
      <c r="DW103" s="295"/>
      <c r="DX103" s="295"/>
      <c r="DY103" s="292"/>
      <c r="DZ103" s="292"/>
      <c r="EA103" s="292"/>
      <c r="EB103" s="292"/>
      <c r="EC103" s="292"/>
      <c r="ED103" s="292"/>
      <c r="EE103" s="292"/>
      <c r="EF103" s="292"/>
      <c r="EG103" s="292"/>
      <c r="EH103" s="292"/>
      <c r="EI103" s="292"/>
      <c r="EJ103" s="292"/>
      <c r="EK103" s="295"/>
      <c r="EL103" s="295"/>
      <c r="EM103" s="295"/>
      <c r="EN103" s="292"/>
      <c r="EO103" s="292"/>
      <c r="EP103" s="295"/>
      <c r="EQ103" s="295"/>
      <c r="ER103" s="295"/>
      <c r="ES103" s="292"/>
      <c r="ET103" s="292"/>
      <c r="EU103" s="292"/>
      <c r="EV103" s="292"/>
      <c r="EW103" s="292"/>
      <c r="EX103" s="292"/>
      <c r="EY103" s="292"/>
      <c r="EZ103" s="292"/>
      <c r="FA103" s="292"/>
      <c r="FB103" s="292"/>
      <c r="FC103" s="292"/>
      <c r="FD103" s="292"/>
      <c r="FE103" s="292"/>
      <c r="FF103" s="292"/>
      <c r="FG103" s="292"/>
      <c r="FH103" s="295"/>
      <c r="FI103" s="295"/>
      <c r="FJ103" s="295"/>
      <c r="FK103" s="292"/>
      <c r="FL103" s="292"/>
      <c r="FM103" s="292"/>
      <c r="FN103" s="292"/>
      <c r="FO103" s="292"/>
    </row>
    <row r="104" spans="1:171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5"/>
      <c r="AK104" s="295"/>
      <c r="AL104" s="292"/>
      <c r="AM104" s="295"/>
      <c r="AN104" s="295"/>
      <c r="AO104" s="292"/>
      <c r="AP104" s="295"/>
      <c r="AQ104" s="292"/>
      <c r="AR104" s="295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5"/>
      <c r="BF104" s="295"/>
      <c r="BG104" s="295"/>
      <c r="BH104" s="295"/>
      <c r="BI104" s="295"/>
      <c r="BJ104" s="295"/>
      <c r="BK104" s="295"/>
      <c r="BL104" s="295"/>
      <c r="BM104" s="295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5"/>
      <c r="CC104" s="295"/>
      <c r="CD104" s="295"/>
      <c r="CE104" s="295"/>
      <c r="CF104" s="295"/>
      <c r="CG104" s="295"/>
      <c r="CH104" s="295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5"/>
      <c r="CX104" s="295"/>
      <c r="CY104" s="295"/>
      <c r="CZ104" s="295"/>
      <c r="DA104" s="295"/>
      <c r="DB104" s="295"/>
      <c r="DC104" s="295"/>
      <c r="DD104" s="292"/>
      <c r="DE104" s="292"/>
      <c r="DF104" s="292"/>
      <c r="DG104" s="292"/>
      <c r="DH104" s="292"/>
      <c r="DI104" s="292"/>
      <c r="DJ104" s="292"/>
      <c r="DK104" s="292"/>
      <c r="DL104" s="292"/>
      <c r="DM104" s="292"/>
      <c r="DN104" s="292"/>
      <c r="DO104" s="292"/>
      <c r="DP104" s="292"/>
      <c r="DQ104" s="292"/>
      <c r="DR104" s="295"/>
      <c r="DS104" s="295"/>
      <c r="DT104" s="292"/>
      <c r="DU104" s="295"/>
      <c r="DV104" s="295"/>
      <c r="DW104" s="295"/>
      <c r="DX104" s="295"/>
      <c r="DY104" s="292"/>
      <c r="DZ104" s="292"/>
      <c r="EA104" s="292"/>
      <c r="EB104" s="292"/>
      <c r="EC104" s="292"/>
      <c r="ED104" s="292"/>
      <c r="EE104" s="292"/>
      <c r="EF104" s="292"/>
      <c r="EG104" s="292"/>
      <c r="EH104" s="292"/>
      <c r="EI104" s="292"/>
      <c r="EJ104" s="292"/>
      <c r="EK104" s="295"/>
      <c r="EL104" s="295"/>
      <c r="EM104" s="295"/>
      <c r="EN104" s="292"/>
      <c r="EO104" s="292"/>
      <c r="EP104" s="295"/>
      <c r="EQ104" s="295"/>
      <c r="ER104" s="295"/>
      <c r="ES104" s="292"/>
      <c r="ET104" s="292"/>
      <c r="EU104" s="292"/>
      <c r="EV104" s="292"/>
      <c r="EW104" s="292"/>
      <c r="EX104" s="292"/>
      <c r="EY104" s="292"/>
      <c r="EZ104" s="292"/>
      <c r="FA104" s="292"/>
      <c r="FB104" s="292"/>
      <c r="FC104" s="292"/>
      <c r="FD104" s="292"/>
      <c r="FE104" s="292"/>
      <c r="FF104" s="292"/>
      <c r="FG104" s="292"/>
      <c r="FH104" s="295"/>
      <c r="FI104" s="295"/>
      <c r="FJ104" s="295"/>
      <c r="FK104" s="292"/>
      <c r="FL104" s="292"/>
      <c r="FM104" s="292"/>
      <c r="FN104" s="292"/>
      <c r="FO104" s="292"/>
    </row>
    <row r="105" spans="1:171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5"/>
      <c r="AK105" s="295"/>
      <c r="AL105" s="292"/>
      <c r="AM105" s="295"/>
      <c r="AN105" s="295"/>
      <c r="AO105" s="292"/>
      <c r="AP105" s="295"/>
      <c r="AQ105" s="292"/>
      <c r="AR105" s="295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5"/>
      <c r="BF105" s="295"/>
      <c r="BG105" s="295"/>
      <c r="BH105" s="295"/>
      <c r="BI105" s="295"/>
      <c r="BJ105" s="295"/>
      <c r="BK105" s="295"/>
      <c r="BL105" s="295"/>
      <c r="BM105" s="295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5"/>
      <c r="CC105" s="295"/>
      <c r="CD105" s="295"/>
      <c r="CE105" s="295"/>
      <c r="CF105" s="295"/>
      <c r="CG105" s="295"/>
      <c r="CH105" s="295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5"/>
      <c r="CX105" s="295"/>
      <c r="CY105" s="295"/>
      <c r="CZ105" s="295"/>
      <c r="DA105" s="295"/>
      <c r="DB105" s="295"/>
      <c r="DC105" s="295"/>
      <c r="DD105" s="292"/>
      <c r="DE105" s="292"/>
      <c r="DF105" s="292"/>
      <c r="DG105" s="292"/>
      <c r="DH105" s="292"/>
      <c r="DI105" s="292"/>
      <c r="DJ105" s="292"/>
      <c r="DK105" s="292"/>
      <c r="DL105" s="292"/>
      <c r="DM105" s="292"/>
      <c r="DN105" s="292"/>
      <c r="DO105" s="292"/>
      <c r="DP105" s="292"/>
      <c r="DQ105" s="292"/>
      <c r="DR105" s="295"/>
      <c r="DS105" s="295"/>
      <c r="DT105" s="292"/>
      <c r="DU105" s="295"/>
      <c r="DV105" s="295"/>
      <c r="DW105" s="295"/>
      <c r="DX105" s="295"/>
      <c r="DY105" s="292"/>
      <c r="DZ105" s="292"/>
      <c r="EA105" s="292"/>
      <c r="EB105" s="292"/>
      <c r="EC105" s="292"/>
      <c r="ED105" s="292"/>
      <c r="EE105" s="292"/>
      <c r="EF105" s="292"/>
      <c r="EG105" s="292"/>
      <c r="EH105" s="292"/>
      <c r="EI105" s="292"/>
      <c r="EJ105" s="292"/>
      <c r="EK105" s="295"/>
      <c r="EL105" s="295"/>
      <c r="EM105" s="295"/>
      <c r="EN105" s="292"/>
      <c r="EO105" s="292"/>
      <c r="EP105" s="295"/>
      <c r="EQ105" s="295"/>
      <c r="ER105" s="295"/>
      <c r="ES105" s="292"/>
      <c r="ET105" s="292"/>
      <c r="EU105" s="292"/>
      <c r="EV105" s="292"/>
      <c r="EW105" s="292"/>
      <c r="EX105" s="292"/>
      <c r="EY105" s="292"/>
      <c r="EZ105" s="292"/>
      <c r="FA105" s="292"/>
      <c r="FB105" s="292"/>
      <c r="FC105" s="292"/>
      <c r="FD105" s="292"/>
      <c r="FE105" s="292"/>
      <c r="FF105" s="292"/>
      <c r="FG105" s="292"/>
      <c r="FH105" s="295"/>
      <c r="FI105" s="295"/>
      <c r="FJ105" s="295"/>
      <c r="FK105" s="292"/>
      <c r="FL105" s="292"/>
      <c r="FM105" s="292"/>
      <c r="FN105" s="292"/>
      <c r="FO105" s="292"/>
    </row>
    <row r="106" spans="1:171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5"/>
      <c r="AK106" s="295"/>
      <c r="AL106" s="292"/>
      <c r="AM106" s="295"/>
      <c r="AN106" s="295"/>
      <c r="AO106" s="292"/>
      <c r="AP106" s="295"/>
      <c r="AQ106" s="292"/>
      <c r="AR106" s="295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5"/>
      <c r="BF106" s="295"/>
      <c r="BG106" s="295"/>
      <c r="BH106" s="295"/>
      <c r="BI106" s="295"/>
      <c r="BJ106" s="295"/>
      <c r="BK106" s="295"/>
      <c r="BL106" s="295"/>
      <c r="BM106" s="295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5"/>
      <c r="CC106" s="295"/>
      <c r="CD106" s="295"/>
      <c r="CE106" s="295"/>
      <c r="CF106" s="295"/>
      <c r="CG106" s="295"/>
      <c r="CH106" s="295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5"/>
      <c r="CX106" s="295"/>
      <c r="CY106" s="295"/>
      <c r="CZ106" s="295"/>
      <c r="DA106" s="295"/>
      <c r="DB106" s="295"/>
      <c r="DC106" s="295"/>
      <c r="DD106" s="292"/>
      <c r="DE106" s="292"/>
      <c r="DF106" s="292"/>
      <c r="DG106" s="292"/>
      <c r="DH106" s="292"/>
      <c r="DI106" s="292"/>
      <c r="DJ106" s="292"/>
      <c r="DK106" s="292"/>
      <c r="DL106" s="292"/>
      <c r="DM106" s="292"/>
      <c r="DN106" s="292"/>
      <c r="DO106" s="292"/>
      <c r="DP106" s="292"/>
      <c r="DQ106" s="292"/>
      <c r="DR106" s="295"/>
      <c r="DS106" s="295"/>
      <c r="DT106" s="292"/>
      <c r="DU106" s="295"/>
      <c r="DV106" s="295"/>
      <c r="DW106" s="295"/>
      <c r="DX106" s="295"/>
      <c r="DY106" s="292"/>
      <c r="DZ106" s="292"/>
      <c r="EA106" s="292"/>
      <c r="EB106" s="292"/>
      <c r="EC106" s="292"/>
      <c r="ED106" s="292"/>
      <c r="EE106" s="292"/>
      <c r="EF106" s="292"/>
      <c r="EG106" s="292"/>
      <c r="EH106" s="292"/>
      <c r="EI106" s="292"/>
      <c r="EJ106" s="292"/>
      <c r="EK106" s="295"/>
      <c r="EL106" s="295"/>
      <c r="EM106" s="295"/>
      <c r="EN106" s="292"/>
      <c r="EO106" s="292"/>
      <c r="EP106" s="295"/>
      <c r="EQ106" s="295"/>
      <c r="ER106" s="295"/>
      <c r="ES106" s="292"/>
      <c r="ET106" s="292"/>
      <c r="EU106" s="292"/>
      <c r="EV106" s="292"/>
      <c r="EW106" s="292"/>
      <c r="EX106" s="292"/>
      <c r="EY106" s="292"/>
      <c r="EZ106" s="292"/>
      <c r="FA106" s="292"/>
      <c r="FB106" s="292"/>
      <c r="FC106" s="292"/>
      <c r="FD106" s="292"/>
      <c r="FE106" s="292"/>
      <c r="FF106" s="292"/>
      <c r="FG106" s="292"/>
      <c r="FH106" s="295"/>
      <c r="FI106" s="295"/>
      <c r="FJ106" s="295"/>
      <c r="FK106" s="292"/>
      <c r="FL106" s="292"/>
      <c r="FM106" s="292"/>
      <c r="FN106" s="292"/>
      <c r="FO106" s="292"/>
    </row>
    <row r="107" spans="1:171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5"/>
      <c r="AK107" s="295"/>
      <c r="AL107" s="292"/>
      <c r="AM107" s="295"/>
      <c r="AN107" s="295"/>
      <c r="AO107" s="292"/>
      <c r="AP107" s="295"/>
      <c r="AQ107" s="292"/>
      <c r="AR107" s="295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5"/>
      <c r="BF107" s="295"/>
      <c r="BG107" s="295"/>
      <c r="BH107" s="295"/>
      <c r="BI107" s="295"/>
      <c r="BJ107" s="295"/>
      <c r="BK107" s="295"/>
      <c r="BL107" s="295"/>
      <c r="BM107" s="295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5"/>
      <c r="CC107" s="295"/>
      <c r="CD107" s="295"/>
      <c r="CE107" s="295"/>
      <c r="CF107" s="295"/>
      <c r="CG107" s="295"/>
      <c r="CH107" s="295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5"/>
      <c r="CX107" s="295"/>
      <c r="CY107" s="295"/>
      <c r="CZ107" s="295"/>
      <c r="DA107" s="295"/>
      <c r="DB107" s="295"/>
      <c r="DC107" s="295"/>
      <c r="DD107" s="292"/>
      <c r="DE107" s="292"/>
      <c r="DF107" s="292"/>
      <c r="DG107" s="292"/>
      <c r="DH107" s="292"/>
      <c r="DI107" s="292"/>
      <c r="DJ107" s="292"/>
      <c r="DK107" s="292"/>
      <c r="DL107" s="292"/>
      <c r="DM107" s="292"/>
      <c r="DN107" s="292"/>
      <c r="DO107" s="292"/>
      <c r="DP107" s="292"/>
      <c r="DQ107" s="292"/>
      <c r="DR107" s="295"/>
      <c r="DS107" s="295"/>
      <c r="DT107" s="292"/>
      <c r="DU107" s="295"/>
      <c r="DV107" s="295"/>
      <c r="DW107" s="295"/>
      <c r="DX107" s="295"/>
      <c r="DY107" s="292"/>
      <c r="DZ107" s="292"/>
      <c r="EA107" s="292"/>
      <c r="EB107" s="292"/>
      <c r="EC107" s="292"/>
      <c r="ED107" s="292"/>
      <c r="EE107" s="292"/>
      <c r="EF107" s="292"/>
      <c r="EG107" s="292"/>
      <c r="EH107" s="292"/>
      <c r="EI107" s="292"/>
      <c r="EJ107" s="292"/>
      <c r="EK107" s="295"/>
      <c r="EL107" s="295"/>
      <c r="EM107" s="295"/>
      <c r="EN107" s="292"/>
      <c r="EO107" s="292"/>
      <c r="EP107" s="295"/>
      <c r="EQ107" s="295"/>
      <c r="ER107" s="295"/>
      <c r="ES107" s="292"/>
      <c r="ET107" s="292"/>
      <c r="EU107" s="292"/>
      <c r="EV107" s="292"/>
      <c r="EW107" s="292"/>
      <c r="EX107" s="292"/>
      <c r="EY107" s="292"/>
      <c r="EZ107" s="292"/>
      <c r="FA107" s="292"/>
      <c r="FB107" s="292"/>
      <c r="FC107" s="292"/>
      <c r="FD107" s="292"/>
      <c r="FE107" s="292"/>
      <c r="FF107" s="292"/>
      <c r="FG107" s="292"/>
      <c r="FH107" s="295"/>
      <c r="FI107" s="295"/>
      <c r="FJ107" s="295"/>
      <c r="FK107" s="292"/>
      <c r="FL107" s="292"/>
      <c r="FM107" s="292"/>
      <c r="FN107" s="292"/>
      <c r="FO107" s="292"/>
    </row>
    <row r="108" spans="1:171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5"/>
      <c r="AK108" s="295"/>
      <c r="AL108" s="292"/>
      <c r="AM108" s="295"/>
      <c r="AN108" s="295"/>
      <c r="AO108" s="292"/>
      <c r="AP108" s="295"/>
      <c r="AQ108" s="292"/>
      <c r="AR108" s="295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5"/>
      <c r="BF108" s="295"/>
      <c r="BG108" s="295"/>
      <c r="BH108" s="295"/>
      <c r="BI108" s="295"/>
      <c r="BJ108" s="295"/>
      <c r="BK108" s="295"/>
      <c r="BL108" s="295"/>
      <c r="BM108" s="295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5"/>
      <c r="CC108" s="295"/>
      <c r="CD108" s="295"/>
      <c r="CE108" s="295"/>
      <c r="CF108" s="295"/>
      <c r="CG108" s="295"/>
      <c r="CH108" s="295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5"/>
      <c r="CX108" s="295"/>
      <c r="CY108" s="295"/>
      <c r="CZ108" s="295"/>
      <c r="DA108" s="295"/>
      <c r="DB108" s="295"/>
      <c r="DC108" s="295"/>
      <c r="DD108" s="292"/>
      <c r="DE108" s="292"/>
      <c r="DF108" s="292"/>
      <c r="DG108" s="292"/>
      <c r="DH108" s="292"/>
      <c r="DI108" s="292"/>
      <c r="DJ108" s="292"/>
      <c r="DK108" s="292"/>
      <c r="DL108" s="292"/>
      <c r="DM108" s="292"/>
      <c r="DN108" s="292"/>
      <c r="DO108" s="292"/>
      <c r="DP108" s="292"/>
      <c r="DQ108" s="292"/>
      <c r="DR108" s="295"/>
      <c r="DS108" s="295"/>
      <c r="DT108" s="292"/>
      <c r="DU108" s="295"/>
      <c r="DV108" s="295"/>
      <c r="DW108" s="295"/>
      <c r="DX108" s="295"/>
      <c r="DY108" s="292"/>
      <c r="DZ108" s="292"/>
      <c r="EA108" s="292"/>
      <c r="EB108" s="292"/>
      <c r="EC108" s="292"/>
      <c r="ED108" s="292"/>
      <c r="EE108" s="292"/>
      <c r="EF108" s="292"/>
      <c r="EG108" s="292"/>
      <c r="EH108" s="292"/>
      <c r="EI108" s="292"/>
      <c r="EJ108" s="292"/>
      <c r="EK108" s="295"/>
      <c r="EL108" s="295"/>
      <c r="EM108" s="295"/>
      <c r="EN108" s="292"/>
      <c r="EO108" s="292"/>
      <c r="EP108" s="295"/>
      <c r="EQ108" s="295"/>
      <c r="ER108" s="295"/>
      <c r="ES108" s="292"/>
      <c r="ET108" s="292"/>
      <c r="EU108" s="292"/>
      <c r="EV108" s="292"/>
      <c r="EW108" s="292"/>
      <c r="EX108" s="292"/>
      <c r="EY108" s="292"/>
      <c r="EZ108" s="292"/>
      <c r="FA108" s="292"/>
      <c r="FB108" s="292"/>
      <c r="FC108" s="292"/>
      <c r="FD108" s="292"/>
      <c r="FE108" s="292"/>
      <c r="FF108" s="292"/>
      <c r="FG108" s="292"/>
      <c r="FH108" s="295"/>
      <c r="FI108" s="295"/>
      <c r="FJ108" s="295"/>
      <c r="FK108" s="292"/>
      <c r="FL108" s="292"/>
      <c r="FM108" s="292"/>
      <c r="FN108" s="292"/>
      <c r="FO108" s="292"/>
    </row>
    <row r="109" spans="1:171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5"/>
      <c r="AK109" s="295"/>
      <c r="AL109" s="292"/>
      <c r="AM109" s="295"/>
      <c r="AN109" s="295"/>
      <c r="AO109" s="292"/>
      <c r="AP109" s="295"/>
      <c r="AQ109" s="292"/>
      <c r="AR109" s="295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5"/>
      <c r="BF109" s="295"/>
      <c r="BG109" s="295"/>
      <c r="BH109" s="295"/>
      <c r="BI109" s="295"/>
      <c r="BJ109" s="295"/>
      <c r="BK109" s="295"/>
      <c r="BL109" s="295"/>
      <c r="BM109" s="295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5"/>
      <c r="CC109" s="295"/>
      <c r="CD109" s="295"/>
      <c r="CE109" s="295"/>
      <c r="CF109" s="295"/>
      <c r="CG109" s="295"/>
      <c r="CH109" s="295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5"/>
      <c r="CX109" s="295"/>
      <c r="CY109" s="295"/>
      <c r="CZ109" s="295"/>
      <c r="DA109" s="295"/>
      <c r="DB109" s="295"/>
      <c r="DC109" s="295"/>
      <c r="DD109" s="292"/>
      <c r="DE109" s="292"/>
      <c r="DF109" s="292"/>
      <c r="DG109" s="292"/>
      <c r="DH109" s="292"/>
      <c r="DI109" s="292"/>
      <c r="DJ109" s="292"/>
      <c r="DK109" s="292"/>
      <c r="DL109" s="292"/>
      <c r="DM109" s="292"/>
      <c r="DN109" s="292"/>
      <c r="DO109" s="292"/>
      <c r="DP109" s="292"/>
      <c r="DQ109" s="292"/>
      <c r="DR109" s="295"/>
      <c r="DS109" s="295"/>
      <c r="DT109" s="292"/>
      <c r="DU109" s="295"/>
      <c r="DV109" s="295"/>
      <c r="DW109" s="295"/>
      <c r="DX109" s="295"/>
      <c r="DY109" s="292"/>
      <c r="DZ109" s="292"/>
      <c r="EA109" s="292"/>
      <c r="EB109" s="292"/>
      <c r="EC109" s="292"/>
      <c r="ED109" s="292"/>
      <c r="EE109" s="292"/>
      <c r="EF109" s="292"/>
      <c r="EG109" s="292"/>
      <c r="EH109" s="292"/>
      <c r="EI109" s="292"/>
      <c r="EJ109" s="292"/>
      <c r="EK109" s="295"/>
      <c r="EL109" s="295"/>
      <c r="EM109" s="295"/>
      <c r="EN109" s="292"/>
      <c r="EO109" s="292"/>
      <c r="EP109" s="295"/>
      <c r="EQ109" s="295"/>
      <c r="ER109" s="295"/>
      <c r="ES109" s="292"/>
      <c r="ET109" s="292"/>
      <c r="EU109" s="292"/>
      <c r="EV109" s="292"/>
      <c r="EW109" s="292"/>
      <c r="EX109" s="292"/>
      <c r="EY109" s="292"/>
      <c r="EZ109" s="292"/>
      <c r="FA109" s="292"/>
      <c r="FB109" s="292"/>
      <c r="FC109" s="292"/>
      <c r="FD109" s="292"/>
      <c r="FE109" s="292"/>
      <c r="FF109" s="292"/>
      <c r="FG109" s="292"/>
      <c r="FH109" s="295"/>
      <c r="FI109" s="295"/>
      <c r="FJ109" s="295"/>
      <c r="FK109" s="292"/>
      <c r="FL109" s="292"/>
      <c r="FM109" s="292"/>
      <c r="FN109" s="292"/>
      <c r="FO109" s="292"/>
    </row>
    <row r="110" spans="1:171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5"/>
      <c r="AK110" s="295"/>
      <c r="AL110" s="292"/>
      <c r="AM110" s="295"/>
      <c r="AN110" s="295"/>
      <c r="AO110" s="292"/>
      <c r="AP110" s="295"/>
      <c r="AQ110" s="292"/>
      <c r="AR110" s="295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5"/>
      <c r="BF110" s="295"/>
      <c r="BG110" s="295"/>
      <c r="BH110" s="295"/>
      <c r="BI110" s="295"/>
      <c r="BJ110" s="295"/>
      <c r="BK110" s="295"/>
      <c r="BL110" s="295"/>
      <c r="BM110" s="295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5"/>
      <c r="CC110" s="295"/>
      <c r="CD110" s="295"/>
      <c r="CE110" s="295"/>
      <c r="CF110" s="295"/>
      <c r="CG110" s="295"/>
      <c r="CH110" s="295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5"/>
      <c r="CX110" s="295"/>
      <c r="CY110" s="295"/>
      <c r="CZ110" s="295"/>
      <c r="DA110" s="295"/>
      <c r="DB110" s="295"/>
      <c r="DC110" s="295"/>
      <c r="DD110" s="292"/>
      <c r="DE110" s="292"/>
      <c r="DF110" s="292"/>
      <c r="DG110" s="292"/>
      <c r="DH110" s="292"/>
      <c r="DI110" s="292"/>
      <c r="DJ110" s="292"/>
      <c r="DK110" s="292"/>
      <c r="DL110" s="292"/>
      <c r="DM110" s="292"/>
      <c r="DN110" s="292"/>
      <c r="DO110" s="292"/>
      <c r="DP110" s="292"/>
      <c r="DQ110" s="292"/>
      <c r="DR110" s="295"/>
      <c r="DS110" s="295"/>
      <c r="DT110" s="292"/>
      <c r="DU110" s="295"/>
      <c r="DV110" s="295"/>
      <c r="DW110" s="295"/>
      <c r="DX110" s="295"/>
      <c r="DY110" s="292"/>
      <c r="DZ110" s="292"/>
      <c r="EA110" s="292"/>
      <c r="EB110" s="292"/>
      <c r="EC110" s="292"/>
      <c r="ED110" s="292"/>
      <c r="EE110" s="292"/>
      <c r="EF110" s="292"/>
      <c r="EG110" s="292"/>
      <c r="EH110" s="292"/>
      <c r="EI110" s="292"/>
      <c r="EJ110" s="292"/>
      <c r="EK110" s="295"/>
      <c r="EL110" s="295"/>
      <c r="EM110" s="295"/>
      <c r="EN110" s="292"/>
      <c r="EO110" s="292"/>
      <c r="EP110" s="295"/>
      <c r="EQ110" s="295"/>
      <c r="ER110" s="295"/>
      <c r="ES110" s="292"/>
      <c r="ET110" s="292"/>
      <c r="EU110" s="292"/>
      <c r="EV110" s="292"/>
      <c r="EW110" s="292"/>
      <c r="EX110" s="292"/>
      <c r="EY110" s="292"/>
      <c r="EZ110" s="292"/>
      <c r="FA110" s="292"/>
      <c r="FB110" s="292"/>
      <c r="FC110" s="292"/>
      <c r="FD110" s="292"/>
      <c r="FE110" s="292"/>
      <c r="FF110" s="292"/>
      <c r="FG110" s="292"/>
      <c r="FH110" s="295"/>
      <c r="FI110" s="295"/>
      <c r="FJ110" s="295"/>
      <c r="FK110" s="292"/>
      <c r="FL110" s="292"/>
      <c r="FM110" s="292"/>
      <c r="FN110" s="292"/>
      <c r="FO110" s="292"/>
    </row>
    <row r="111" spans="1:171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5"/>
      <c r="AK111" s="295"/>
      <c r="AL111" s="292"/>
      <c r="AM111" s="295"/>
      <c r="AN111" s="295"/>
      <c r="AO111" s="292"/>
      <c r="AP111" s="295"/>
      <c r="AQ111" s="292"/>
      <c r="AR111" s="295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5"/>
      <c r="BF111" s="295"/>
      <c r="BG111" s="295"/>
      <c r="BH111" s="295"/>
      <c r="BI111" s="295"/>
      <c r="BJ111" s="295"/>
      <c r="BK111" s="295"/>
      <c r="BL111" s="295"/>
      <c r="BM111" s="295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5"/>
      <c r="CC111" s="295"/>
      <c r="CD111" s="295"/>
      <c r="CE111" s="295"/>
      <c r="CF111" s="295"/>
      <c r="CG111" s="295"/>
      <c r="CH111" s="295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5"/>
      <c r="CX111" s="295"/>
      <c r="CY111" s="295"/>
      <c r="CZ111" s="295"/>
      <c r="DA111" s="295"/>
      <c r="DB111" s="295"/>
      <c r="DC111" s="295"/>
      <c r="DD111" s="292"/>
      <c r="DE111" s="292"/>
      <c r="DF111" s="292"/>
      <c r="DG111" s="292"/>
      <c r="DH111" s="292"/>
      <c r="DI111" s="292"/>
      <c r="DJ111" s="292"/>
      <c r="DK111" s="292"/>
      <c r="DL111" s="292"/>
      <c r="DM111" s="292"/>
      <c r="DN111" s="292"/>
      <c r="DO111" s="292"/>
      <c r="DP111" s="292"/>
      <c r="DQ111" s="292"/>
      <c r="DR111" s="295"/>
      <c r="DS111" s="295"/>
      <c r="DT111" s="292"/>
      <c r="DU111" s="295"/>
      <c r="DV111" s="295"/>
      <c r="DW111" s="295"/>
      <c r="DX111" s="295"/>
      <c r="DY111" s="292"/>
      <c r="DZ111" s="292"/>
      <c r="EA111" s="292"/>
      <c r="EB111" s="292"/>
      <c r="EC111" s="292"/>
      <c r="ED111" s="292"/>
      <c r="EE111" s="292"/>
      <c r="EF111" s="292"/>
      <c r="EG111" s="292"/>
      <c r="EH111" s="292"/>
      <c r="EI111" s="292"/>
      <c r="EJ111" s="292"/>
      <c r="EK111" s="295"/>
      <c r="EL111" s="295"/>
      <c r="EM111" s="295"/>
      <c r="EN111" s="292"/>
      <c r="EO111" s="292"/>
      <c r="EP111" s="295"/>
      <c r="EQ111" s="295"/>
      <c r="ER111" s="295"/>
      <c r="ES111" s="292"/>
      <c r="ET111" s="292"/>
      <c r="EU111" s="292"/>
      <c r="EV111" s="292"/>
      <c r="EW111" s="292"/>
      <c r="EX111" s="292"/>
      <c r="EY111" s="292"/>
      <c r="EZ111" s="292"/>
      <c r="FA111" s="292"/>
      <c r="FB111" s="292"/>
      <c r="FC111" s="292"/>
      <c r="FD111" s="292"/>
      <c r="FE111" s="292"/>
      <c r="FF111" s="292"/>
      <c r="FG111" s="292"/>
      <c r="FH111" s="295"/>
      <c r="FI111" s="295"/>
      <c r="FJ111" s="295"/>
      <c r="FK111" s="292"/>
      <c r="FL111" s="292"/>
      <c r="FM111" s="292"/>
      <c r="FN111" s="292"/>
      <c r="FO111" s="292"/>
    </row>
    <row r="112" spans="1:171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5"/>
      <c r="AK112" s="295"/>
      <c r="AL112" s="292"/>
      <c r="AM112" s="295"/>
      <c r="AN112" s="295"/>
      <c r="AO112" s="292"/>
      <c r="AP112" s="295"/>
      <c r="AQ112" s="292"/>
      <c r="AR112" s="295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5"/>
      <c r="BF112" s="295"/>
      <c r="BG112" s="295"/>
      <c r="BH112" s="295"/>
      <c r="BI112" s="295"/>
      <c r="BJ112" s="295"/>
      <c r="BK112" s="295"/>
      <c r="BL112" s="295"/>
      <c r="BM112" s="295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5"/>
      <c r="CC112" s="295"/>
      <c r="CD112" s="295"/>
      <c r="CE112" s="295"/>
      <c r="CF112" s="295"/>
      <c r="CG112" s="295"/>
      <c r="CH112" s="295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5"/>
      <c r="CX112" s="295"/>
      <c r="CY112" s="295"/>
      <c r="CZ112" s="295"/>
      <c r="DA112" s="295"/>
      <c r="DB112" s="295"/>
      <c r="DC112" s="295"/>
      <c r="DD112" s="292"/>
      <c r="DE112" s="292"/>
      <c r="DF112" s="292"/>
      <c r="DG112" s="292"/>
      <c r="DH112" s="292"/>
      <c r="DI112" s="292"/>
      <c r="DJ112" s="292"/>
      <c r="DK112" s="292"/>
      <c r="DL112" s="292"/>
      <c r="DM112" s="292"/>
      <c r="DN112" s="292"/>
      <c r="DO112" s="292"/>
      <c r="DP112" s="292"/>
      <c r="DQ112" s="292"/>
      <c r="DR112" s="295"/>
      <c r="DS112" s="295"/>
      <c r="DT112" s="292"/>
      <c r="DU112" s="295"/>
      <c r="DV112" s="295"/>
      <c r="DW112" s="295"/>
      <c r="DX112" s="295"/>
      <c r="DY112" s="292"/>
      <c r="DZ112" s="292"/>
      <c r="EA112" s="292"/>
      <c r="EB112" s="292"/>
      <c r="EC112" s="292"/>
      <c r="ED112" s="292"/>
      <c r="EE112" s="292"/>
      <c r="EF112" s="292"/>
      <c r="EG112" s="292"/>
      <c r="EH112" s="292"/>
      <c r="EI112" s="292"/>
      <c r="EJ112" s="292"/>
      <c r="EK112" s="295"/>
      <c r="EL112" s="295"/>
      <c r="EM112" s="295"/>
      <c r="EN112" s="292"/>
      <c r="EO112" s="292"/>
      <c r="EP112" s="295"/>
      <c r="EQ112" s="295"/>
      <c r="ER112" s="295"/>
      <c r="ES112" s="292"/>
      <c r="ET112" s="292"/>
      <c r="EU112" s="292"/>
      <c r="EV112" s="292"/>
      <c r="EW112" s="292"/>
      <c r="EX112" s="292"/>
      <c r="EY112" s="292"/>
      <c r="EZ112" s="292"/>
      <c r="FA112" s="292"/>
      <c r="FB112" s="292"/>
      <c r="FC112" s="292"/>
      <c r="FD112" s="292"/>
      <c r="FE112" s="292"/>
      <c r="FF112" s="292"/>
      <c r="FG112" s="292"/>
      <c r="FH112" s="295"/>
      <c r="FI112" s="295"/>
      <c r="FJ112" s="295"/>
      <c r="FK112" s="292"/>
      <c r="FL112" s="292"/>
      <c r="FM112" s="292"/>
      <c r="FN112" s="292"/>
      <c r="FO112" s="292"/>
    </row>
    <row r="113" spans="1:171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5"/>
      <c r="AK113" s="295"/>
      <c r="AL113" s="292"/>
      <c r="AM113" s="295"/>
      <c r="AN113" s="295"/>
      <c r="AO113" s="292"/>
      <c r="AP113" s="295"/>
      <c r="AQ113" s="292"/>
      <c r="AR113" s="295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5"/>
      <c r="BF113" s="295"/>
      <c r="BG113" s="295"/>
      <c r="BH113" s="295"/>
      <c r="BI113" s="295"/>
      <c r="BJ113" s="295"/>
      <c r="BK113" s="295"/>
      <c r="BL113" s="295"/>
      <c r="BM113" s="295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5"/>
      <c r="CC113" s="295"/>
      <c r="CD113" s="295"/>
      <c r="CE113" s="295"/>
      <c r="CF113" s="295"/>
      <c r="CG113" s="295"/>
      <c r="CH113" s="295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5"/>
      <c r="CX113" s="295"/>
      <c r="CY113" s="295"/>
      <c r="CZ113" s="295"/>
      <c r="DA113" s="295"/>
      <c r="DB113" s="295"/>
      <c r="DC113" s="295"/>
      <c r="DD113" s="292"/>
      <c r="DE113" s="292"/>
      <c r="DF113" s="292"/>
      <c r="DG113" s="292"/>
      <c r="DH113" s="292"/>
      <c r="DI113" s="292"/>
      <c r="DJ113" s="292"/>
      <c r="DK113" s="292"/>
      <c r="DL113" s="292"/>
      <c r="DM113" s="292"/>
      <c r="DN113" s="292"/>
      <c r="DO113" s="292"/>
      <c r="DP113" s="292"/>
      <c r="DQ113" s="292"/>
      <c r="DR113" s="295"/>
      <c r="DS113" s="295"/>
      <c r="DT113" s="292"/>
      <c r="DU113" s="295"/>
      <c r="DV113" s="295"/>
      <c r="DW113" s="295"/>
      <c r="DX113" s="295"/>
      <c r="DY113" s="292"/>
      <c r="DZ113" s="292"/>
      <c r="EA113" s="292"/>
      <c r="EB113" s="292"/>
      <c r="EC113" s="292"/>
      <c r="ED113" s="292"/>
      <c r="EE113" s="292"/>
      <c r="EF113" s="292"/>
      <c r="EG113" s="292"/>
      <c r="EH113" s="292"/>
      <c r="EI113" s="292"/>
      <c r="EJ113" s="292"/>
      <c r="EK113" s="295"/>
      <c r="EL113" s="295"/>
      <c r="EM113" s="295"/>
      <c r="EN113" s="292"/>
      <c r="EO113" s="292"/>
      <c r="EP113" s="295"/>
      <c r="EQ113" s="295"/>
      <c r="ER113" s="295"/>
      <c r="ES113" s="292"/>
      <c r="ET113" s="292"/>
      <c r="EU113" s="292"/>
      <c r="EV113" s="292"/>
      <c r="EW113" s="292"/>
      <c r="EX113" s="292"/>
      <c r="EY113" s="292"/>
      <c r="EZ113" s="292"/>
      <c r="FA113" s="292"/>
      <c r="FB113" s="292"/>
      <c r="FC113" s="292"/>
      <c r="FD113" s="292"/>
      <c r="FE113" s="292"/>
      <c r="FF113" s="292"/>
      <c r="FG113" s="292"/>
      <c r="FH113" s="295"/>
      <c r="FI113" s="295"/>
      <c r="FJ113" s="295"/>
      <c r="FK113" s="292"/>
      <c r="FL113" s="292"/>
      <c r="FM113" s="292"/>
      <c r="FN113" s="292"/>
      <c r="FO113" s="292"/>
    </row>
    <row r="114" spans="1:171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5"/>
      <c r="AK114" s="295"/>
      <c r="AL114" s="292"/>
      <c r="AM114" s="295"/>
      <c r="AN114" s="295"/>
      <c r="AO114" s="292"/>
      <c r="AP114" s="295"/>
      <c r="AQ114" s="292"/>
      <c r="AR114" s="295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5"/>
      <c r="BF114" s="295"/>
      <c r="BG114" s="295"/>
      <c r="BH114" s="295"/>
      <c r="BI114" s="295"/>
      <c r="BJ114" s="295"/>
      <c r="BK114" s="295"/>
      <c r="BL114" s="295"/>
      <c r="BM114" s="295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5"/>
      <c r="CC114" s="295"/>
      <c r="CD114" s="295"/>
      <c r="CE114" s="295"/>
      <c r="CF114" s="295"/>
      <c r="CG114" s="295"/>
      <c r="CH114" s="295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5"/>
      <c r="CX114" s="295"/>
      <c r="CY114" s="295"/>
      <c r="CZ114" s="295"/>
      <c r="DA114" s="295"/>
      <c r="DB114" s="295"/>
      <c r="DC114" s="295"/>
      <c r="DD114" s="292"/>
      <c r="DE114" s="292"/>
      <c r="DF114" s="292"/>
      <c r="DG114" s="292"/>
      <c r="DH114" s="292"/>
      <c r="DI114" s="292"/>
      <c r="DJ114" s="292"/>
      <c r="DK114" s="292"/>
      <c r="DL114" s="292"/>
      <c r="DM114" s="292"/>
      <c r="DN114" s="292"/>
      <c r="DO114" s="292"/>
      <c r="DP114" s="292"/>
      <c r="DQ114" s="292"/>
      <c r="DR114" s="295"/>
      <c r="DS114" s="295"/>
      <c r="DT114" s="292"/>
      <c r="DU114" s="295"/>
      <c r="DV114" s="295"/>
      <c r="DW114" s="295"/>
      <c r="DX114" s="295"/>
      <c r="DY114" s="292"/>
      <c r="DZ114" s="292"/>
      <c r="EA114" s="292"/>
      <c r="EB114" s="292"/>
      <c r="EC114" s="292"/>
      <c r="ED114" s="292"/>
      <c r="EE114" s="292"/>
      <c r="EF114" s="292"/>
      <c r="EG114" s="292"/>
      <c r="EH114" s="292"/>
      <c r="EI114" s="292"/>
      <c r="EJ114" s="292"/>
      <c r="EK114" s="295"/>
      <c r="EL114" s="295"/>
      <c r="EM114" s="295"/>
      <c r="EN114" s="292"/>
      <c r="EO114" s="292"/>
      <c r="EP114" s="295"/>
      <c r="EQ114" s="295"/>
      <c r="ER114" s="295"/>
      <c r="ES114" s="292"/>
      <c r="ET114" s="292"/>
      <c r="EU114" s="292"/>
      <c r="EV114" s="292"/>
      <c r="EW114" s="292"/>
      <c r="EX114" s="292"/>
      <c r="EY114" s="292"/>
      <c r="EZ114" s="292"/>
      <c r="FA114" s="292"/>
      <c r="FB114" s="292"/>
      <c r="FC114" s="292"/>
      <c r="FD114" s="292"/>
      <c r="FE114" s="292"/>
      <c r="FF114" s="292"/>
      <c r="FG114" s="292"/>
      <c r="FH114" s="295"/>
      <c r="FI114" s="295"/>
      <c r="FJ114" s="295"/>
      <c r="FK114" s="292"/>
      <c r="FL114" s="292"/>
      <c r="FM114" s="292"/>
      <c r="FN114" s="292"/>
      <c r="FO114" s="292"/>
    </row>
    <row r="115" spans="1:171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5"/>
      <c r="AK115" s="295"/>
      <c r="AL115" s="292"/>
      <c r="AM115" s="295"/>
      <c r="AN115" s="295"/>
      <c r="AO115" s="292"/>
      <c r="AP115" s="295"/>
      <c r="AQ115" s="292"/>
      <c r="AR115" s="295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5"/>
      <c r="BF115" s="295"/>
      <c r="BG115" s="295"/>
      <c r="BH115" s="295"/>
      <c r="BI115" s="295"/>
      <c r="BJ115" s="295"/>
      <c r="BK115" s="295"/>
      <c r="BL115" s="295"/>
      <c r="BM115" s="295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5"/>
      <c r="CC115" s="295"/>
      <c r="CD115" s="295"/>
      <c r="CE115" s="295"/>
      <c r="CF115" s="295"/>
      <c r="CG115" s="295"/>
      <c r="CH115" s="295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5"/>
      <c r="CX115" s="295"/>
      <c r="CY115" s="295"/>
      <c r="CZ115" s="295"/>
      <c r="DA115" s="295"/>
      <c r="DB115" s="295"/>
      <c r="DC115" s="295"/>
      <c r="DD115" s="292"/>
      <c r="DE115" s="292"/>
      <c r="DF115" s="292"/>
      <c r="DG115" s="292"/>
      <c r="DH115" s="292"/>
      <c r="DI115" s="292"/>
      <c r="DJ115" s="292"/>
      <c r="DK115" s="292"/>
      <c r="DL115" s="292"/>
      <c r="DM115" s="292"/>
      <c r="DN115" s="292"/>
      <c r="DO115" s="292"/>
      <c r="DP115" s="292"/>
      <c r="DQ115" s="292"/>
      <c r="DR115" s="295"/>
      <c r="DS115" s="295"/>
      <c r="DT115" s="292"/>
      <c r="DU115" s="295"/>
      <c r="DV115" s="295"/>
      <c r="DW115" s="295"/>
      <c r="DX115" s="295"/>
      <c r="DY115" s="292"/>
      <c r="DZ115" s="292"/>
      <c r="EA115" s="292"/>
      <c r="EB115" s="292"/>
      <c r="EC115" s="292"/>
      <c r="ED115" s="292"/>
      <c r="EE115" s="292"/>
      <c r="EF115" s="292"/>
      <c r="EG115" s="292"/>
      <c r="EH115" s="292"/>
      <c r="EI115" s="292"/>
      <c r="EJ115" s="292"/>
      <c r="EK115" s="295"/>
      <c r="EL115" s="295"/>
      <c r="EM115" s="295"/>
      <c r="EN115" s="292"/>
      <c r="EO115" s="292"/>
      <c r="EP115" s="295"/>
      <c r="EQ115" s="295"/>
      <c r="ER115" s="295"/>
      <c r="ES115" s="292"/>
      <c r="ET115" s="292"/>
      <c r="EU115" s="292"/>
      <c r="EV115" s="292"/>
      <c r="EW115" s="292"/>
      <c r="EX115" s="292"/>
      <c r="EY115" s="292"/>
      <c r="EZ115" s="292"/>
      <c r="FA115" s="292"/>
      <c r="FB115" s="292"/>
      <c r="FC115" s="292"/>
      <c r="FD115" s="292"/>
      <c r="FE115" s="292"/>
      <c r="FF115" s="292"/>
      <c r="FG115" s="292"/>
      <c r="FH115" s="295"/>
      <c r="FI115" s="295"/>
      <c r="FJ115" s="295"/>
      <c r="FK115" s="292"/>
      <c r="FL115" s="292"/>
      <c r="FM115" s="292"/>
      <c r="FN115" s="292"/>
      <c r="FO115" s="292"/>
    </row>
    <row r="116" spans="1:171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5"/>
      <c r="AK116" s="295"/>
      <c r="AL116" s="292"/>
      <c r="AM116" s="295"/>
      <c r="AN116" s="295"/>
      <c r="AO116" s="292"/>
      <c r="AP116" s="295"/>
      <c r="AQ116" s="292"/>
      <c r="AR116" s="295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5"/>
      <c r="BF116" s="295"/>
      <c r="BG116" s="295"/>
      <c r="BH116" s="295"/>
      <c r="BI116" s="295"/>
      <c r="BJ116" s="295"/>
      <c r="BK116" s="295"/>
      <c r="BL116" s="295"/>
      <c r="BM116" s="295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5"/>
      <c r="CC116" s="295"/>
      <c r="CD116" s="295"/>
      <c r="CE116" s="295"/>
      <c r="CF116" s="295"/>
      <c r="CG116" s="295"/>
      <c r="CH116" s="295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5"/>
      <c r="CX116" s="295"/>
      <c r="CY116" s="295"/>
      <c r="CZ116" s="295"/>
      <c r="DA116" s="295"/>
      <c r="DB116" s="295"/>
      <c r="DC116" s="295"/>
      <c r="DD116" s="292"/>
      <c r="DE116" s="292"/>
      <c r="DF116" s="292"/>
      <c r="DG116" s="292"/>
      <c r="DH116" s="292"/>
      <c r="DI116" s="292"/>
      <c r="DJ116" s="292"/>
      <c r="DK116" s="292"/>
      <c r="DL116" s="292"/>
      <c r="DM116" s="292"/>
      <c r="DN116" s="292"/>
      <c r="DO116" s="292"/>
      <c r="DP116" s="292"/>
      <c r="DQ116" s="292"/>
      <c r="DR116" s="295"/>
      <c r="DS116" s="295"/>
      <c r="DT116" s="292"/>
      <c r="DU116" s="295"/>
      <c r="DV116" s="295"/>
      <c r="DW116" s="295"/>
      <c r="DX116" s="295"/>
      <c r="DY116" s="292"/>
      <c r="DZ116" s="292"/>
      <c r="EA116" s="292"/>
      <c r="EB116" s="292"/>
      <c r="EC116" s="292"/>
      <c r="ED116" s="292"/>
      <c r="EE116" s="292"/>
      <c r="EF116" s="292"/>
      <c r="EG116" s="292"/>
      <c r="EH116" s="292"/>
      <c r="EI116" s="292"/>
      <c r="EJ116" s="292"/>
      <c r="EK116" s="295"/>
      <c r="EL116" s="295"/>
      <c r="EM116" s="295"/>
      <c r="EN116" s="292"/>
      <c r="EO116" s="292"/>
      <c r="EP116" s="295"/>
      <c r="EQ116" s="295"/>
      <c r="ER116" s="295"/>
      <c r="ES116" s="292"/>
      <c r="ET116" s="292"/>
      <c r="EU116" s="292"/>
      <c r="EV116" s="292"/>
      <c r="EW116" s="292"/>
      <c r="EX116" s="292"/>
      <c r="EY116" s="292"/>
      <c r="EZ116" s="292"/>
      <c r="FA116" s="292"/>
      <c r="FB116" s="292"/>
      <c r="FC116" s="292"/>
      <c r="FD116" s="292"/>
      <c r="FE116" s="292"/>
      <c r="FF116" s="292"/>
      <c r="FG116" s="292"/>
      <c r="FH116" s="295"/>
      <c r="FI116" s="295"/>
      <c r="FJ116" s="295"/>
      <c r="FK116" s="292"/>
      <c r="FL116" s="292"/>
      <c r="FM116" s="292"/>
      <c r="FN116" s="292"/>
      <c r="FO116" s="292"/>
    </row>
    <row r="117" spans="1:171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5"/>
      <c r="AK117" s="295"/>
      <c r="AL117" s="292"/>
      <c r="AM117" s="295"/>
      <c r="AN117" s="295"/>
      <c r="AO117" s="292"/>
      <c r="AP117" s="295"/>
      <c r="AQ117" s="292"/>
      <c r="AR117" s="295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5"/>
      <c r="BF117" s="295"/>
      <c r="BG117" s="295"/>
      <c r="BH117" s="295"/>
      <c r="BI117" s="295"/>
      <c r="BJ117" s="295"/>
      <c r="BK117" s="295"/>
      <c r="BL117" s="295"/>
      <c r="BM117" s="295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5"/>
      <c r="CC117" s="295"/>
      <c r="CD117" s="295"/>
      <c r="CE117" s="295"/>
      <c r="CF117" s="295"/>
      <c r="CG117" s="295"/>
      <c r="CH117" s="295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5"/>
      <c r="CX117" s="295"/>
      <c r="CY117" s="295"/>
      <c r="CZ117" s="295"/>
      <c r="DA117" s="295"/>
      <c r="DB117" s="295"/>
      <c r="DC117" s="295"/>
      <c r="DD117" s="292"/>
      <c r="DE117" s="292"/>
      <c r="DF117" s="292"/>
      <c r="DG117" s="292"/>
      <c r="DH117" s="292"/>
      <c r="DI117" s="292"/>
      <c r="DJ117" s="292"/>
      <c r="DK117" s="292"/>
      <c r="DL117" s="292"/>
      <c r="DM117" s="292"/>
      <c r="DN117" s="292"/>
      <c r="DO117" s="292"/>
      <c r="DP117" s="292"/>
      <c r="DQ117" s="292"/>
      <c r="DR117" s="295"/>
      <c r="DS117" s="295"/>
      <c r="DT117" s="292"/>
      <c r="DU117" s="295"/>
      <c r="DV117" s="295"/>
      <c r="DW117" s="295"/>
      <c r="DX117" s="295"/>
      <c r="DY117" s="292"/>
      <c r="DZ117" s="292"/>
      <c r="EA117" s="292"/>
      <c r="EB117" s="292"/>
      <c r="EC117" s="292"/>
      <c r="ED117" s="292"/>
      <c r="EE117" s="292"/>
      <c r="EF117" s="292"/>
      <c r="EG117" s="292"/>
      <c r="EH117" s="292"/>
      <c r="EI117" s="292"/>
      <c r="EJ117" s="292"/>
      <c r="EK117" s="295"/>
      <c r="EL117" s="295"/>
      <c r="EM117" s="295"/>
      <c r="EN117" s="292"/>
      <c r="EO117" s="292"/>
      <c r="EP117" s="295"/>
      <c r="EQ117" s="295"/>
      <c r="ER117" s="295"/>
      <c r="ES117" s="292"/>
      <c r="ET117" s="292"/>
      <c r="EU117" s="292"/>
      <c r="EV117" s="292"/>
      <c r="EW117" s="292"/>
      <c r="EX117" s="292"/>
      <c r="EY117" s="292"/>
      <c r="EZ117" s="292"/>
      <c r="FA117" s="292"/>
      <c r="FB117" s="292"/>
      <c r="FC117" s="292"/>
      <c r="FD117" s="292"/>
      <c r="FE117" s="292"/>
      <c r="FF117" s="292"/>
      <c r="FG117" s="292"/>
      <c r="FH117" s="295"/>
      <c r="FI117" s="295"/>
      <c r="FJ117" s="295"/>
      <c r="FK117" s="292"/>
      <c r="FL117" s="292"/>
      <c r="FM117" s="292"/>
      <c r="FN117" s="292"/>
      <c r="FO117" s="292"/>
    </row>
    <row r="118" spans="1:171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5"/>
      <c r="AK118" s="295"/>
      <c r="AL118" s="292"/>
      <c r="AM118" s="295"/>
      <c r="AN118" s="295"/>
      <c r="AO118" s="292"/>
      <c r="AP118" s="295"/>
      <c r="AQ118" s="292"/>
      <c r="AR118" s="295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5"/>
      <c r="BF118" s="295"/>
      <c r="BG118" s="295"/>
      <c r="BH118" s="295"/>
      <c r="BI118" s="295"/>
      <c r="BJ118" s="295"/>
      <c r="BK118" s="295"/>
      <c r="BL118" s="295"/>
      <c r="BM118" s="295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5"/>
      <c r="CC118" s="295"/>
      <c r="CD118" s="295"/>
      <c r="CE118" s="295"/>
      <c r="CF118" s="295"/>
      <c r="CG118" s="295"/>
      <c r="CH118" s="295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5"/>
      <c r="CX118" s="295"/>
      <c r="CY118" s="295"/>
      <c r="CZ118" s="295"/>
      <c r="DA118" s="295"/>
      <c r="DB118" s="295"/>
      <c r="DC118" s="295"/>
      <c r="DD118" s="292"/>
      <c r="DE118" s="292"/>
      <c r="DF118" s="292"/>
      <c r="DG118" s="292"/>
      <c r="DH118" s="292"/>
      <c r="DI118" s="292"/>
      <c r="DJ118" s="292"/>
      <c r="DK118" s="292"/>
      <c r="DL118" s="292"/>
      <c r="DM118" s="292"/>
      <c r="DN118" s="292"/>
      <c r="DO118" s="292"/>
      <c r="DP118" s="292"/>
      <c r="DQ118" s="292"/>
      <c r="DR118" s="295"/>
      <c r="DS118" s="295"/>
      <c r="DT118" s="292"/>
      <c r="DU118" s="295"/>
      <c r="DV118" s="295"/>
      <c r="DW118" s="295"/>
      <c r="DX118" s="295"/>
      <c r="DY118" s="292"/>
      <c r="DZ118" s="292"/>
      <c r="EA118" s="292"/>
      <c r="EB118" s="292"/>
      <c r="EC118" s="292"/>
      <c r="ED118" s="292"/>
      <c r="EE118" s="292"/>
      <c r="EF118" s="292"/>
      <c r="EG118" s="292"/>
      <c r="EH118" s="292"/>
      <c r="EI118" s="292"/>
      <c r="EJ118" s="292"/>
      <c r="EK118" s="295"/>
      <c r="EL118" s="295"/>
      <c r="EM118" s="295"/>
      <c r="EN118" s="292"/>
      <c r="EO118" s="292"/>
      <c r="EP118" s="295"/>
      <c r="EQ118" s="295"/>
      <c r="ER118" s="295"/>
      <c r="ES118" s="292"/>
      <c r="ET118" s="292"/>
      <c r="EU118" s="292"/>
      <c r="EV118" s="292"/>
      <c r="EW118" s="292"/>
      <c r="EX118" s="292"/>
      <c r="EY118" s="292"/>
      <c r="EZ118" s="292"/>
      <c r="FA118" s="292"/>
      <c r="FB118" s="292"/>
      <c r="FC118" s="292"/>
      <c r="FD118" s="292"/>
      <c r="FE118" s="292"/>
      <c r="FF118" s="292"/>
      <c r="FG118" s="292"/>
      <c r="FH118" s="295"/>
      <c r="FI118" s="295"/>
      <c r="FJ118" s="295"/>
      <c r="FK118" s="292"/>
      <c r="FL118" s="292"/>
      <c r="FM118" s="292"/>
      <c r="FN118" s="292"/>
      <c r="FO118" s="292"/>
    </row>
    <row r="119" spans="1:171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5"/>
      <c r="AK119" s="295"/>
      <c r="AL119" s="292"/>
      <c r="AM119" s="295"/>
      <c r="AN119" s="295"/>
      <c r="AO119" s="292"/>
      <c r="AP119" s="295"/>
      <c r="AQ119" s="292"/>
      <c r="AR119" s="295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5"/>
      <c r="BF119" s="295"/>
      <c r="BG119" s="295"/>
      <c r="BH119" s="295"/>
      <c r="BI119" s="295"/>
      <c r="BJ119" s="295"/>
      <c r="BK119" s="295"/>
      <c r="BL119" s="295"/>
      <c r="BM119" s="295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5"/>
      <c r="CC119" s="295"/>
      <c r="CD119" s="295"/>
      <c r="CE119" s="295"/>
      <c r="CF119" s="295"/>
      <c r="CG119" s="295"/>
      <c r="CH119" s="295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5"/>
      <c r="CX119" s="295"/>
      <c r="CY119" s="295"/>
      <c r="CZ119" s="295"/>
      <c r="DA119" s="295"/>
      <c r="DB119" s="295"/>
      <c r="DC119" s="295"/>
      <c r="DD119" s="292"/>
      <c r="DE119" s="292"/>
      <c r="DF119" s="292"/>
      <c r="DG119" s="292"/>
      <c r="DH119" s="292"/>
      <c r="DI119" s="292"/>
      <c r="DJ119" s="292"/>
      <c r="DK119" s="292"/>
      <c r="DL119" s="292"/>
      <c r="DM119" s="292"/>
      <c r="DN119" s="292"/>
      <c r="DO119" s="292"/>
      <c r="DP119" s="292"/>
      <c r="DQ119" s="292"/>
      <c r="DR119" s="295"/>
      <c r="DS119" s="295"/>
      <c r="DT119" s="292"/>
      <c r="DU119" s="295"/>
      <c r="DV119" s="295"/>
      <c r="DW119" s="295"/>
      <c r="DX119" s="295"/>
      <c r="DY119" s="292"/>
      <c r="DZ119" s="292"/>
      <c r="EA119" s="292"/>
      <c r="EB119" s="292"/>
      <c r="EC119" s="292"/>
      <c r="ED119" s="292"/>
      <c r="EE119" s="292"/>
      <c r="EF119" s="292"/>
      <c r="EG119" s="292"/>
      <c r="EH119" s="292"/>
      <c r="EI119" s="292"/>
      <c r="EJ119" s="292"/>
      <c r="EK119" s="295"/>
      <c r="EL119" s="295"/>
      <c r="EM119" s="295"/>
      <c r="EN119" s="292"/>
      <c r="EO119" s="292"/>
      <c r="EP119" s="295"/>
      <c r="EQ119" s="295"/>
      <c r="ER119" s="295"/>
      <c r="ES119" s="292"/>
      <c r="ET119" s="292"/>
      <c r="EU119" s="292"/>
      <c r="EV119" s="292"/>
      <c r="EW119" s="292"/>
      <c r="EX119" s="292"/>
      <c r="EY119" s="292"/>
      <c r="EZ119" s="292"/>
      <c r="FA119" s="292"/>
      <c r="FB119" s="292"/>
      <c r="FC119" s="292"/>
      <c r="FD119" s="292"/>
      <c r="FE119" s="292"/>
      <c r="FF119" s="292"/>
      <c r="FG119" s="292"/>
      <c r="FH119" s="295"/>
      <c r="FI119" s="295"/>
      <c r="FJ119" s="295"/>
      <c r="FK119" s="292"/>
      <c r="FL119" s="292"/>
      <c r="FM119" s="292"/>
      <c r="FN119" s="292"/>
      <c r="FO119" s="292"/>
    </row>
    <row r="120" spans="1:171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5"/>
      <c r="AK120" s="295"/>
      <c r="AL120" s="292"/>
      <c r="AM120" s="295"/>
      <c r="AN120" s="295"/>
      <c r="AO120" s="292"/>
      <c r="AP120" s="295"/>
      <c r="AQ120" s="292"/>
      <c r="AR120" s="295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5"/>
      <c r="BF120" s="295"/>
      <c r="BG120" s="295"/>
      <c r="BH120" s="295"/>
      <c r="BI120" s="295"/>
      <c r="BJ120" s="295"/>
      <c r="BK120" s="295"/>
      <c r="BL120" s="295"/>
      <c r="BM120" s="295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5"/>
      <c r="CC120" s="295"/>
      <c r="CD120" s="295"/>
      <c r="CE120" s="295"/>
      <c r="CF120" s="295"/>
      <c r="CG120" s="295"/>
      <c r="CH120" s="295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5"/>
      <c r="CX120" s="295"/>
      <c r="CY120" s="295"/>
      <c r="CZ120" s="295"/>
      <c r="DA120" s="295"/>
      <c r="DB120" s="295"/>
      <c r="DC120" s="295"/>
      <c r="DD120" s="292"/>
      <c r="DE120" s="292"/>
      <c r="DF120" s="292"/>
      <c r="DG120" s="292"/>
      <c r="DH120" s="292"/>
      <c r="DI120" s="292"/>
      <c r="DJ120" s="292"/>
      <c r="DK120" s="292"/>
      <c r="DL120" s="292"/>
      <c r="DM120" s="292"/>
      <c r="DN120" s="292"/>
      <c r="DO120" s="292"/>
      <c r="DP120" s="292"/>
      <c r="DQ120" s="292"/>
      <c r="DR120" s="295"/>
      <c r="DS120" s="295"/>
      <c r="DT120" s="292"/>
      <c r="DU120" s="295"/>
      <c r="DV120" s="295"/>
      <c r="DW120" s="295"/>
      <c r="DX120" s="295"/>
      <c r="DY120" s="292"/>
      <c r="DZ120" s="292"/>
      <c r="EA120" s="292"/>
      <c r="EB120" s="292"/>
      <c r="EC120" s="292"/>
      <c r="ED120" s="292"/>
      <c r="EE120" s="292"/>
      <c r="EF120" s="292"/>
      <c r="EG120" s="292"/>
      <c r="EH120" s="292"/>
      <c r="EI120" s="292"/>
      <c r="EJ120" s="292"/>
      <c r="EK120" s="295"/>
      <c r="EL120" s="295"/>
      <c r="EM120" s="295"/>
      <c r="EN120" s="292"/>
      <c r="EO120" s="292"/>
      <c r="EP120" s="295"/>
      <c r="EQ120" s="295"/>
      <c r="ER120" s="295"/>
      <c r="ES120" s="292"/>
      <c r="ET120" s="292"/>
      <c r="EU120" s="292"/>
      <c r="EV120" s="292"/>
      <c r="EW120" s="292"/>
      <c r="EX120" s="292"/>
      <c r="EY120" s="292"/>
      <c r="EZ120" s="292"/>
      <c r="FA120" s="292"/>
      <c r="FB120" s="292"/>
      <c r="FC120" s="292"/>
      <c r="FD120" s="292"/>
      <c r="FE120" s="292"/>
      <c r="FF120" s="292"/>
      <c r="FG120" s="292"/>
      <c r="FH120" s="295"/>
      <c r="FI120" s="295"/>
      <c r="FJ120" s="295"/>
      <c r="FK120" s="292"/>
      <c r="FL120" s="292"/>
      <c r="FM120" s="292"/>
      <c r="FN120" s="292"/>
      <c r="FO120" s="292"/>
    </row>
    <row r="121" spans="1:171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5"/>
      <c r="AK121" s="295"/>
      <c r="AL121" s="292"/>
      <c r="AM121" s="295"/>
      <c r="AN121" s="295"/>
      <c r="AO121" s="292"/>
      <c r="AP121" s="295"/>
      <c r="AQ121" s="292"/>
      <c r="AR121" s="295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5"/>
      <c r="BF121" s="295"/>
      <c r="BG121" s="295"/>
      <c r="BH121" s="295"/>
      <c r="BI121" s="295"/>
      <c r="BJ121" s="295"/>
      <c r="BK121" s="295"/>
      <c r="BL121" s="295"/>
      <c r="BM121" s="295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5"/>
      <c r="CC121" s="295"/>
      <c r="CD121" s="295"/>
      <c r="CE121" s="295"/>
      <c r="CF121" s="295"/>
      <c r="CG121" s="295"/>
      <c r="CH121" s="295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5"/>
      <c r="CX121" s="295"/>
      <c r="CY121" s="295"/>
      <c r="CZ121" s="295"/>
      <c r="DA121" s="295"/>
      <c r="DB121" s="295"/>
      <c r="DC121" s="295"/>
      <c r="DD121" s="292"/>
      <c r="DE121" s="292"/>
      <c r="DF121" s="292"/>
      <c r="DG121" s="292"/>
      <c r="DH121" s="292"/>
      <c r="DI121" s="292"/>
      <c r="DJ121" s="292"/>
      <c r="DK121" s="292"/>
      <c r="DL121" s="292"/>
      <c r="DM121" s="292"/>
      <c r="DN121" s="292"/>
      <c r="DO121" s="292"/>
      <c r="DP121" s="292"/>
      <c r="DQ121" s="292"/>
      <c r="DR121" s="295"/>
      <c r="DS121" s="295"/>
      <c r="DT121" s="292"/>
      <c r="DU121" s="295"/>
      <c r="DV121" s="295"/>
      <c r="DW121" s="295"/>
      <c r="DX121" s="295"/>
      <c r="DY121" s="292"/>
      <c r="DZ121" s="292"/>
      <c r="EA121" s="292"/>
      <c r="EB121" s="292"/>
      <c r="EC121" s="292"/>
      <c r="ED121" s="292"/>
      <c r="EE121" s="292"/>
      <c r="EF121" s="292"/>
      <c r="EG121" s="292"/>
      <c r="EH121" s="292"/>
      <c r="EI121" s="292"/>
      <c r="EJ121" s="292"/>
      <c r="EK121" s="295"/>
      <c r="EL121" s="295"/>
      <c r="EM121" s="295"/>
      <c r="EN121" s="292"/>
      <c r="EO121" s="292"/>
      <c r="EP121" s="295"/>
      <c r="EQ121" s="295"/>
      <c r="ER121" s="295"/>
      <c r="ES121" s="292"/>
      <c r="ET121" s="292"/>
      <c r="EU121" s="292"/>
      <c r="EV121" s="292"/>
      <c r="EW121" s="292"/>
      <c r="EX121" s="292"/>
      <c r="EY121" s="292"/>
      <c r="EZ121" s="292"/>
      <c r="FA121" s="292"/>
      <c r="FB121" s="292"/>
      <c r="FC121" s="292"/>
      <c r="FD121" s="292"/>
      <c r="FE121" s="292"/>
      <c r="FF121" s="292"/>
      <c r="FG121" s="292"/>
      <c r="FH121" s="295"/>
      <c r="FI121" s="295"/>
      <c r="FJ121" s="295"/>
      <c r="FK121" s="292"/>
      <c r="FL121" s="292"/>
      <c r="FM121" s="292"/>
      <c r="FN121" s="292"/>
      <c r="FO121" s="292"/>
    </row>
    <row r="122" spans="1:171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5"/>
      <c r="AK122" s="295"/>
      <c r="AL122" s="292"/>
      <c r="AM122" s="295"/>
      <c r="AN122" s="295"/>
      <c r="AO122" s="292"/>
      <c r="AP122" s="295"/>
      <c r="AQ122" s="292"/>
      <c r="AR122" s="295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5"/>
      <c r="BF122" s="295"/>
      <c r="BG122" s="295"/>
      <c r="BH122" s="295"/>
      <c r="BI122" s="295"/>
      <c r="BJ122" s="295"/>
      <c r="BK122" s="295"/>
      <c r="BL122" s="295"/>
      <c r="BM122" s="295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5"/>
      <c r="CC122" s="295"/>
      <c r="CD122" s="295"/>
      <c r="CE122" s="295"/>
      <c r="CF122" s="295"/>
      <c r="CG122" s="295"/>
      <c r="CH122" s="295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5"/>
      <c r="CX122" s="295"/>
      <c r="CY122" s="295"/>
      <c r="CZ122" s="295"/>
      <c r="DA122" s="295"/>
      <c r="DB122" s="295"/>
      <c r="DC122" s="295"/>
      <c r="DD122" s="292"/>
      <c r="DE122" s="292"/>
      <c r="DF122" s="292"/>
      <c r="DG122" s="292"/>
      <c r="DH122" s="292"/>
      <c r="DI122" s="292"/>
      <c r="DJ122" s="292"/>
      <c r="DK122" s="292"/>
      <c r="DL122" s="292"/>
      <c r="DM122" s="292"/>
      <c r="DN122" s="292"/>
      <c r="DO122" s="292"/>
      <c r="DP122" s="292"/>
      <c r="DQ122" s="292"/>
      <c r="DR122" s="295"/>
      <c r="DS122" s="295"/>
      <c r="DT122" s="292"/>
      <c r="DU122" s="295"/>
      <c r="DV122" s="295"/>
      <c r="DW122" s="295"/>
      <c r="DX122" s="295"/>
      <c r="DY122" s="292"/>
      <c r="DZ122" s="292"/>
      <c r="EA122" s="292"/>
      <c r="EB122" s="292"/>
      <c r="EC122" s="292"/>
      <c r="ED122" s="292"/>
      <c r="EE122" s="292"/>
      <c r="EF122" s="292"/>
      <c r="EG122" s="292"/>
      <c r="EH122" s="292"/>
      <c r="EI122" s="292"/>
      <c r="EJ122" s="292"/>
      <c r="EK122" s="295"/>
      <c r="EL122" s="295"/>
      <c r="EM122" s="295"/>
      <c r="EN122" s="292"/>
      <c r="EO122" s="292"/>
      <c r="EP122" s="295"/>
      <c r="EQ122" s="295"/>
      <c r="ER122" s="295"/>
      <c r="ES122" s="292"/>
      <c r="ET122" s="292"/>
      <c r="EU122" s="292"/>
      <c r="EV122" s="292"/>
      <c r="EW122" s="292"/>
      <c r="EX122" s="292"/>
      <c r="EY122" s="292"/>
      <c r="EZ122" s="292"/>
      <c r="FA122" s="292"/>
      <c r="FB122" s="292"/>
      <c r="FC122" s="292"/>
      <c r="FD122" s="292"/>
      <c r="FE122" s="292"/>
      <c r="FF122" s="292"/>
      <c r="FG122" s="292"/>
      <c r="FH122" s="295"/>
      <c r="FI122" s="295"/>
      <c r="FJ122" s="295"/>
      <c r="FK122" s="292"/>
      <c r="FL122" s="292"/>
      <c r="FM122" s="292"/>
      <c r="FN122" s="292"/>
      <c r="FO122" s="292"/>
    </row>
    <row r="123" spans="1:171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5"/>
      <c r="AK123" s="295"/>
      <c r="AL123" s="292"/>
      <c r="AM123" s="295"/>
      <c r="AN123" s="295"/>
      <c r="AO123" s="292"/>
      <c r="AP123" s="295"/>
      <c r="AQ123" s="292"/>
      <c r="AR123" s="295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5"/>
      <c r="BF123" s="295"/>
      <c r="BG123" s="295"/>
      <c r="BH123" s="295"/>
      <c r="BI123" s="295"/>
      <c r="BJ123" s="295"/>
      <c r="BK123" s="295"/>
      <c r="BL123" s="295"/>
      <c r="BM123" s="295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5"/>
      <c r="CC123" s="295"/>
      <c r="CD123" s="295"/>
      <c r="CE123" s="295"/>
      <c r="CF123" s="295"/>
      <c r="CG123" s="295"/>
      <c r="CH123" s="295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5"/>
      <c r="CX123" s="295"/>
      <c r="CY123" s="295"/>
      <c r="CZ123" s="295"/>
      <c r="DA123" s="295"/>
      <c r="DB123" s="295"/>
      <c r="DC123" s="295"/>
      <c r="DD123" s="292"/>
      <c r="DE123" s="292"/>
      <c r="DF123" s="292"/>
      <c r="DG123" s="292"/>
      <c r="DH123" s="292"/>
      <c r="DI123" s="292"/>
      <c r="DJ123" s="292"/>
      <c r="DK123" s="292"/>
      <c r="DL123" s="292"/>
      <c r="DM123" s="292"/>
      <c r="DN123" s="292"/>
      <c r="DO123" s="292"/>
      <c r="DP123" s="292"/>
      <c r="DQ123" s="292"/>
      <c r="DR123" s="295"/>
      <c r="DS123" s="295"/>
      <c r="DT123" s="292"/>
      <c r="DU123" s="295"/>
      <c r="DV123" s="295"/>
      <c r="DW123" s="295"/>
      <c r="DX123" s="295"/>
      <c r="DY123" s="292"/>
      <c r="DZ123" s="292"/>
      <c r="EA123" s="292"/>
      <c r="EB123" s="292"/>
      <c r="EC123" s="292"/>
      <c r="ED123" s="292"/>
      <c r="EE123" s="292"/>
      <c r="EF123" s="292"/>
      <c r="EG123" s="292"/>
      <c r="EH123" s="292"/>
      <c r="EI123" s="292"/>
      <c r="EJ123" s="292"/>
      <c r="EK123" s="295"/>
      <c r="EL123" s="295"/>
      <c r="EM123" s="295"/>
      <c r="EN123" s="292"/>
      <c r="EO123" s="292"/>
      <c r="EP123" s="295"/>
      <c r="EQ123" s="295"/>
      <c r="ER123" s="295"/>
      <c r="ES123" s="292"/>
      <c r="ET123" s="292"/>
      <c r="EU123" s="292"/>
      <c r="EV123" s="292"/>
      <c r="EW123" s="292"/>
      <c r="EX123" s="292"/>
      <c r="EY123" s="292"/>
      <c r="EZ123" s="292"/>
      <c r="FA123" s="292"/>
      <c r="FB123" s="292"/>
      <c r="FC123" s="292"/>
      <c r="FD123" s="292"/>
      <c r="FE123" s="292"/>
      <c r="FF123" s="292"/>
      <c r="FG123" s="292"/>
      <c r="FH123" s="295"/>
      <c r="FI123" s="295"/>
      <c r="FJ123" s="295"/>
      <c r="FK123" s="292"/>
      <c r="FL123" s="292"/>
      <c r="FM123" s="292"/>
      <c r="FN123" s="292"/>
      <c r="FO123" s="292"/>
    </row>
    <row r="124" spans="1:171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5"/>
      <c r="AK124" s="295"/>
      <c r="AL124" s="292"/>
      <c r="AM124" s="295"/>
      <c r="AN124" s="295"/>
      <c r="AO124" s="292"/>
      <c r="AP124" s="295"/>
      <c r="AQ124" s="292"/>
      <c r="AR124" s="295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5"/>
      <c r="BF124" s="295"/>
      <c r="BG124" s="295"/>
      <c r="BH124" s="295"/>
      <c r="BI124" s="295"/>
      <c r="BJ124" s="295"/>
      <c r="BK124" s="295"/>
      <c r="BL124" s="295"/>
      <c r="BM124" s="295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5"/>
      <c r="CC124" s="295"/>
      <c r="CD124" s="295"/>
      <c r="CE124" s="295"/>
      <c r="CF124" s="295"/>
      <c r="CG124" s="295"/>
      <c r="CH124" s="295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5"/>
      <c r="CX124" s="295"/>
      <c r="CY124" s="295"/>
      <c r="CZ124" s="295"/>
      <c r="DA124" s="295"/>
      <c r="DB124" s="295"/>
      <c r="DC124" s="295"/>
      <c r="DD124" s="292"/>
      <c r="DE124" s="292"/>
      <c r="DF124" s="292"/>
      <c r="DG124" s="292"/>
      <c r="DH124" s="292"/>
      <c r="DI124" s="292"/>
      <c r="DJ124" s="292"/>
      <c r="DK124" s="292"/>
      <c r="DL124" s="292"/>
      <c r="DM124" s="292"/>
      <c r="DN124" s="292"/>
      <c r="DO124" s="292"/>
      <c r="DP124" s="292"/>
      <c r="DQ124" s="292"/>
      <c r="DR124" s="295"/>
      <c r="DS124" s="295"/>
      <c r="DT124" s="292"/>
      <c r="DU124" s="295"/>
      <c r="DV124" s="295"/>
      <c r="DW124" s="295"/>
      <c r="DX124" s="295"/>
      <c r="DY124" s="292"/>
      <c r="DZ124" s="292"/>
      <c r="EA124" s="292"/>
      <c r="EB124" s="292"/>
      <c r="EC124" s="292"/>
      <c r="ED124" s="292"/>
      <c r="EE124" s="292"/>
      <c r="EF124" s="292"/>
      <c r="EG124" s="292"/>
      <c r="EH124" s="292"/>
      <c r="EI124" s="292"/>
      <c r="EJ124" s="292"/>
      <c r="EK124" s="295"/>
      <c r="EL124" s="295"/>
      <c r="EM124" s="295"/>
      <c r="EN124" s="292"/>
      <c r="EO124" s="292"/>
      <c r="EP124" s="295"/>
      <c r="EQ124" s="295"/>
      <c r="ER124" s="295"/>
      <c r="ES124" s="292"/>
      <c r="ET124" s="292"/>
      <c r="EU124" s="292"/>
      <c r="EV124" s="292"/>
      <c r="EW124" s="292"/>
      <c r="EX124" s="292"/>
      <c r="EY124" s="292"/>
      <c r="EZ124" s="292"/>
      <c r="FA124" s="292"/>
      <c r="FB124" s="292"/>
      <c r="FC124" s="292"/>
      <c r="FD124" s="292"/>
      <c r="FE124" s="292"/>
      <c r="FF124" s="292"/>
      <c r="FG124" s="292"/>
      <c r="FH124" s="295"/>
      <c r="FI124" s="295"/>
      <c r="FJ124" s="295"/>
      <c r="FK124" s="292"/>
      <c r="FL124" s="292"/>
      <c r="FM124" s="292"/>
      <c r="FN124" s="292"/>
      <c r="FO124" s="292"/>
    </row>
    <row r="125" spans="1:171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5"/>
      <c r="AK125" s="295"/>
      <c r="AL125" s="292"/>
      <c r="AM125" s="295"/>
      <c r="AN125" s="295"/>
      <c r="AO125" s="292"/>
      <c r="AP125" s="295"/>
      <c r="AQ125" s="292"/>
      <c r="AR125" s="295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5"/>
      <c r="BF125" s="295"/>
      <c r="BG125" s="295"/>
      <c r="BH125" s="295"/>
      <c r="BI125" s="295"/>
      <c r="BJ125" s="295"/>
      <c r="BK125" s="295"/>
      <c r="BL125" s="295"/>
      <c r="BM125" s="295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5"/>
      <c r="CC125" s="295"/>
      <c r="CD125" s="295"/>
      <c r="CE125" s="295"/>
      <c r="CF125" s="295"/>
      <c r="CG125" s="295"/>
      <c r="CH125" s="295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5"/>
      <c r="CX125" s="295"/>
      <c r="CY125" s="295"/>
      <c r="CZ125" s="295"/>
      <c r="DA125" s="295"/>
      <c r="DB125" s="295"/>
      <c r="DC125" s="295"/>
      <c r="DD125" s="292"/>
      <c r="DE125" s="292"/>
      <c r="DF125" s="292"/>
      <c r="DG125" s="292"/>
      <c r="DH125" s="292"/>
      <c r="DI125" s="292"/>
      <c r="DJ125" s="292"/>
      <c r="DK125" s="292"/>
      <c r="DL125" s="292"/>
      <c r="DM125" s="292"/>
      <c r="DN125" s="292"/>
      <c r="DO125" s="292"/>
      <c r="DP125" s="292"/>
      <c r="DQ125" s="292"/>
      <c r="DR125" s="295"/>
      <c r="DS125" s="295"/>
      <c r="DT125" s="292"/>
      <c r="DU125" s="295"/>
      <c r="DV125" s="295"/>
      <c r="DW125" s="295"/>
      <c r="DX125" s="295"/>
      <c r="DY125" s="292"/>
      <c r="DZ125" s="292"/>
      <c r="EA125" s="292"/>
      <c r="EB125" s="292"/>
      <c r="EC125" s="292"/>
      <c r="ED125" s="292"/>
      <c r="EE125" s="292"/>
      <c r="EF125" s="292"/>
      <c r="EG125" s="292"/>
      <c r="EH125" s="292"/>
      <c r="EI125" s="292"/>
      <c r="EJ125" s="292"/>
      <c r="EK125" s="295"/>
      <c r="EL125" s="295"/>
      <c r="EM125" s="295"/>
      <c r="EN125" s="292"/>
      <c r="EO125" s="292"/>
      <c r="EP125" s="295"/>
      <c r="EQ125" s="295"/>
      <c r="ER125" s="295"/>
      <c r="ES125" s="292"/>
      <c r="ET125" s="292"/>
      <c r="EU125" s="292"/>
      <c r="EV125" s="292"/>
      <c r="EW125" s="292"/>
      <c r="EX125" s="292"/>
      <c r="EY125" s="292"/>
      <c r="EZ125" s="292"/>
      <c r="FA125" s="292"/>
      <c r="FB125" s="292"/>
      <c r="FC125" s="292"/>
      <c r="FD125" s="292"/>
      <c r="FE125" s="292"/>
      <c r="FF125" s="292"/>
      <c r="FG125" s="292"/>
      <c r="FH125" s="295"/>
      <c r="FI125" s="295"/>
      <c r="FJ125" s="295"/>
      <c r="FK125" s="292"/>
      <c r="FL125" s="292"/>
      <c r="FM125" s="292"/>
      <c r="FN125" s="292"/>
      <c r="FO125" s="292"/>
    </row>
    <row r="126" spans="1:171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5"/>
      <c r="AK126" s="295"/>
      <c r="AL126" s="292"/>
      <c r="AM126" s="295"/>
      <c r="AN126" s="295"/>
      <c r="AO126" s="292"/>
      <c r="AP126" s="295"/>
      <c r="AQ126" s="292"/>
      <c r="AR126" s="295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5"/>
      <c r="BF126" s="295"/>
      <c r="BG126" s="295"/>
      <c r="BH126" s="295"/>
      <c r="BI126" s="295"/>
      <c r="BJ126" s="295"/>
      <c r="BK126" s="295"/>
      <c r="BL126" s="295"/>
      <c r="BM126" s="295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5"/>
      <c r="CC126" s="295"/>
      <c r="CD126" s="295"/>
      <c r="CE126" s="295"/>
      <c r="CF126" s="295"/>
      <c r="CG126" s="295"/>
      <c r="CH126" s="295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5"/>
      <c r="CX126" s="295"/>
      <c r="CY126" s="295"/>
      <c r="CZ126" s="295"/>
      <c r="DA126" s="295"/>
      <c r="DB126" s="295"/>
      <c r="DC126" s="295"/>
      <c r="DD126" s="292"/>
      <c r="DE126" s="292"/>
      <c r="DF126" s="292"/>
      <c r="DG126" s="292"/>
      <c r="DH126" s="292"/>
      <c r="DI126" s="292"/>
      <c r="DJ126" s="292"/>
      <c r="DK126" s="292"/>
      <c r="DL126" s="292"/>
      <c r="DM126" s="292"/>
      <c r="DN126" s="292"/>
      <c r="DO126" s="292"/>
      <c r="DP126" s="292"/>
      <c r="DQ126" s="292"/>
      <c r="DR126" s="295"/>
      <c r="DS126" s="295"/>
      <c r="DT126" s="292"/>
      <c r="DU126" s="295"/>
      <c r="DV126" s="295"/>
      <c r="DW126" s="295"/>
      <c r="DX126" s="295"/>
      <c r="DY126" s="292"/>
      <c r="DZ126" s="292"/>
      <c r="EA126" s="292"/>
      <c r="EB126" s="292"/>
      <c r="EC126" s="292"/>
      <c r="ED126" s="292"/>
      <c r="EE126" s="292"/>
      <c r="EF126" s="292"/>
      <c r="EG126" s="292"/>
      <c r="EH126" s="292"/>
      <c r="EI126" s="292"/>
      <c r="EJ126" s="292"/>
      <c r="EK126" s="295"/>
      <c r="EL126" s="295"/>
      <c r="EM126" s="295"/>
      <c r="EN126" s="292"/>
      <c r="EO126" s="292"/>
      <c r="EP126" s="295"/>
      <c r="EQ126" s="295"/>
      <c r="ER126" s="295"/>
      <c r="ES126" s="292"/>
      <c r="ET126" s="292"/>
      <c r="EU126" s="292"/>
      <c r="EV126" s="292"/>
      <c r="EW126" s="292"/>
      <c r="EX126" s="292"/>
      <c r="EY126" s="292"/>
      <c r="EZ126" s="292"/>
      <c r="FA126" s="292"/>
      <c r="FB126" s="292"/>
      <c r="FC126" s="292"/>
      <c r="FD126" s="292"/>
      <c r="FE126" s="292"/>
      <c r="FF126" s="292"/>
      <c r="FG126" s="292"/>
      <c r="FH126" s="295"/>
      <c r="FI126" s="295"/>
      <c r="FJ126" s="295"/>
      <c r="FK126" s="292"/>
      <c r="FL126" s="292"/>
      <c r="FM126" s="292"/>
      <c r="FN126" s="292"/>
      <c r="FO126" s="292"/>
    </row>
    <row r="127" spans="1:171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5"/>
      <c r="AK127" s="295"/>
      <c r="AL127" s="292"/>
      <c r="AM127" s="295"/>
      <c r="AN127" s="295"/>
      <c r="AO127" s="292"/>
      <c r="AP127" s="295"/>
      <c r="AQ127" s="292"/>
      <c r="AR127" s="295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5"/>
      <c r="BF127" s="295"/>
      <c r="BG127" s="295"/>
      <c r="BH127" s="295"/>
      <c r="BI127" s="295"/>
      <c r="BJ127" s="295"/>
      <c r="BK127" s="295"/>
      <c r="BL127" s="295"/>
      <c r="BM127" s="295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5"/>
      <c r="CC127" s="295"/>
      <c r="CD127" s="295"/>
      <c r="CE127" s="295"/>
      <c r="CF127" s="295"/>
      <c r="CG127" s="295"/>
      <c r="CH127" s="295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5"/>
      <c r="CX127" s="295"/>
      <c r="CY127" s="295"/>
      <c r="CZ127" s="295"/>
      <c r="DA127" s="295"/>
      <c r="DB127" s="295"/>
      <c r="DC127" s="295"/>
      <c r="DD127" s="292"/>
      <c r="DE127" s="292"/>
      <c r="DF127" s="292"/>
      <c r="DG127" s="292"/>
      <c r="DH127" s="292"/>
      <c r="DI127" s="292"/>
      <c r="DJ127" s="292"/>
      <c r="DK127" s="292"/>
      <c r="DL127" s="292"/>
      <c r="DM127" s="292"/>
      <c r="DN127" s="292"/>
      <c r="DO127" s="292"/>
      <c r="DP127" s="292"/>
      <c r="DQ127" s="292"/>
      <c r="DR127" s="295"/>
      <c r="DS127" s="295"/>
      <c r="DT127" s="292"/>
      <c r="DU127" s="295"/>
      <c r="DV127" s="295"/>
      <c r="DW127" s="295"/>
      <c r="DX127" s="295"/>
      <c r="DY127" s="292"/>
      <c r="DZ127" s="292"/>
      <c r="EA127" s="292"/>
      <c r="EB127" s="292"/>
      <c r="EC127" s="292"/>
      <c r="ED127" s="292"/>
      <c r="EE127" s="292"/>
      <c r="EF127" s="292"/>
      <c r="EG127" s="292"/>
      <c r="EH127" s="292"/>
      <c r="EI127" s="292"/>
      <c r="EJ127" s="292"/>
      <c r="EK127" s="295"/>
      <c r="EL127" s="295"/>
      <c r="EM127" s="295"/>
      <c r="EN127" s="292"/>
      <c r="EO127" s="292"/>
      <c r="EP127" s="295"/>
      <c r="EQ127" s="295"/>
      <c r="ER127" s="295"/>
      <c r="ES127" s="292"/>
      <c r="ET127" s="292"/>
      <c r="EU127" s="292"/>
      <c r="EV127" s="292"/>
      <c r="EW127" s="292"/>
      <c r="EX127" s="292"/>
      <c r="EY127" s="292"/>
      <c r="EZ127" s="292"/>
      <c r="FA127" s="292"/>
      <c r="FB127" s="292"/>
      <c r="FC127" s="292"/>
      <c r="FD127" s="292"/>
      <c r="FE127" s="292"/>
      <c r="FF127" s="292"/>
      <c r="FG127" s="292"/>
      <c r="FH127" s="295"/>
      <c r="FI127" s="295"/>
      <c r="FJ127" s="295"/>
      <c r="FK127" s="292"/>
      <c r="FL127" s="292"/>
      <c r="FM127" s="292"/>
      <c r="FN127" s="292"/>
      <c r="FO127" s="292"/>
    </row>
    <row r="128" spans="1:171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5"/>
      <c r="AK128" s="295"/>
      <c r="AL128" s="292"/>
      <c r="AM128" s="295"/>
      <c r="AN128" s="295"/>
      <c r="AO128" s="292"/>
      <c r="AP128" s="295"/>
      <c r="AQ128" s="292"/>
      <c r="AR128" s="295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5"/>
      <c r="BF128" s="295"/>
      <c r="BG128" s="295"/>
      <c r="BH128" s="295"/>
      <c r="BI128" s="295"/>
      <c r="BJ128" s="295"/>
      <c r="BK128" s="295"/>
      <c r="BL128" s="295"/>
      <c r="BM128" s="295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5"/>
      <c r="CC128" s="295"/>
      <c r="CD128" s="295"/>
      <c r="CE128" s="295"/>
      <c r="CF128" s="295"/>
      <c r="CG128" s="295"/>
      <c r="CH128" s="295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5"/>
      <c r="CX128" s="295"/>
      <c r="CY128" s="295"/>
      <c r="CZ128" s="295"/>
      <c r="DA128" s="295"/>
      <c r="DB128" s="295"/>
      <c r="DC128" s="295"/>
      <c r="DD128" s="292"/>
      <c r="DE128" s="292"/>
      <c r="DF128" s="292"/>
      <c r="DG128" s="292"/>
      <c r="DH128" s="292"/>
      <c r="DI128" s="292"/>
      <c r="DJ128" s="292"/>
      <c r="DK128" s="292"/>
      <c r="DL128" s="292"/>
      <c r="DM128" s="292"/>
      <c r="DN128" s="292"/>
      <c r="DO128" s="292"/>
      <c r="DP128" s="292"/>
      <c r="DQ128" s="292"/>
      <c r="DR128" s="295"/>
      <c r="DS128" s="295"/>
      <c r="DT128" s="292"/>
      <c r="DU128" s="295"/>
      <c r="DV128" s="295"/>
      <c r="DW128" s="295"/>
      <c r="DX128" s="295"/>
      <c r="DY128" s="292"/>
      <c r="DZ128" s="292"/>
      <c r="EA128" s="292"/>
      <c r="EB128" s="292"/>
      <c r="EC128" s="292"/>
      <c r="ED128" s="292"/>
      <c r="EE128" s="292"/>
      <c r="EF128" s="292"/>
      <c r="EG128" s="292"/>
      <c r="EH128" s="292"/>
      <c r="EI128" s="292"/>
      <c r="EJ128" s="292"/>
      <c r="EK128" s="295"/>
      <c r="EL128" s="295"/>
      <c r="EM128" s="295"/>
      <c r="EN128" s="292"/>
      <c r="EO128" s="292"/>
      <c r="EP128" s="295"/>
      <c r="EQ128" s="295"/>
      <c r="ER128" s="295"/>
      <c r="ES128" s="292"/>
      <c r="ET128" s="292"/>
      <c r="EU128" s="292"/>
      <c r="EV128" s="292"/>
      <c r="EW128" s="292"/>
      <c r="EX128" s="292"/>
      <c r="EY128" s="292"/>
      <c r="EZ128" s="292"/>
      <c r="FA128" s="292"/>
      <c r="FB128" s="292"/>
      <c r="FC128" s="292"/>
      <c r="FD128" s="292"/>
      <c r="FE128" s="292"/>
      <c r="FF128" s="292"/>
      <c r="FG128" s="292"/>
      <c r="FH128" s="295"/>
      <c r="FI128" s="295"/>
      <c r="FJ128" s="295"/>
      <c r="FK128" s="292"/>
      <c r="FL128" s="292"/>
      <c r="FM128" s="292"/>
      <c r="FN128" s="292"/>
      <c r="FO128" s="292"/>
    </row>
    <row r="129" spans="1:171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5"/>
      <c r="AK129" s="295"/>
      <c r="AL129" s="292"/>
      <c r="AM129" s="295"/>
      <c r="AN129" s="295"/>
      <c r="AO129" s="292"/>
      <c r="AP129" s="295"/>
      <c r="AQ129" s="292"/>
      <c r="AR129" s="295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5"/>
      <c r="BF129" s="295"/>
      <c r="BG129" s="295"/>
      <c r="BH129" s="295"/>
      <c r="BI129" s="295"/>
      <c r="BJ129" s="295"/>
      <c r="BK129" s="295"/>
      <c r="BL129" s="295"/>
      <c r="BM129" s="295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5"/>
      <c r="CC129" s="295"/>
      <c r="CD129" s="295"/>
      <c r="CE129" s="295"/>
      <c r="CF129" s="295"/>
      <c r="CG129" s="295"/>
      <c r="CH129" s="295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5"/>
      <c r="CX129" s="295"/>
      <c r="CY129" s="295"/>
      <c r="CZ129" s="295"/>
      <c r="DA129" s="295"/>
      <c r="DB129" s="295"/>
      <c r="DC129" s="295"/>
      <c r="DD129" s="292"/>
      <c r="DE129" s="292"/>
      <c r="DF129" s="292"/>
      <c r="DG129" s="292"/>
      <c r="DH129" s="292"/>
      <c r="DI129" s="292"/>
      <c r="DJ129" s="292"/>
      <c r="DK129" s="292"/>
      <c r="DL129" s="292"/>
      <c r="DM129" s="292"/>
      <c r="DN129" s="292"/>
      <c r="DO129" s="292"/>
      <c r="DP129" s="292"/>
      <c r="DQ129" s="292"/>
      <c r="DR129" s="295"/>
      <c r="DS129" s="295"/>
      <c r="DT129" s="292"/>
      <c r="DU129" s="295"/>
      <c r="DV129" s="295"/>
      <c r="DW129" s="295"/>
      <c r="DX129" s="295"/>
      <c r="DY129" s="292"/>
      <c r="DZ129" s="292"/>
      <c r="EA129" s="292"/>
      <c r="EB129" s="292"/>
      <c r="EC129" s="292"/>
      <c r="ED129" s="292"/>
      <c r="EE129" s="292"/>
      <c r="EF129" s="292"/>
      <c r="EG129" s="292"/>
      <c r="EH129" s="292"/>
      <c r="EI129" s="292"/>
      <c r="EJ129" s="292"/>
      <c r="EK129" s="295"/>
      <c r="EL129" s="295"/>
      <c r="EM129" s="295"/>
      <c r="EN129" s="292"/>
      <c r="EO129" s="292"/>
      <c r="EP129" s="295"/>
      <c r="EQ129" s="295"/>
      <c r="ER129" s="295"/>
      <c r="ES129" s="292"/>
      <c r="ET129" s="292"/>
      <c r="EU129" s="292"/>
      <c r="EV129" s="292"/>
      <c r="EW129" s="292"/>
      <c r="EX129" s="292"/>
      <c r="EY129" s="292"/>
      <c r="EZ129" s="292"/>
      <c r="FA129" s="292"/>
      <c r="FB129" s="292"/>
      <c r="FC129" s="292"/>
      <c r="FD129" s="292"/>
      <c r="FE129" s="292"/>
      <c r="FF129" s="292"/>
      <c r="FG129" s="292"/>
      <c r="FH129" s="295"/>
      <c r="FI129" s="295"/>
      <c r="FJ129" s="295"/>
      <c r="FK129" s="292"/>
      <c r="FL129" s="292"/>
      <c r="FM129" s="292"/>
      <c r="FN129" s="292"/>
      <c r="FO129" s="292"/>
    </row>
    <row r="130" spans="1:171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5"/>
      <c r="AK130" s="295"/>
      <c r="AL130" s="292"/>
      <c r="AM130" s="295"/>
      <c r="AN130" s="295"/>
      <c r="AO130" s="292"/>
      <c r="AP130" s="295"/>
      <c r="AQ130" s="292"/>
      <c r="AR130" s="295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5"/>
      <c r="BF130" s="295"/>
      <c r="BG130" s="295"/>
      <c r="BH130" s="295"/>
      <c r="BI130" s="295"/>
      <c r="BJ130" s="295"/>
      <c r="BK130" s="295"/>
      <c r="BL130" s="295"/>
      <c r="BM130" s="295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5"/>
      <c r="CC130" s="295"/>
      <c r="CD130" s="295"/>
      <c r="CE130" s="295"/>
      <c r="CF130" s="295"/>
      <c r="CG130" s="295"/>
      <c r="CH130" s="295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5"/>
      <c r="CX130" s="295"/>
      <c r="CY130" s="295"/>
      <c r="CZ130" s="295"/>
      <c r="DA130" s="295"/>
      <c r="DB130" s="295"/>
      <c r="DC130" s="295"/>
      <c r="DD130" s="292"/>
      <c r="DE130" s="292"/>
      <c r="DF130" s="292"/>
      <c r="DG130" s="292"/>
      <c r="DH130" s="292"/>
      <c r="DI130" s="292"/>
      <c r="DJ130" s="292"/>
      <c r="DK130" s="292"/>
      <c r="DL130" s="292"/>
      <c r="DM130" s="292"/>
      <c r="DN130" s="292"/>
      <c r="DO130" s="292"/>
      <c r="DP130" s="292"/>
      <c r="DQ130" s="292"/>
      <c r="DR130" s="295"/>
      <c r="DS130" s="295"/>
      <c r="DT130" s="292"/>
      <c r="DU130" s="295"/>
      <c r="DV130" s="295"/>
      <c r="DW130" s="295"/>
      <c r="DX130" s="295"/>
      <c r="DY130" s="292"/>
      <c r="DZ130" s="292"/>
      <c r="EA130" s="292"/>
      <c r="EB130" s="292"/>
      <c r="EC130" s="292"/>
      <c r="ED130" s="292"/>
      <c r="EE130" s="292"/>
      <c r="EF130" s="292"/>
      <c r="EG130" s="292"/>
      <c r="EH130" s="292"/>
      <c r="EI130" s="292"/>
      <c r="EJ130" s="292"/>
      <c r="EK130" s="295"/>
      <c r="EL130" s="295"/>
      <c r="EM130" s="295"/>
      <c r="EN130" s="292"/>
      <c r="EO130" s="292"/>
      <c r="EP130" s="295"/>
      <c r="EQ130" s="295"/>
      <c r="ER130" s="295"/>
      <c r="ES130" s="292"/>
      <c r="ET130" s="292"/>
      <c r="EU130" s="292"/>
      <c r="EV130" s="292"/>
      <c r="EW130" s="292"/>
      <c r="EX130" s="292"/>
      <c r="EY130" s="292"/>
      <c r="EZ130" s="292"/>
      <c r="FA130" s="292"/>
      <c r="FB130" s="292"/>
      <c r="FC130" s="292"/>
      <c r="FD130" s="292"/>
      <c r="FE130" s="292"/>
      <c r="FF130" s="292"/>
      <c r="FG130" s="292"/>
      <c r="FH130" s="295"/>
      <c r="FI130" s="295"/>
      <c r="FJ130" s="295"/>
      <c r="FK130" s="292"/>
      <c r="FL130" s="292"/>
      <c r="FM130" s="292"/>
      <c r="FN130" s="292"/>
      <c r="FO130" s="292"/>
    </row>
    <row r="131" spans="1:171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5"/>
      <c r="AK131" s="295"/>
      <c r="AL131" s="292"/>
      <c r="AM131" s="295"/>
      <c r="AN131" s="295"/>
      <c r="AO131" s="292"/>
      <c r="AP131" s="295"/>
      <c r="AQ131" s="292"/>
      <c r="AR131" s="295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5"/>
      <c r="BF131" s="295"/>
      <c r="BG131" s="295"/>
      <c r="BH131" s="295"/>
      <c r="BI131" s="295"/>
      <c r="BJ131" s="295"/>
      <c r="BK131" s="295"/>
      <c r="BL131" s="295"/>
      <c r="BM131" s="295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5"/>
      <c r="CC131" s="295"/>
      <c r="CD131" s="295"/>
      <c r="CE131" s="295"/>
      <c r="CF131" s="295"/>
      <c r="CG131" s="295"/>
      <c r="CH131" s="295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5"/>
      <c r="CX131" s="295"/>
      <c r="CY131" s="295"/>
      <c r="CZ131" s="295"/>
      <c r="DA131" s="295"/>
      <c r="DB131" s="295"/>
      <c r="DC131" s="295"/>
      <c r="DD131" s="292"/>
      <c r="DE131" s="292"/>
      <c r="DF131" s="292"/>
      <c r="DG131" s="292"/>
      <c r="DH131" s="292"/>
      <c r="DI131" s="292"/>
      <c r="DJ131" s="292"/>
      <c r="DK131" s="292"/>
      <c r="DL131" s="292"/>
      <c r="DM131" s="292"/>
      <c r="DN131" s="292"/>
      <c r="DO131" s="292"/>
      <c r="DP131" s="292"/>
      <c r="DQ131" s="292"/>
      <c r="DR131" s="295"/>
      <c r="DS131" s="295"/>
      <c r="DT131" s="292"/>
      <c r="DU131" s="295"/>
      <c r="DV131" s="295"/>
      <c r="DW131" s="295"/>
      <c r="DX131" s="295"/>
      <c r="DY131" s="292"/>
      <c r="DZ131" s="292"/>
      <c r="EA131" s="292"/>
      <c r="EB131" s="292"/>
      <c r="EC131" s="292"/>
      <c r="ED131" s="292"/>
      <c r="EE131" s="292"/>
      <c r="EF131" s="292"/>
      <c r="EG131" s="292"/>
      <c r="EH131" s="292"/>
      <c r="EI131" s="292"/>
      <c r="EJ131" s="292"/>
      <c r="EK131" s="295"/>
      <c r="EL131" s="295"/>
      <c r="EM131" s="295"/>
      <c r="EN131" s="292"/>
      <c r="EO131" s="292"/>
      <c r="EP131" s="295"/>
      <c r="EQ131" s="295"/>
      <c r="ER131" s="295"/>
      <c r="ES131" s="292"/>
      <c r="ET131" s="292"/>
      <c r="EU131" s="292"/>
      <c r="EV131" s="292"/>
      <c r="EW131" s="292"/>
      <c r="EX131" s="292"/>
      <c r="EY131" s="292"/>
      <c r="EZ131" s="292"/>
      <c r="FA131" s="292"/>
      <c r="FB131" s="292"/>
      <c r="FC131" s="292"/>
      <c r="FD131" s="292"/>
      <c r="FE131" s="292"/>
      <c r="FF131" s="292"/>
      <c r="FG131" s="292"/>
      <c r="FH131" s="295"/>
      <c r="FI131" s="295"/>
      <c r="FJ131" s="295"/>
      <c r="FK131" s="292"/>
      <c r="FL131" s="292"/>
      <c r="FM131" s="292"/>
      <c r="FN131" s="292"/>
      <c r="FO131" s="292"/>
    </row>
    <row r="132" spans="1:171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5"/>
      <c r="AK132" s="295"/>
      <c r="AL132" s="292"/>
      <c r="AM132" s="295"/>
      <c r="AN132" s="295"/>
      <c r="AO132" s="292"/>
      <c r="AP132" s="295"/>
      <c r="AQ132" s="292"/>
      <c r="AR132" s="295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5"/>
      <c r="BF132" s="295"/>
      <c r="BG132" s="295"/>
      <c r="BH132" s="295"/>
      <c r="BI132" s="295"/>
      <c r="BJ132" s="295"/>
      <c r="BK132" s="295"/>
      <c r="BL132" s="295"/>
      <c r="BM132" s="295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5"/>
      <c r="CC132" s="295"/>
      <c r="CD132" s="295"/>
      <c r="CE132" s="295"/>
      <c r="CF132" s="295"/>
      <c r="CG132" s="295"/>
      <c r="CH132" s="295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5"/>
      <c r="CX132" s="295"/>
      <c r="CY132" s="295"/>
      <c r="CZ132" s="295"/>
      <c r="DA132" s="295"/>
      <c r="DB132" s="295"/>
      <c r="DC132" s="295"/>
      <c r="DD132" s="292"/>
      <c r="DE132" s="292"/>
      <c r="DF132" s="292"/>
      <c r="DG132" s="292"/>
      <c r="DH132" s="292"/>
      <c r="DI132" s="292"/>
      <c r="DJ132" s="292"/>
      <c r="DK132" s="292"/>
      <c r="DL132" s="292"/>
      <c r="DM132" s="292"/>
      <c r="DN132" s="292"/>
      <c r="DO132" s="292"/>
      <c r="DP132" s="292"/>
      <c r="DQ132" s="292"/>
      <c r="DR132" s="295"/>
      <c r="DS132" s="295"/>
      <c r="DT132" s="292"/>
      <c r="DU132" s="295"/>
      <c r="DV132" s="295"/>
      <c r="DW132" s="295"/>
      <c r="DX132" s="295"/>
      <c r="DY132" s="292"/>
      <c r="DZ132" s="292"/>
      <c r="EA132" s="292"/>
      <c r="EB132" s="292"/>
      <c r="EC132" s="292"/>
      <c r="ED132" s="292"/>
      <c r="EE132" s="292"/>
      <c r="EF132" s="292"/>
      <c r="EG132" s="292"/>
      <c r="EH132" s="292"/>
      <c r="EI132" s="292"/>
      <c r="EJ132" s="292"/>
      <c r="EK132" s="295"/>
      <c r="EL132" s="295"/>
      <c r="EM132" s="295"/>
      <c r="EN132" s="292"/>
      <c r="EO132" s="292"/>
      <c r="EP132" s="295"/>
      <c r="EQ132" s="295"/>
      <c r="ER132" s="295"/>
      <c r="ES132" s="292"/>
      <c r="ET132" s="292"/>
      <c r="EU132" s="292"/>
      <c r="EV132" s="292"/>
      <c r="EW132" s="292"/>
      <c r="EX132" s="292"/>
      <c r="EY132" s="292"/>
      <c r="EZ132" s="292"/>
      <c r="FA132" s="292"/>
      <c r="FB132" s="292"/>
      <c r="FC132" s="292"/>
      <c r="FD132" s="292"/>
      <c r="FE132" s="292"/>
      <c r="FF132" s="292"/>
      <c r="FG132" s="292"/>
      <c r="FH132" s="295"/>
      <c r="FI132" s="295"/>
      <c r="FJ132" s="295"/>
      <c r="FK132" s="292"/>
      <c r="FL132" s="292"/>
      <c r="FM132" s="292"/>
      <c r="FN132" s="292"/>
      <c r="FO132" s="292"/>
    </row>
    <row r="133" spans="1:171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5"/>
      <c r="AK133" s="295"/>
      <c r="AL133" s="292"/>
      <c r="AM133" s="295"/>
      <c r="AN133" s="295"/>
      <c r="AO133" s="292"/>
      <c r="AP133" s="295"/>
      <c r="AQ133" s="292"/>
      <c r="AR133" s="295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5"/>
      <c r="BF133" s="295"/>
      <c r="BG133" s="295"/>
      <c r="BH133" s="295"/>
      <c r="BI133" s="295"/>
      <c r="BJ133" s="295"/>
      <c r="BK133" s="295"/>
      <c r="BL133" s="295"/>
      <c r="BM133" s="295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5"/>
      <c r="CC133" s="295"/>
      <c r="CD133" s="295"/>
      <c r="CE133" s="295"/>
      <c r="CF133" s="295"/>
      <c r="CG133" s="295"/>
      <c r="CH133" s="295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5"/>
      <c r="CX133" s="295"/>
      <c r="CY133" s="295"/>
      <c r="CZ133" s="295"/>
      <c r="DA133" s="295"/>
      <c r="DB133" s="295"/>
      <c r="DC133" s="295"/>
      <c r="DD133" s="292"/>
      <c r="DE133" s="292"/>
      <c r="DF133" s="292"/>
      <c r="DG133" s="292"/>
      <c r="DH133" s="292"/>
      <c r="DI133" s="292"/>
      <c r="DJ133" s="292"/>
      <c r="DK133" s="292"/>
      <c r="DL133" s="292"/>
      <c r="DM133" s="292"/>
      <c r="DN133" s="292"/>
      <c r="DO133" s="292"/>
      <c r="DP133" s="292"/>
      <c r="DQ133" s="292"/>
      <c r="DR133" s="295"/>
      <c r="DS133" s="295"/>
      <c r="DT133" s="292"/>
      <c r="DU133" s="295"/>
      <c r="DV133" s="295"/>
      <c r="DW133" s="295"/>
      <c r="DX133" s="295"/>
      <c r="DY133" s="292"/>
      <c r="DZ133" s="292"/>
      <c r="EA133" s="292"/>
      <c r="EB133" s="292"/>
      <c r="EC133" s="292"/>
      <c r="ED133" s="292"/>
      <c r="EE133" s="292"/>
      <c r="EF133" s="292"/>
      <c r="EG133" s="292"/>
      <c r="EH133" s="292"/>
      <c r="EI133" s="292"/>
      <c r="EJ133" s="292"/>
      <c r="EK133" s="295"/>
      <c r="EL133" s="295"/>
      <c r="EM133" s="295"/>
      <c r="EN133" s="292"/>
      <c r="EO133" s="292"/>
      <c r="EP133" s="295"/>
      <c r="EQ133" s="295"/>
      <c r="ER133" s="295"/>
      <c r="ES133" s="292"/>
      <c r="ET133" s="292"/>
      <c r="EU133" s="292"/>
      <c r="EV133" s="292"/>
      <c r="EW133" s="292"/>
      <c r="EX133" s="292"/>
      <c r="EY133" s="292"/>
      <c r="EZ133" s="292"/>
      <c r="FA133" s="292"/>
      <c r="FB133" s="292"/>
      <c r="FC133" s="292"/>
      <c r="FD133" s="292"/>
      <c r="FE133" s="292"/>
      <c r="FF133" s="292"/>
      <c r="FG133" s="292"/>
      <c r="FH133" s="295"/>
      <c r="FI133" s="295"/>
      <c r="FJ133" s="295"/>
      <c r="FK133" s="292"/>
      <c r="FL133" s="292"/>
      <c r="FM133" s="292"/>
      <c r="FN133" s="292"/>
      <c r="FO133" s="292"/>
    </row>
    <row r="134" spans="1:171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5"/>
      <c r="AK134" s="295"/>
      <c r="AL134" s="292"/>
      <c r="AM134" s="295"/>
      <c r="AN134" s="295"/>
      <c r="AO134" s="292"/>
      <c r="AP134" s="295"/>
      <c r="AQ134" s="292"/>
      <c r="AR134" s="295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5"/>
      <c r="BF134" s="295"/>
      <c r="BG134" s="295"/>
      <c r="BH134" s="295"/>
      <c r="BI134" s="295"/>
      <c r="BJ134" s="295"/>
      <c r="BK134" s="295"/>
      <c r="BL134" s="295"/>
      <c r="BM134" s="295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5"/>
      <c r="CC134" s="295"/>
      <c r="CD134" s="295"/>
      <c r="CE134" s="295"/>
      <c r="CF134" s="295"/>
      <c r="CG134" s="295"/>
      <c r="CH134" s="295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5"/>
      <c r="CX134" s="295"/>
      <c r="CY134" s="295"/>
      <c r="CZ134" s="295"/>
      <c r="DA134" s="295"/>
      <c r="DB134" s="295"/>
      <c r="DC134" s="295"/>
      <c r="DD134" s="292"/>
      <c r="DE134" s="292"/>
      <c r="DF134" s="292"/>
      <c r="DG134" s="292"/>
      <c r="DH134" s="292"/>
      <c r="DI134" s="292"/>
      <c r="DJ134" s="292"/>
      <c r="DK134" s="292"/>
      <c r="DL134" s="292"/>
      <c r="DM134" s="292"/>
      <c r="DN134" s="292"/>
      <c r="DO134" s="292"/>
      <c r="DP134" s="292"/>
      <c r="DQ134" s="292"/>
      <c r="DR134" s="295"/>
      <c r="DS134" s="295"/>
      <c r="DT134" s="292"/>
      <c r="DU134" s="295"/>
      <c r="DV134" s="295"/>
      <c r="DW134" s="295"/>
      <c r="DX134" s="295"/>
      <c r="DY134" s="292"/>
      <c r="DZ134" s="292"/>
      <c r="EA134" s="292"/>
      <c r="EB134" s="292"/>
      <c r="EC134" s="292"/>
      <c r="ED134" s="292"/>
      <c r="EE134" s="292"/>
      <c r="EF134" s="292"/>
      <c r="EG134" s="292"/>
      <c r="EH134" s="292"/>
      <c r="EI134" s="292"/>
      <c r="EJ134" s="292"/>
      <c r="EK134" s="295"/>
      <c r="EL134" s="295"/>
      <c r="EM134" s="295"/>
      <c r="EN134" s="292"/>
      <c r="EO134" s="292"/>
      <c r="EP134" s="295"/>
      <c r="EQ134" s="295"/>
      <c r="ER134" s="295"/>
      <c r="ES134" s="292"/>
      <c r="ET134" s="292"/>
      <c r="EU134" s="292"/>
      <c r="EV134" s="292"/>
      <c r="EW134" s="292"/>
      <c r="EX134" s="292"/>
      <c r="EY134" s="292"/>
      <c r="EZ134" s="292"/>
      <c r="FA134" s="292"/>
      <c r="FB134" s="292"/>
      <c r="FC134" s="292"/>
      <c r="FD134" s="292"/>
      <c r="FE134" s="292"/>
      <c r="FF134" s="292"/>
      <c r="FG134" s="292"/>
      <c r="FH134" s="295"/>
      <c r="FI134" s="295"/>
      <c r="FJ134" s="295"/>
      <c r="FK134" s="292"/>
      <c r="FL134" s="292"/>
      <c r="FM134" s="292"/>
      <c r="FN134" s="292"/>
      <c r="FO134" s="292"/>
    </row>
    <row r="135" spans="1:171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5"/>
      <c r="AK135" s="295"/>
      <c r="AL135" s="292"/>
      <c r="AM135" s="295"/>
      <c r="AN135" s="295"/>
      <c r="AO135" s="292"/>
      <c r="AP135" s="295"/>
      <c r="AQ135" s="292"/>
      <c r="AR135" s="295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5"/>
      <c r="BF135" s="295"/>
      <c r="BG135" s="295"/>
      <c r="BH135" s="295"/>
      <c r="BI135" s="295"/>
      <c r="BJ135" s="295"/>
      <c r="BK135" s="295"/>
      <c r="BL135" s="295"/>
      <c r="BM135" s="295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5"/>
      <c r="CC135" s="295"/>
      <c r="CD135" s="295"/>
      <c r="CE135" s="295"/>
      <c r="CF135" s="295"/>
      <c r="CG135" s="295"/>
      <c r="CH135" s="295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5"/>
      <c r="CX135" s="295"/>
      <c r="CY135" s="295"/>
      <c r="CZ135" s="295"/>
      <c r="DA135" s="295"/>
      <c r="DB135" s="295"/>
      <c r="DC135" s="295"/>
      <c r="DD135" s="292"/>
      <c r="DE135" s="292"/>
      <c r="DF135" s="292"/>
      <c r="DG135" s="292"/>
      <c r="DH135" s="292"/>
      <c r="DI135" s="292"/>
      <c r="DJ135" s="292"/>
      <c r="DK135" s="292"/>
      <c r="DL135" s="292"/>
      <c r="DM135" s="292"/>
      <c r="DN135" s="292"/>
      <c r="DO135" s="292"/>
      <c r="DP135" s="292"/>
      <c r="DQ135" s="292"/>
      <c r="DR135" s="295"/>
      <c r="DS135" s="295"/>
      <c r="DT135" s="292"/>
      <c r="DU135" s="295"/>
      <c r="DV135" s="295"/>
      <c r="DW135" s="295"/>
      <c r="DX135" s="295"/>
      <c r="DY135" s="292"/>
      <c r="DZ135" s="292"/>
      <c r="EA135" s="292"/>
      <c r="EB135" s="292"/>
      <c r="EC135" s="292"/>
      <c r="ED135" s="292"/>
      <c r="EE135" s="292"/>
      <c r="EF135" s="292"/>
      <c r="EG135" s="292"/>
      <c r="EH135" s="292"/>
      <c r="EI135" s="292"/>
      <c r="EJ135" s="292"/>
      <c r="EK135" s="295"/>
      <c r="EL135" s="295"/>
      <c r="EM135" s="295"/>
      <c r="EN135" s="292"/>
      <c r="EO135" s="292"/>
      <c r="EP135" s="295"/>
      <c r="EQ135" s="295"/>
      <c r="ER135" s="295"/>
      <c r="ES135" s="292"/>
      <c r="ET135" s="292"/>
      <c r="EU135" s="292"/>
      <c r="EV135" s="292"/>
      <c r="EW135" s="292"/>
      <c r="EX135" s="292"/>
      <c r="EY135" s="292"/>
      <c r="EZ135" s="292"/>
      <c r="FA135" s="292"/>
      <c r="FB135" s="292"/>
      <c r="FC135" s="292"/>
      <c r="FD135" s="292"/>
      <c r="FE135" s="292"/>
      <c r="FF135" s="292"/>
      <c r="FG135" s="292"/>
      <c r="FH135" s="295"/>
      <c r="FI135" s="295"/>
      <c r="FJ135" s="295"/>
      <c r="FK135" s="292"/>
      <c r="FL135" s="292"/>
      <c r="FM135" s="292"/>
      <c r="FN135" s="292"/>
      <c r="FO135" s="292"/>
    </row>
    <row r="136" spans="1:171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5"/>
      <c r="AK136" s="295"/>
      <c r="AL136" s="292"/>
      <c r="AM136" s="295"/>
      <c r="AN136" s="295"/>
      <c r="AO136" s="292"/>
      <c r="AP136" s="295"/>
      <c r="AQ136" s="292"/>
      <c r="AR136" s="295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5"/>
      <c r="BF136" s="295"/>
      <c r="BG136" s="295"/>
      <c r="BH136" s="295"/>
      <c r="BI136" s="295"/>
      <c r="BJ136" s="295"/>
      <c r="BK136" s="295"/>
      <c r="BL136" s="295"/>
      <c r="BM136" s="295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5"/>
      <c r="CC136" s="295"/>
      <c r="CD136" s="295"/>
      <c r="CE136" s="295"/>
      <c r="CF136" s="295"/>
      <c r="CG136" s="295"/>
      <c r="CH136" s="295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5"/>
      <c r="CX136" s="295"/>
      <c r="CY136" s="295"/>
      <c r="CZ136" s="295"/>
      <c r="DA136" s="295"/>
      <c r="DB136" s="295"/>
      <c r="DC136" s="295"/>
      <c r="DD136" s="292"/>
      <c r="DE136" s="292"/>
      <c r="DF136" s="292"/>
      <c r="DG136" s="292"/>
      <c r="DH136" s="292"/>
      <c r="DI136" s="292"/>
      <c r="DJ136" s="292"/>
      <c r="DK136" s="292"/>
      <c r="DL136" s="292"/>
      <c r="DM136" s="292"/>
      <c r="DN136" s="292"/>
      <c r="DO136" s="292"/>
      <c r="DP136" s="292"/>
      <c r="DQ136" s="292"/>
      <c r="DR136" s="295"/>
      <c r="DS136" s="295"/>
      <c r="DT136" s="292"/>
      <c r="DU136" s="295"/>
      <c r="DV136" s="295"/>
      <c r="DW136" s="295"/>
      <c r="DX136" s="295"/>
      <c r="DY136" s="292"/>
      <c r="DZ136" s="292"/>
      <c r="EA136" s="292"/>
      <c r="EB136" s="292"/>
      <c r="EC136" s="292"/>
      <c r="ED136" s="292"/>
      <c r="EE136" s="292"/>
      <c r="EF136" s="292"/>
      <c r="EG136" s="292"/>
      <c r="EH136" s="292"/>
      <c r="EI136" s="292"/>
      <c r="EJ136" s="292"/>
      <c r="EK136" s="295"/>
      <c r="EL136" s="295"/>
      <c r="EM136" s="295"/>
      <c r="EN136" s="292"/>
      <c r="EO136" s="292"/>
      <c r="EP136" s="295"/>
      <c r="EQ136" s="295"/>
      <c r="ER136" s="295"/>
      <c r="ES136" s="292"/>
      <c r="ET136" s="292"/>
      <c r="EU136" s="292"/>
      <c r="EV136" s="292"/>
      <c r="EW136" s="292"/>
      <c r="EX136" s="292"/>
      <c r="EY136" s="292"/>
      <c r="EZ136" s="292"/>
      <c r="FA136" s="292"/>
      <c r="FB136" s="292"/>
      <c r="FC136" s="292"/>
      <c r="FD136" s="292"/>
      <c r="FE136" s="292"/>
      <c r="FF136" s="292"/>
      <c r="FG136" s="292"/>
      <c r="FH136" s="295"/>
      <c r="FI136" s="295"/>
      <c r="FJ136" s="295"/>
      <c r="FK136" s="292"/>
      <c r="FL136" s="292"/>
      <c r="FM136" s="292"/>
      <c r="FN136" s="292"/>
      <c r="FO136" s="292"/>
    </row>
    <row r="137" spans="1:171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5"/>
      <c r="AK137" s="295"/>
      <c r="AL137" s="292"/>
      <c r="AM137" s="295"/>
      <c r="AN137" s="295"/>
      <c r="AO137" s="292"/>
      <c r="AP137" s="295"/>
      <c r="AQ137" s="292"/>
      <c r="AR137" s="295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5"/>
      <c r="BF137" s="295"/>
      <c r="BG137" s="295"/>
      <c r="BH137" s="295"/>
      <c r="BI137" s="295"/>
      <c r="BJ137" s="295"/>
      <c r="BK137" s="295"/>
      <c r="BL137" s="295"/>
      <c r="BM137" s="295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5"/>
      <c r="CC137" s="295"/>
      <c r="CD137" s="295"/>
      <c r="CE137" s="295"/>
      <c r="CF137" s="295"/>
      <c r="CG137" s="295"/>
      <c r="CH137" s="295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5"/>
      <c r="CX137" s="295"/>
      <c r="CY137" s="295"/>
      <c r="CZ137" s="295"/>
      <c r="DA137" s="295"/>
      <c r="DB137" s="295"/>
      <c r="DC137" s="295"/>
      <c r="DD137" s="292"/>
      <c r="DE137" s="292"/>
      <c r="DF137" s="292"/>
      <c r="DG137" s="292"/>
      <c r="DH137" s="292"/>
      <c r="DI137" s="292"/>
      <c r="DJ137" s="292"/>
      <c r="DK137" s="292"/>
      <c r="DL137" s="292"/>
      <c r="DM137" s="292"/>
      <c r="DN137" s="292"/>
      <c r="DO137" s="292"/>
      <c r="DP137" s="292"/>
      <c r="DQ137" s="292"/>
      <c r="DR137" s="295"/>
      <c r="DS137" s="295"/>
      <c r="DT137" s="292"/>
      <c r="DU137" s="295"/>
      <c r="DV137" s="295"/>
      <c r="DW137" s="295"/>
      <c r="DX137" s="295"/>
      <c r="DY137" s="292"/>
      <c r="DZ137" s="292"/>
      <c r="EA137" s="292"/>
      <c r="EB137" s="292"/>
      <c r="EC137" s="292"/>
      <c r="ED137" s="292"/>
      <c r="EE137" s="292"/>
      <c r="EF137" s="292"/>
      <c r="EG137" s="292"/>
      <c r="EH137" s="292"/>
      <c r="EI137" s="292"/>
      <c r="EJ137" s="292"/>
      <c r="EK137" s="295"/>
      <c r="EL137" s="295"/>
      <c r="EM137" s="295"/>
      <c r="EN137" s="292"/>
      <c r="EO137" s="292"/>
      <c r="EP137" s="295"/>
      <c r="EQ137" s="295"/>
      <c r="ER137" s="295"/>
      <c r="ES137" s="292"/>
      <c r="ET137" s="292"/>
      <c r="EU137" s="292"/>
      <c r="EV137" s="292"/>
      <c r="EW137" s="292"/>
      <c r="EX137" s="292"/>
      <c r="EY137" s="292"/>
      <c r="EZ137" s="292"/>
      <c r="FA137" s="292"/>
      <c r="FB137" s="292"/>
      <c r="FC137" s="292"/>
      <c r="FD137" s="292"/>
      <c r="FE137" s="292"/>
      <c r="FF137" s="292"/>
      <c r="FG137" s="292"/>
      <c r="FH137" s="295"/>
      <c r="FI137" s="295"/>
      <c r="FJ137" s="295"/>
      <c r="FK137" s="292"/>
      <c r="FL137" s="292"/>
      <c r="FM137" s="292"/>
      <c r="FN137" s="292"/>
      <c r="FO137" s="292"/>
    </row>
    <row r="138" spans="1:171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5"/>
      <c r="AK138" s="295"/>
      <c r="AL138" s="292"/>
      <c r="AM138" s="295"/>
      <c r="AN138" s="295"/>
      <c r="AO138" s="292"/>
      <c r="AP138" s="295"/>
      <c r="AQ138" s="292"/>
      <c r="AR138" s="295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5"/>
      <c r="BF138" s="295"/>
      <c r="BG138" s="295"/>
      <c r="BH138" s="295"/>
      <c r="BI138" s="295"/>
      <c r="BJ138" s="295"/>
      <c r="BK138" s="295"/>
      <c r="BL138" s="295"/>
      <c r="BM138" s="295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5"/>
      <c r="CC138" s="295"/>
      <c r="CD138" s="295"/>
      <c r="CE138" s="295"/>
      <c r="CF138" s="295"/>
      <c r="CG138" s="295"/>
      <c r="CH138" s="295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5"/>
      <c r="CX138" s="295"/>
      <c r="CY138" s="295"/>
      <c r="CZ138" s="295"/>
      <c r="DA138" s="295"/>
      <c r="DB138" s="295"/>
      <c r="DC138" s="295"/>
      <c r="DD138" s="292"/>
      <c r="DE138" s="292"/>
      <c r="DF138" s="292"/>
      <c r="DG138" s="292"/>
      <c r="DH138" s="292"/>
      <c r="DI138" s="292"/>
      <c r="DJ138" s="292"/>
      <c r="DK138" s="292"/>
      <c r="DL138" s="292"/>
      <c r="DM138" s="292"/>
      <c r="DN138" s="292"/>
      <c r="DO138" s="292"/>
      <c r="DP138" s="292"/>
      <c r="DQ138" s="292"/>
      <c r="DR138" s="295"/>
      <c r="DS138" s="295"/>
      <c r="DT138" s="292"/>
      <c r="DU138" s="295"/>
      <c r="DV138" s="295"/>
      <c r="DW138" s="295"/>
      <c r="DX138" s="295"/>
      <c r="DY138" s="292"/>
      <c r="DZ138" s="292"/>
      <c r="EA138" s="292"/>
      <c r="EB138" s="292"/>
      <c r="EC138" s="292"/>
      <c r="ED138" s="292"/>
      <c r="EE138" s="292"/>
      <c r="EF138" s="292"/>
      <c r="EG138" s="292"/>
      <c r="EH138" s="292"/>
      <c r="EI138" s="292"/>
      <c r="EJ138" s="292"/>
      <c r="EK138" s="295"/>
      <c r="EL138" s="295"/>
      <c r="EM138" s="295"/>
      <c r="EN138" s="292"/>
      <c r="EO138" s="292"/>
      <c r="EP138" s="295"/>
      <c r="EQ138" s="295"/>
      <c r="ER138" s="295"/>
      <c r="ES138" s="292"/>
      <c r="ET138" s="292"/>
      <c r="EU138" s="292"/>
      <c r="EV138" s="292"/>
      <c r="EW138" s="292"/>
      <c r="EX138" s="292"/>
      <c r="EY138" s="292"/>
      <c r="EZ138" s="292"/>
      <c r="FA138" s="292"/>
      <c r="FB138" s="292"/>
      <c r="FC138" s="292"/>
      <c r="FD138" s="292"/>
      <c r="FE138" s="292"/>
      <c r="FF138" s="292"/>
      <c r="FG138" s="292"/>
      <c r="FH138" s="295"/>
      <c r="FI138" s="295"/>
      <c r="FJ138" s="295"/>
      <c r="FK138" s="292"/>
      <c r="FL138" s="292"/>
      <c r="FM138" s="292"/>
      <c r="FN138" s="292"/>
      <c r="FO138" s="292"/>
    </row>
    <row r="139" spans="1:171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5"/>
      <c r="AK139" s="295"/>
      <c r="AL139" s="292"/>
      <c r="AM139" s="295"/>
      <c r="AN139" s="295"/>
      <c r="AO139" s="292"/>
      <c r="AP139" s="295"/>
      <c r="AQ139" s="292"/>
      <c r="AR139" s="295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5"/>
      <c r="BF139" s="295"/>
      <c r="BG139" s="295"/>
      <c r="BH139" s="295"/>
      <c r="BI139" s="295"/>
      <c r="BJ139" s="295"/>
      <c r="BK139" s="295"/>
      <c r="BL139" s="295"/>
      <c r="BM139" s="295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5"/>
      <c r="CC139" s="295"/>
      <c r="CD139" s="295"/>
      <c r="CE139" s="295"/>
      <c r="CF139" s="295"/>
      <c r="CG139" s="295"/>
      <c r="CH139" s="295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5"/>
      <c r="CX139" s="295"/>
      <c r="CY139" s="295"/>
      <c r="CZ139" s="295"/>
      <c r="DA139" s="295"/>
      <c r="DB139" s="295"/>
      <c r="DC139" s="295"/>
      <c r="DD139" s="292"/>
      <c r="DE139" s="292"/>
      <c r="DF139" s="292"/>
      <c r="DG139" s="292"/>
      <c r="DH139" s="292"/>
      <c r="DI139" s="292"/>
      <c r="DJ139" s="292"/>
      <c r="DK139" s="292"/>
      <c r="DL139" s="292"/>
      <c r="DM139" s="292"/>
      <c r="DN139" s="292"/>
      <c r="DO139" s="292"/>
      <c r="DP139" s="292"/>
      <c r="DQ139" s="292"/>
      <c r="DR139" s="295"/>
      <c r="DS139" s="295"/>
      <c r="DT139" s="292"/>
      <c r="DU139" s="295"/>
      <c r="DV139" s="295"/>
      <c r="DW139" s="295"/>
      <c r="DX139" s="295"/>
      <c r="DY139" s="292"/>
      <c r="DZ139" s="292"/>
      <c r="EA139" s="292"/>
      <c r="EB139" s="292"/>
      <c r="EC139" s="292"/>
      <c r="ED139" s="292"/>
      <c r="EE139" s="292"/>
      <c r="EF139" s="292"/>
      <c r="EG139" s="292"/>
      <c r="EH139" s="292"/>
      <c r="EI139" s="292"/>
      <c r="EJ139" s="292"/>
      <c r="EK139" s="295"/>
      <c r="EL139" s="295"/>
      <c r="EM139" s="295"/>
      <c r="EN139" s="292"/>
      <c r="EO139" s="292"/>
      <c r="EP139" s="295"/>
      <c r="EQ139" s="295"/>
      <c r="ER139" s="295"/>
      <c r="ES139" s="292"/>
      <c r="ET139" s="292"/>
      <c r="EU139" s="292"/>
      <c r="EV139" s="292"/>
      <c r="EW139" s="292"/>
      <c r="EX139" s="292"/>
      <c r="EY139" s="292"/>
      <c r="EZ139" s="292"/>
      <c r="FA139" s="292"/>
      <c r="FB139" s="292"/>
      <c r="FC139" s="292"/>
      <c r="FD139" s="292"/>
      <c r="FE139" s="292"/>
      <c r="FF139" s="292"/>
      <c r="FG139" s="292"/>
      <c r="FH139" s="295"/>
      <c r="FI139" s="295"/>
      <c r="FJ139" s="295"/>
      <c r="FK139" s="292"/>
      <c r="FL139" s="292"/>
      <c r="FM139" s="292"/>
      <c r="FN139" s="292"/>
      <c r="FO139" s="292"/>
    </row>
    <row r="140" spans="1:171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5"/>
      <c r="AK140" s="295"/>
      <c r="AL140" s="292"/>
      <c r="AM140" s="295"/>
      <c r="AN140" s="295"/>
      <c r="AO140" s="292"/>
      <c r="AP140" s="295"/>
      <c r="AQ140" s="292"/>
      <c r="AR140" s="295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5"/>
      <c r="BF140" s="295"/>
      <c r="BG140" s="295"/>
      <c r="BH140" s="295"/>
      <c r="BI140" s="295"/>
      <c r="BJ140" s="295"/>
      <c r="BK140" s="295"/>
      <c r="BL140" s="295"/>
      <c r="BM140" s="295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5"/>
      <c r="CC140" s="295"/>
      <c r="CD140" s="295"/>
      <c r="CE140" s="295"/>
      <c r="CF140" s="295"/>
      <c r="CG140" s="295"/>
      <c r="CH140" s="295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5"/>
      <c r="CX140" s="295"/>
      <c r="CY140" s="295"/>
      <c r="CZ140" s="295"/>
      <c r="DA140" s="295"/>
      <c r="DB140" s="295"/>
      <c r="DC140" s="295"/>
      <c r="DD140" s="292"/>
      <c r="DE140" s="292"/>
      <c r="DF140" s="292"/>
      <c r="DG140" s="292"/>
      <c r="DH140" s="292"/>
      <c r="DI140" s="292"/>
      <c r="DJ140" s="292"/>
      <c r="DK140" s="292"/>
      <c r="DL140" s="292"/>
      <c r="DM140" s="292"/>
      <c r="DN140" s="292"/>
      <c r="DO140" s="292"/>
      <c r="DP140" s="292"/>
      <c r="DQ140" s="292"/>
      <c r="DR140" s="295"/>
      <c r="DS140" s="295"/>
      <c r="DT140" s="292"/>
      <c r="DU140" s="295"/>
      <c r="DV140" s="295"/>
      <c r="DW140" s="295"/>
      <c r="DX140" s="295"/>
      <c r="DY140" s="292"/>
      <c r="DZ140" s="292"/>
      <c r="EA140" s="292"/>
      <c r="EB140" s="292"/>
      <c r="EC140" s="292"/>
      <c r="ED140" s="292"/>
      <c r="EE140" s="292"/>
      <c r="EF140" s="292"/>
      <c r="EG140" s="292"/>
      <c r="EH140" s="292"/>
      <c r="EI140" s="292"/>
      <c r="EJ140" s="292"/>
      <c r="EK140" s="295"/>
      <c r="EL140" s="295"/>
      <c r="EM140" s="295"/>
      <c r="EN140" s="292"/>
      <c r="EO140" s="292"/>
      <c r="EP140" s="295"/>
      <c r="EQ140" s="295"/>
      <c r="ER140" s="295"/>
      <c r="ES140" s="292"/>
      <c r="ET140" s="292"/>
      <c r="EU140" s="292"/>
      <c r="EV140" s="292"/>
      <c r="EW140" s="292"/>
      <c r="EX140" s="292"/>
      <c r="EY140" s="292"/>
      <c r="EZ140" s="292"/>
      <c r="FA140" s="292"/>
      <c r="FB140" s="292"/>
      <c r="FC140" s="292"/>
      <c r="FD140" s="292"/>
      <c r="FE140" s="292"/>
      <c r="FF140" s="292"/>
      <c r="FG140" s="292"/>
      <c r="FH140" s="295"/>
      <c r="FI140" s="295"/>
      <c r="FJ140" s="295"/>
      <c r="FK140" s="292"/>
      <c r="FL140" s="292"/>
      <c r="FM140" s="292"/>
      <c r="FN140" s="292"/>
      <c r="FO140" s="292"/>
    </row>
    <row r="141" spans="1:171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5"/>
      <c r="AK141" s="295"/>
      <c r="AL141" s="292"/>
      <c r="AM141" s="295"/>
      <c r="AN141" s="295"/>
      <c r="AO141" s="292"/>
      <c r="AP141" s="295"/>
      <c r="AQ141" s="292"/>
      <c r="AR141" s="295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5"/>
      <c r="BF141" s="295"/>
      <c r="BG141" s="295"/>
      <c r="BH141" s="295"/>
      <c r="BI141" s="295"/>
      <c r="BJ141" s="295"/>
      <c r="BK141" s="295"/>
      <c r="BL141" s="295"/>
      <c r="BM141" s="295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5"/>
      <c r="CC141" s="295"/>
      <c r="CD141" s="295"/>
      <c r="CE141" s="295"/>
      <c r="CF141" s="295"/>
      <c r="CG141" s="295"/>
      <c r="CH141" s="295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5"/>
      <c r="CX141" s="295"/>
      <c r="CY141" s="295"/>
      <c r="CZ141" s="295"/>
      <c r="DA141" s="295"/>
      <c r="DB141" s="295"/>
      <c r="DC141" s="295"/>
      <c r="DD141" s="292"/>
      <c r="DE141" s="292"/>
      <c r="DF141" s="292"/>
      <c r="DG141" s="292"/>
      <c r="DH141" s="292"/>
      <c r="DI141" s="292"/>
      <c r="DJ141" s="292"/>
      <c r="DK141" s="292"/>
      <c r="DL141" s="292"/>
      <c r="DM141" s="292"/>
      <c r="DN141" s="292"/>
      <c r="DO141" s="292"/>
      <c r="DP141" s="292"/>
      <c r="DQ141" s="292"/>
      <c r="DR141" s="295"/>
      <c r="DS141" s="295"/>
      <c r="DT141" s="292"/>
      <c r="DU141" s="295"/>
      <c r="DV141" s="295"/>
      <c r="DW141" s="295"/>
      <c r="DX141" s="295"/>
      <c r="DY141" s="292"/>
      <c r="DZ141" s="292"/>
      <c r="EA141" s="292"/>
      <c r="EB141" s="292"/>
      <c r="EC141" s="292"/>
      <c r="ED141" s="292"/>
      <c r="EE141" s="292"/>
      <c r="EF141" s="292"/>
      <c r="EG141" s="292"/>
      <c r="EH141" s="292"/>
      <c r="EI141" s="292"/>
      <c r="EJ141" s="292"/>
      <c r="EK141" s="295"/>
      <c r="EL141" s="295"/>
      <c r="EM141" s="295"/>
      <c r="EN141" s="292"/>
      <c r="EO141" s="292"/>
      <c r="EP141" s="295"/>
      <c r="EQ141" s="295"/>
      <c r="ER141" s="295"/>
      <c r="ES141" s="292"/>
      <c r="ET141" s="292"/>
      <c r="EU141" s="292"/>
      <c r="EV141" s="292"/>
      <c r="EW141" s="292"/>
      <c r="EX141" s="292"/>
      <c r="EY141" s="292"/>
      <c r="EZ141" s="292"/>
      <c r="FA141" s="292"/>
      <c r="FB141" s="292"/>
      <c r="FC141" s="292"/>
      <c r="FD141" s="292"/>
      <c r="FE141" s="292"/>
      <c r="FF141" s="292"/>
      <c r="FG141" s="292"/>
      <c r="FH141" s="295"/>
      <c r="FI141" s="295"/>
      <c r="FJ141" s="295"/>
      <c r="FK141" s="292"/>
      <c r="FL141" s="292"/>
      <c r="FM141" s="292"/>
      <c r="FN141" s="292"/>
      <c r="FO141" s="292"/>
    </row>
    <row r="142" spans="1:171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5"/>
      <c r="AK142" s="295"/>
      <c r="AL142" s="292"/>
      <c r="AM142" s="295"/>
      <c r="AN142" s="295"/>
      <c r="AO142" s="292"/>
      <c r="AP142" s="295"/>
      <c r="AQ142" s="292"/>
      <c r="AR142" s="295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5"/>
      <c r="BF142" s="295"/>
      <c r="BG142" s="295"/>
      <c r="BH142" s="295"/>
      <c r="BI142" s="295"/>
      <c r="BJ142" s="295"/>
      <c r="BK142" s="295"/>
      <c r="BL142" s="295"/>
      <c r="BM142" s="295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5"/>
      <c r="CC142" s="295"/>
      <c r="CD142" s="295"/>
      <c r="CE142" s="295"/>
      <c r="CF142" s="295"/>
      <c r="CG142" s="295"/>
      <c r="CH142" s="295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5"/>
      <c r="CX142" s="295"/>
      <c r="CY142" s="295"/>
      <c r="CZ142" s="295"/>
      <c r="DA142" s="295"/>
      <c r="DB142" s="295"/>
      <c r="DC142" s="295"/>
      <c r="DD142" s="292"/>
      <c r="DE142" s="292"/>
      <c r="DF142" s="292"/>
      <c r="DG142" s="292"/>
      <c r="DH142" s="292"/>
      <c r="DI142" s="292"/>
      <c r="DJ142" s="292"/>
      <c r="DK142" s="292"/>
      <c r="DL142" s="292"/>
      <c r="DM142" s="292"/>
      <c r="DN142" s="292"/>
      <c r="DO142" s="292"/>
      <c r="DP142" s="292"/>
      <c r="DQ142" s="292"/>
      <c r="DR142" s="295"/>
      <c r="DS142" s="295"/>
      <c r="DT142" s="292"/>
      <c r="DU142" s="295"/>
      <c r="DV142" s="295"/>
      <c r="DW142" s="295"/>
      <c r="DX142" s="295"/>
      <c r="DY142" s="292"/>
      <c r="DZ142" s="292"/>
      <c r="EA142" s="292"/>
      <c r="EB142" s="292"/>
      <c r="EC142" s="292"/>
      <c r="ED142" s="292"/>
      <c r="EE142" s="292"/>
      <c r="EF142" s="292"/>
      <c r="EG142" s="292"/>
      <c r="EH142" s="292"/>
      <c r="EI142" s="292"/>
      <c r="EJ142" s="292"/>
      <c r="EK142" s="295"/>
      <c r="EL142" s="295"/>
      <c r="EM142" s="295"/>
      <c r="EN142" s="292"/>
      <c r="EO142" s="292"/>
      <c r="EP142" s="295"/>
      <c r="EQ142" s="295"/>
      <c r="ER142" s="295"/>
      <c r="ES142" s="292"/>
      <c r="ET142" s="292"/>
      <c r="EU142" s="292"/>
      <c r="EV142" s="292"/>
      <c r="EW142" s="292"/>
      <c r="EX142" s="292"/>
      <c r="EY142" s="292"/>
      <c r="EZ142" s="292"/>
      <c r="FA142" s="292"/>
      <c r="FB142" s="292"/>
      <c r="FC142" s="292"/>
      <c r="FD142" s="292"/>
      <c r="FE142" s="292"/>
      <c r="FF142" s="292"/>
      <c r="FG142" s="292"/>
      <c r="FH142" s="295"/>
      <c r="FI142" s="295"/>
      <c r="FJ142" s="295"/>
      <c r="FK142" s="292"/>
      <c r="FL142" s="292"/>
      <c r="FM142" s="292"/>
      <c r="FN142" s="292"/>
      <c r="FO142" s="292"/>
    </row>
    <row r="143" spans="1:171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5"/>
      <c r="AK143" s="295"/>
      <c r="AL143" s="292"/>
      <c r="AM143" s="295"/>
      <c r="AN143" s="295"/>
      <c r="AO143" s="292"/>
      <c r="AP143" s="295"/>
      <c r="AQ143" s="292"/>
      <c r="AR143" s="295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5"/>
      <c r="BF143" s="295"/>
      <c r="BG143" s="295"/>
      <c r="BH143" s="295"/>
      <c r="BI143" s="295"/>
      <c r="BJ143" s="295"/>
      <c r="BK143" s="295"/>
      <c r="BL143" s="295"/>
      <c r="BM143" s="295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5"/>
      <c r="CC143" s="295"/>
      <c r="CD143" s="295"/>
      <c r="CE143" s="295"/>
      <c r="CF143" s="295"/>
      <c r="CG143" s="295"/>
      <c r="CH143" s="295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5"/>
      <c r="CX143" s="295"/>
      <c r="CY143" s="295"/>
      <c r="CZ143" s="295"/>
      <c r="DA143" s="295"/>
      <c r="DB143" s="295"/>
      <c r="DC143" s="295"/>
      <c r="DD143" s="292"/>
      <c r="DE143" s="292"/>
      <c r="DF143" s="292"/>
      <c r="DG143" s="292"/>
      <c r="DH143" s="292"/>
      <c r="DI143" s="292"/>
      <c r="DJ143" s="292"/>
      <c r="DK143" s="292"/>
      <c r="DL143" s="292"/>
      <c r="DM143" s="292"/>
      <c r="DN143" s="292"/>
      <c r="DO143" s="292"/>
      <c r="DP143" s="292"/>
      <c r="DQ143" s="292"/>
      <c r="DR143" s="295"/>
      <c r="DS143" s="295"/>
      <c r="DT143" s="292"/>
      <c r="DU143" s="295"/>
      <c r="DV143" s="295"/>
      <c r="DW143" s="295"/>
      <c r="DX143" s="295"/>
      <c r="DY143" s="292"/>
      <c r="DZ143" s="292"/>
      <c r="EA143" s="292"/>
      <c r="EB143" s="292"/>
      <c r="EC143" s="292"/>
      <c r="ED143" s="292"/>
      <c r="EE143" s="292"/>
      <c r="EF143" s="292"/>
      <c r="EG143" s="292"/>
      <c r="EH143" s="292"/>
      <c r="EI143" s="292"/>
      <c r="EJ143" s="292"/>
      <c r="EK143" s="295"/>
      <c r="EL143" s="295"/>
      <c r="EM143" s="295"/>
      <c r="EN143" s="292"/>
      <c r="EO143" s="292"/>
      <c r="EP143" s="295"/>
      <c r="EQ143" s="295"/>
      <c r="ER143" s="295"/>
      <c r="ES143" s="292"/>
      <c r="ET143" s="292"/>
      <c r="EU143" s="292"/>
      <c r="EV143" s="292"/>
      <c r="EW143" s="292"/>
      <c r="EX143" s="292"/>
      <c r="EY143" s="292"/>
      <c r="EZ143" s="292"/>
      <c r="FA143" s="292"/>
      <c r="FB143" s="292"/>
      <c r="FC143" s="292"/>
      <c r="FD143" s="292"/>
      <c r="FE143" s="292"/>
      <c r="FF143" s="292"/>
      <c r="FG143" s="292"/>
      <c r="FH143" s="295"/>
      <c r="FI143" s="295"/>
      <c r="FJ143" s="295"/>
      <c r="FK143" s="292"/>
      <c r="FL143" s="292"/>
      <c r="FM143" s="292"/>
      <c r="FN143" s="292"/>
      <c r="FO143" s="292"/>
    </row>
    <row r="144" spans="1:171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5"/>
      <c r="AK144" s="295"/>
      <c r="AL144" s="292"/>
      <c r="AM144" s="295"/>
      <c r="AN144" s="295"/>
      <c r="AO144" s="292"/>
      <c r="AP144" s="295"/>
      <c r="AQ144" s="292"/>
      <c r="AR144" s="295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5"/>
      <c r="BF144" s="295"/>
      <c r="BG144" s="295"/>
      <c r="BH144" s="295"/>
      <c r="BI144" s="295"/>
      <c r="BJ144" s="295"/>
      <c r="BK144" s="295"/>
      <c r="BL144" s="295"/>
      <c r="BM144" s="295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5"/>
      <c r="CC144" s="295"/>
      <c r="CD144" s="295"/>
      <c r="CE144" s="295"/>
      <c r="CF144" s="295"/>
      <c r="CG144" s="295"/>
      <c r="CH144" s="295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5"/>
      <c r="CX144" s="295"/>
      <c r="CY144" s="295"/>
      <c r="CZ144" s="295"/>
      <c r="DA144" s="295"/>
      <c r="DB144" s="295"/>
      <c r="DC144" s="295"/>
      <c r="DD144" s="292"/>
      <c r="DE144" s="292"/>
      <c r="DF144" s="292"/>
      <c r="DG144" s="292"/>
      <c r="DH144" s="292"/>
      <c r="DI144" s="292"/>
      <c r="DJ144" s="292"/>
      <c r="DK144" s="292"/>
      <c r="DL144" s="292"/>
      <c r="DM144" s="292"/>
      <c r="DN144" s="292"/>
      <c r="DO144" s="292"/>
      <c r="DP144" s="292"/>
      <c r="DQ144" s="292"/>
      <c r="DR144" s="295"/>
      <c r="DS144" s="295"/>
      <c r="DT144" s="292"/>
      <c r="DU144" s="295"/>
      <c r="DV144" s="295"/>
      <c r="DW144" s="295"/>
      <c r="DX144" s="295"/>
      <c r="DY144" s="292"/>
      <c r="DZ144" s="292"/>
      <c r="EA144" s="292"/>
      <c r="EB144" s="292"/>
      <c r="EC144" s="292"/>
      <c r="ED144" s="292"/>
      <c r="EE144" s="292"/>
      <c r="EF144" s="292"/>
      <c r="EG144" s="292"/>
      <c r="EH144" s="292"/>
      <c r="EI144" s="292"/>
      <c r="EJ144" s="292"/>
      <c r="EK144" s="295"/>
      <c r="EL144" s="295"/>
      <c r="EM144" s="295"/>
      <c r="EN144" s="292"/>
      <c r="EO144" s="292"/>
      <c r="EP144" s="295"/>
      <c r="EQ144" s="295"/>
      <c r="ER144" s="295"/>
      <c r="ES144" s="292"/>
      <c r="ET144" s="292"/>
      <c r="EU144" s="292"/>
      <c r="EV144" s="292"/>
      <c r="EW144" s="292"/>
      <c r="EX144" s="292"/>
      <c r="EY144" s="292"/>
      <c r="EZ144" s="292"/>
      <c r="FA144" s="292"/>
      <c r="FB144" s="292"/>
      <c r="FC144" s="292"/>
      <c r="FD144" s="292"/>
      <c r="FE144" s="292"/>
      <c r="FF144" s="292"/>
      <c r="FG144" s="292"/>
      <c r="FH144" s="295"/>
      <c r="FI144" s="295"/>
      <c r="FJ144" s="295"/>
      <c r="FK144" s="292"/>
      <c r="FL144" s="292"/>
      <c r="FM144" s="292"/>
      <c r="FN144" s="292"/>
      <c r="FO144" s="292"/>
    </row>
    <row r="145" spans="1:171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5"/>
      <c r="AK145" s="295"/>
      <c r="AL145" s="292"/>
      <c r="AM145" s="295"/>
      <c r="AN145" s="295"/>
      <c r="AO145" s="292"/>
      <c r="AP145" s="295"/>
      <c r="AQ145" s="292"/>
      <c r="AR145" s="295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5"/>
      <c r="BF145" s="295"/>
      <c r="BG145" s="295"/>
      <c r="BH145" s="295"/>
      <c r="BI145" s="295"/>
      <c r="BJ145" s="295"/>
      <c r="BK145" s="295"/>
      <c r="BL145" s="295"/>
      <c r="BM145" s="295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5"/>
      <c r="CC145" s="295"/>
      <c r="CD145" s="295"/>
      <c r="CE145" s="295"/>
      <c r="CF145" s="295"/>
      <c r="CG145" s="295"/>
      <c r="CH145" s="295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5"/>
      <c r="CX145" s="295"/>
      <c r="CY145" s="295"/>
      <c r="CZ145" s="295"/>
      <c r="DA145" s="295"/>
      <c r="DB145" s="295"/>
      <c r="DC145" s="295"/>
      <c r="DD145" s="292"/>
      <c r="DE145" s="292"/>
      <c r="DF145" s="292"/>
      <c r="DG145" s="292"/>
      <c r="DH145" s="292"/>
      <c r="DI145" s="292"/>
      <c r="DJ145" s="292"/>
      <c r="DK145" s="292"/>
      <c r="DL145" s="292"/>
      <c r="DM145" s="292"/>
      <c r="DN145" s="292"/>
      <c r="DO145" s="292"/>
      <c r="DP145" s="292"/>
      <c r="DQ145" s="292"/>
      <c r="DR145" s="295"/>
      <c r="DS145" s="295"/>
      <c r="DT145" s="292"/>
      <c r="DU145" s="295"/>
      <c r="DV145" s="295"/>
      <c r="DW145" s="295"/>
      <c r="DX145" s="295"/>
      <c r="DY145" s="292"/>
      <c r="DZ145" s="292"/>
      <c r="EA145" s="292"/>
      <c r="EB145" s="292"/>
      <c r="EC145" s="292"/>
      <c r="ED145" s="292"/>
      <c r="EE145" s="292"/>
      <c r="EF145" s="292"/>
      <c r="EG145" s="292"/>
      <c r="EH145" s="292"/>
      <c r="EI145" s="292"/>
      <c r="EJ145" s="292"/>
      <c r="EK145" s="295"/>
      <c r="EL145" s="295"/>
      <c r="EM145" s="295"/>
      <c r="EN145" s="292"/>
      <c r="EO145" s="292"/>
      <c r="EP145" s="295"/>
      <c r="EQ145" s="295"/>
      <c r="ER145" s="295"/>
      <c r="ES145" s="292"/>
      <c r="ET145" s="292"/>
      <c r="EU145" s="292"/>
      <c r="EV145" s="292"/>
      <c r="EW145" s="292"/>
      <c r="EX145" s="292"/>
      <c r="EY145" s="292"/>
      <c r="EZ145" s="292"/>
      <c r="FA145" s="292"/>
      <c r="FB145" s="292"/>
      <c r="FC145" s="292"/>
      <c r="FD145" s="292"/>
      <c r="FE145" s="292"/>
      <c r="FF145" s="292"/>
      <c r="FG145" s="292"/>
      <c r="FH145" s="295"/>
      <c r="FI145" s="295"/>
      <c r="FJ145" s="295"/>
      <c r="FK145" s="292"/>
      <c r="FL145" s="292"/>
      <c r="FM145" s="292"/>
      <c r="FN145" s="292"/>
      <c r="FO145" s="292"/>
    </row>
    <row r="146" spans="1:171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5"/>
      <c r="AK146" s="295"/>
      <c r="AL146" s="292"/>
      <c r="AM146" s="295"/>
      <c r="AN146" s="295"/>
      <c r="AO146" s="292"/>
      <c r="AP146" s="295"/>
      <c r="AQ146" s="292"/>
      <c r="AR146" s="295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5"/>
      <c r="BF146" s="295"/>
      <c r="BG146" s="295"/>
      <c r="BH146" s="295"/>
      <c r="BI146" s="295"/>
      <c r="BJ146" s="295"/>
      <c r="BK146" s="295"/>
      <c r="BL146" s="295"/>
      <c r="BM146" s="295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5"/>
      <c r="CC146" s="295"/>
      <c r="CD146" s="295"/>
      <c r="CE146" s="295"/>
      <c r="CF146" s="295"/>
      <c r="CG146" s="295"/>
      <c r="CH146" s="295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5"/>
      <c r="CX146" s="295"/>
      <c r="CY146" s="295"/>
      <c r="CZ146" s="295"/>
      <c r="DA146" s="295"/>
      <c r="DB146" s="295"/>
      <c r="DC146" s="295"/>
      <c r="DD146" s="292"/>
      <c r="DE146" s="292"/>
      <c r="DF146" s="292"/>
      <c r="DG146" s="292"/>
      <c r="DH146" s="292"/>
      <c r="DI146" s="292"/>
      <c r="DJ146" s="292"/>
      <c r="DK146" s="292"/>
      <c r="DL146" s="292"/>
      <c r="DM146" s="292"/>
      <c r="DN146" s="292"/>
      <c r="DO146" s="292"/>
      <c r="DP146" s="292"/>
      <c r="DQ146" s="292"/>
      <c r="DR146" s="295"/>
      <c r="DS146" s="295"/>
      <c r="DT146" s="292"/>
      <c r="DU146" s="295"/>
      <c r="DV146" s="295"/>
      <c r="DW146" s="295"/>
      <c r="DX146" s="295"/>
      <c r="DY146" s="292"/>
      <c r="DZ146" s="292"/>
      <c r="EA146" s="292"/>
      <c r="EB146" s="292"/>
      <c r="EC146" s="292"/>
      <c r="ED146" s="292"/>
      <c r="EE146" s="292"/>
      <c r="EF146" s="292"/>
      <c r="EG146" s="292"/>
      <c r="EH146" s="292"/>
      <c r="EI146" s="292"/>
      <c r="EJ146" s="292"/>
      <c r="EK146" s="295"/>
      <c r="EL146" s="295"/>
      <c r="EM146" s="295"/>
      <c r="EN146" s="292"/>
      <c r="EO146" s="292"/>
      <c r="EP146" s="295"/>
      <c r="EQ146" s="295"/>
      <c r="ER146" s="295"/>
      <c r="ES146" s="292"/>
      <c r="ET146" s="292"/>
      <c r="EU146" s="292"/>
      <c r="EV146" s="292"/>
      <c r="EW146" s="292"/>
      <c r="EX146" s="292"/>
      <c r="EY146" s="292"/>
      <c r="EZ146" s="292"/>
      <c r="FA146" s="292"/>
      <c r="FB146" s="292"/>
      <c r="FC146" s="292"/>
      <c r="FD146" s="292"/>
      <c r="FE146" s="292"/>
      <c r="FF146" s="292"/>
      <c r="FG146" s="292"/>
      <c r="FH146" s="295"/>
      <c r="FI146" s="295"/>
      <c r="FJ146" s="295"/>
      <c r="FK146" s="292"/>
      <c r="FL146" s="292"/>
      <c r="FM146" s="292"/>
      <c r="FN146" s="292"/>
      <c r="FO146" s="292"/>
    </row>
    <row r="147" spans="1:171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5"/>
      <c r="AK147" s="295"/>
      <c r="AL147" s="292"/>
      <c r="AM147" s="295"/>
      <c r="AN147" s="295"/>
      <c r="AO147" s="292"/>
      <c r="AP147" s="295"/>
      <c r="AQ147" s="292"/>
      <c r="AR147" s="295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5"/>
      <c r="BF147" s="295"/>
      <c r="BG147" s="295"/>
      <c r="BH147" s="295"/>
      <c r="BI147" s="295"/>
      <c r="BJ147" s="295"/>
      <c r="BK147" s="295"/>
      <c r="BL147" s="295"/>
      <c r="BM147" s="295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5"/>
      <c r="CC147" s="295"/>
      <c r="CD147" s="295"/>
      <c r="CE147" s="295"/>
      <c r="CF147" s="295"/>
      <c r="CG147" s="295"/>
      <c r="CH147" s="295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5"/>
      <c r="CX147" s="295"/>
      <c r="CY147" s="295"/>
      <c r="CZ147" s="295"/>
      <c r="DA147" s="295"/>
      <c r="DB147" s="295"/>
      <c r="DC147" s="295"/>
      <c r="DD147" s="292"/>
      <c r="DE147" s="292"/>
      <c r="DF147" s="292"/>
      <c r="DG147" s="292"/>
      <c r="DH147" s="292"/>
      <c r="DI147" s="292"/>
      <c r="DJ147" s="292"/>
      <c r="DK147" s="292"/>
      <c r="DL147" s="292"/>
      <c r="DM147" s="292"/>
      <c r="DN147" s="292"/>
      <c r="DO147" s="292"/>
      <c r="DP147" s="292"/>
      <c r="DQ147" s="292"/>
      <c r="DR147" s="295"/>
      <c r="DS147" s="295"/>
      <c r="DT147" s="292"/>
      <c r="DU147" s="295"/>
      <c r="DV147" s="295"/>
      <c r="DW147" s="295"/>
      <c r="DX147" s="295"/>
      <c r="DY147" s="292"/>
      <c r="DZ147" s="292"/>
      <c r="EA147" s="292"/>
      <c r="EB147" s="292"/>
      <c r="EC147" s="292"/>
      <c r="ED147" s="292"/>
      <c r="EE147" s="292"/>
      <c r="EF147" s="292"/>
      <c r="EG147" s="292"/>
      <c r="EH147" s="292"/>
      <c r="EI147" s="292"/>
      <c r="EJ147" s="292"/>
      <c r="EK147" s="295"/>
      <c r="EL147" s="295"/>
      <c r="EM147" s="295"/>
      <c r="EN147" s="292"/>
      <c r="EO147" s="292"/>
      <c r="EP147" s="295"/>
      <c r="EQ147" s="295"/>
      <c r="ER147" s="295"/>
      <c r="ES147" s="292"/>
      <c r="ET147" s="292"/>
      <c r="EU147" s="292"/>
      <c r="EV147" s="292"/>
      <c r="EW147" s="292"/>
      <c r="EX147" s="292"/>
      <c r="EY147" s="292"/>
      <c r="EZ147" s="292"/>
      <c r="FA147" s="292"/>
      <c r="FB147" s="292"/>
      <c r="FC147" s="292"/>
      <c r="FD147" s="292"/>
      <c r="FE147" s="292"/>
      <c r="FF147" s="292"/>
      <c r="FG147" s="292"/>
      <c r="FH147" s="295"/>
      <c r="FI147" s="295"/>
      <c r="FJ147" s="295"/>
      <c r="FK147" s="292"/>
      <c r="FL147" s="292"/>
      <c r="FM147" s="292"/>
      <c r="FN147" s="292"/>
      <c r="FO147" s="292"/>
    </row>
    <row r="148" spans="1:171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5"/>
      <c r="AK148" s="295"/>
      <c r="AL148" s="292"/>
      <c r="AM148" s="295"/>
      <c r="AN148" s="295"/>
      <c r="AO148" s="292"/>
      <c r="AP148" s="295"/>
      <c r="AQ148" s="292"/>
      <c r="AR148" s="295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5"/>
      <c r="BF148" s="295"/>
      <c r="BG148" s="295"/>
      <c r="BH148" s="295"/>
      <c r="BI148" s="295"/>
      <c r="BJ148" s="295"/>
      <c r="BK148" s="295"/>
      <c r="BL148" s="295"/>
      <c r="BM148" s="295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5"/>
      <c r="CC148" s="295"/>
      <c r="CD148" s="295"/>
      <c r="CE148" s="295"/>
      <c r="CF148" s="295"/>
      <c r="CG148" s="295"/>
      <c r="CH148" s="295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5"/>
      <c r="CX148" s="295"/>
      <c r="CY148" s="295"/>
      <c r="CZ148" s="295"/>
      <c r="DA148" s="295"/>
      <c r="DB148" s="295"/>
      <c r="DC148" s="295"/>
      <c r="DD148" s="292"/>
      <c r="DE148" s="292"/>
      <c r="DF148" s="292"/>
      <c r="DG148" s="292"/>
      <c r="DH148" s="292"/>
      <c r="DI148" s="292"/>
      <c r="DJ148" s="292"/>
      <c r="DK148" s="292"/>
      <c r="DL148" s="292"/>
      <c r="DM148" s="292"/>
      <c r="DN148" s="292"/>
      <c r="DO148" s="292"/>
      <c r="DP148" s="292"/>
      <c r="DQ148" s="292"/>
      <c r="DR148" s="295"/>
      <c r="DS148" s="295"/>
      <c r="DT148" s="292"/>
      <c r="DU148" s="295"/>
      <c r="DV148" s="295"/>
      <c r="DW148" s="295"/>
      <c r="DX148" s="295"/>
      <c r="DY148" s="292"/>
      <c r="DZ148" s="292"/>
      <c r="EA148" s="292"/>
      <c r="EB148" s="292"/>
      <c r="EC148" s="292"/>
      <c r="ED148" s="292"/>
      <c r="EE148" s="292"/>
      <c r="EF148" s="292"/>
      <c r="EG148" s="292"/>
      <c r="EH148" s="292"/>
      <c r="EI148" s="292"/>
      <c r="EJ148" s="292"/>
      <c r="EK148" s="295"/>
      <c r="EL148" s="295"/>
      <c r="EM148" s="295"/>
      <c r="EN148" s="292"/>
      <c r="EO148" s="292"/>
      <c r="EP148" s="295"/>
      <c r="EQ148" s="295"/>
      <c r="ER148" s="295"/>
      <c r="ES148" s="292"/>
      <c r="ET148" s="292"/>
      <c r="EU148" s="292"/>
      <c r="EV148" s="292"/>
      <c r="EW148" s="292"/>
      <c r="EX148" s="292"/>
      <c r="EY148" s="292"/>
      <c r="EZ148" s="292"/>
      <c r="FA148" s="292"/>
      <c r="FB148" s="292"/>
      <c r="FC148" s="292"/>
      <c r="FD148" s="292"/>
      <c r="FE148" s="292"/>
      <c r="FF148" s="292"/>
      <c r="FG148" s="292"/>
      <c r="FH148" s="295"/>
      <c r="FI148" s="295"/>
      <c r="FJ148" s="295"/>
      <c r="FK148" s="292"/>
      <c r="FL148" s="292"/>
      <c r="FM148" s="292"/>
      <c r="FN148" s="292"/>
      <c r="FO148" s="292"/>
    </row>
    <row r="149" spans="1:171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5"/>
      <c r="AK149" s="295"/>
      <c r="AL149" s="292"/>
      <c r="AM149" s="295"/>
      <c r="AN149" s="295"/>
      <c r="AO149" s="292"/>
      <c r="AP149" s="295"/>
      <c r="AQ149" s="292"/>
      <c r="AR149" s="295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5"/>
      <c r="BF149" s="295"/>
      <c r="BG149" s="295"/>
      <c r="BH149" s="295"/>
      <c r="BI149" s="295"/>
      <c r="BJ149" s="295"/>
      <c r="BK149" s="295"/>
      <c r="BL149" s="295"/>
      <c r="BM149" s="295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5"/>
      <c r="CC149" s="295"/>
      <c r="CD149" s="295"/>
      <c r="CE149" s="295"/>
      <c r="CF149" s="295"/>
      <c r="CG149" s="295"/>
      <c r="CH149" s="295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5"/>
      <c r="CX149" s="295"/>
      <c r="CY149" s="295"/>
      <c r="CZ149" s="295"/>
      <c r="DA149" s="295"/>
      <c r="DB149" s="295"/>
      <c r="DC149" s="295"/>
      <c r="DD149" s="292"/>
      <c r="DE149" s="292"/>
      <c r="DF149" s="292"/>
      <c r="DG149" s="292"/>
      <c r="DH149" s="292"/>
      <c r="DI149" s="292"/>
      <c r="DJ149" s="292"/>
      <c r="DK149" s="292"/>
      <c r="DL149" s="292"/>
      <c r="DM149" s="292"/>
      <c r="DN149" s="292"/>
      <c r="DO149" s="292"/>
      <c r="DP149" s="292"/>
      <c r="DQ149" s="292"/>
      <c r="DR149" s="295"/>
      <c r="DS149" s="295"/>
      <c r="DT149" s="292"/>
      <c r="DU149" s="295"/>
      <c r="DV149" s="295"/>
      <c r="DW149" s="295"/>
      <c r="DX149" s="295"/>
      <c r="DY149" s="292"/>
      <c r="DZ149" s="292"/>
      <c r="EA149" s="292"/>
      <c r="EB149" s="292"/>
      <c r="EC149" s="292"/>
      <c r="ED149" s="292"/>
      <c r="EE149" s="292"/>
      <c r="EF149" s="292"/>
      <c r="EG149" s="292"/>
      <c r="EH149" s="292"/>
      <c r="EI149" s="292"/>
      <c r="EJ149" s="292"/>
      <c r="EK149" s="295"/>
      <c r="EL149" s="295"/>
      <c r="EM149" s="295"/>
      <c r="EN149" s="292"/>
      <c r="EO149" s="292"/>
      <c r="EP149" s="295"/>
      <c r="EQ149" s="295"/>
      <c r="ER149" s="295"/>
      <c r="ES149" s="292"/>
      <c r="ET149" s="292"/>
      <c r="EU149" s="292"/>
      <c r="EV149" s="292"/>
      <c r="EW149" s="292"/>
      <c r="EX149" s="292"/>
      <c r="EY149" s="292"/>
      <c r="EZ149" s="292"/>
      <c r="FA149" s="292"/>
      <c r="FB149" s="292"/>
      <c r="FC149" s="292"/>
      <c r="FD149" s="292"/>
      <c r="FE149" s="292"/>
      <c r="FF149" s="292"/>
      <c r="FG149" s="292"/>
      <c r="FH149" s="295"/>
      <c r="FI149" s="295"/>
      <c r="FJ149" s="295"/>
      <c r="FK149" s="292"/>
      <c r="FL149" s="292"/>
      <c r="FM149" s="292"/>
      <c r="FN149" s="292"/>
      <c r="FO149" s="292"/>
    </row>
    <row r="150" spans="1:171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5"/>
      <c r="AK150" s="295"/>
      <c r="AL150" s="292"/>
      <c r="AM150" s="295"/>
      <c r="AN150" s="295"/>
      <c r="AO150" s="292"/>
      <c r="AP150" s="295"/>
      <c r="AQ150" s="292"/>
      <c r="AR150" s="295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5"/>
      <c r="BF150" s="295"/>
      <c r="BG150" s="295"/>
      <c r="BH150" s="295"/>
      <c r="BI150" s="295"/>
      <c r="BJ150" s="295"/>
      <c r="BK150" s="295"/>
      <c r="BL150" s="295"/>
      <c r="BM150" s="295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5"/>
      <c r="CC150" s="295"/>
      <c r="CD150" s="295"/>
      <c r="CE150" s="295"/>
      <c r="CF150" s="295"/>
      <c r="CG150" s="295"/>
      <c r="CH150" s="295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5"/>
      <c r="CX150" s="295"/>
      <c r="CY150" s="295"/>
      <c r="CZ150" s="295"/>
      <c r="DA150" s="295"/>
      <c r="DB150" s="295"/>
      <c r="DC150" s="295"/>
      <c r="DD150" s="292"/>
      <c r="DE150" s="292"/>
      <c r="DF150" s="292"/>
      <c r="DG150" s="292"/>
      <c r="DH150" s="292"/>
      <c r="DI150" s="292"/>
      <c r="DJ150" s="292"/>
      <c r="DK150" s="292"/>
      <c r="DL150" s="292"/>
      <c r="DM150" s="292"/>
      <c r="DN150" s="292"/>
      <c r="DO150" s="292"/>
      <c r="DP150" s="292"/>
      <c r="DQ150" s="292"/>
      <c r="DR150" s="295"/>
      <c r="DS150" s="295"/>
      <c r="DT150" s="292"/>
      <c r="DU150" s="295"/>
      <c r="DV150" s="295"/>
      <c r="DW150" s="295"/>
      <c r="DX150" s="295"/>
      <c r="DY150" s="292"/>
      <c r="DZ150" s="292"/>
      <c r="EA150" s="292"/>
      <c r="EB150" s="292"/>
      <c r="EC150" s="292"/>
      <c r="ED150" s="292"/>
      <c r="EE150" s="292"/>
      <c r="EF150" s="292"/>
      <c r="EG150" s="292"/>
      <c r="EH150" s="292"/>
      <c r="EI150" s="292"/>
      <c r="EJ150" s="292"/>
      <c r="EK150" s="295"/>
      <c r="EL150" s="295"/>
      <c r="EM150" s="295"/>
      <c r="EN150" s="292"/>
      <c r="EO150" s="292"/>
      <c r="EP150" s="295"/>
      <c r="EQ150" s="295"/>
      <c r="ER150" s="295"/>
      <c r="ES150" s="292"/>
      <c r="ET150" s="292"/>
      <c r="EU150" s="292"/>
      <c r="EV150" s="292"/>
      <c r="EW150" s="292"/>
      <c r="EX150" s="292"/>
      <c r="EY150" s="292"/>
      <c r="EZ150" s="292"/>
      <c r="FA150" s="292"/>
      <c r="FB150" s="292"/>
      <c r="FC150" s="292"/>
      <c r="FD150" s="292"/>
      <c r="FE150" s="292"/>
      <c r="FF150" s="292"/>
      <c r="FG150" s="292"/>
      <c r="FH150" s="295"/>
      <c r="FI150" s="295"/>
      <c r="FJ150" s="295"/>
      <c r="FK150" s="292"/>
      <c r="FL150" s="292"/>
      <c r="FM150" s="292"/>
      <c r="FN150" s="292"/>
      <c r="FO150" s="292"/>
    </row>
    <row r="151" spans="1:171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5"/>
      <c r="AK151" s="295"/>
      <c r="AL151" s="292"/>
      <c r="AM151" s="295"/>
      <c r="AN151" s="295"/>
      <c r="AO151" s="292"/>
      <c r="AP151" s="295"/>
      <c r="AQ151" s="292"/>
      <c r="AR151" s="295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5"/>
      <c r="BF151" s="295"/>
      <c r="BG151" s="295"/>
      <c r="BH151" s="295"/>
      <c r="BI151" s="295"/>
      <c r="BJ151" s="295"/>
      <c r="BK151" s="295"/>
      <c r="BL151" s="295"/>
      <c r="BM151" s="295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5"/>
      <c r="CC151" s="295"/>
      <c r="CD151" s="295"/>
      <c r="CE151" s="295"/>
      <c r="CF151" s="295"/>
      <c r="CG151" s="295"/>
      <c r="CH151" s="295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5"/>
      <c r="CX151" s="295"/>
      <c r="CY151" s="295"/>
      <c r="CZ151" s="295"/>
      <c r="DA151" s="295"/>
      <c r="DB151" s="295"/>
      <c r="DC151" s="295"/>
      <c r="DD151" s="292"/>
      <c r="DE151" s="292"/>
      <c r="DF151" s="292"/>
      <c r="DG151" s="292"/>
      <c r="DH151" s="292"/>
      <c r="DI151" s="292"/>
      <c r="DJ151" s="292"/>
      <c r="DK151" s="292"/>
      <c r="DL151" s="292"/>
      <c r="DM151" s="292"/>
      <c r="DN151" s="292"/>
      <c r="DO151" s="292"/>
      <c r="DP151" s="292"/>
      <c r="DQ151" s="292"/>
      <c r="DR151" s="295"/>
      <c r="DS151" s="295"/>
      <c r="DT151" s="292"/>
      <c r="DU151" s="295"/>
      <c r="DV151" s="295"/>
      <c r="DW151" s="295"/>
      <c r="DX151" s="295"/>
      <c r="DY151" s="292"/>
      <c r="DZ151" s="292"/>
      <c r="EA151" s="292"/>
      <c r="EB151" s="292"/>
      <c r="EC151" s="292"/>
      <c r="ED151" s="292"/>
      <c r="EE151" s="292"/>
      <c r="EF151" s="292"/>
      <c r="EG151" s="292"/>
      <c r="EH151" s="292"/>
      <c r="EI151" s="292"/>
      <c r="EJ151" s="292"/>
      <c r="EK151" s="295"/>
      <c r="EL151" s="295"/>
      <c r="EM151" s="295"/>
      <c r="EN151" s="292"/>
      <c r="EO151" s="292"/>
      <c r="EP151" s="295"/>
      <c r="EQ151" s="295"/>
      <c r="ER151" s="295"/>
      <c r="ES151" s="292"/>
      <c r="ET151" s="292"/>
      <c r="EU151" s="292"/>
      <c r="EV151" s="292"/>
      <c r="EW151" s="292"/>
      <c r="EX151" s="292"/>
      <c r="EY151" s="292"/>
      <c r="EZ151" s="292"/>
      <c r="FA151" s="292"/>
      <c r="FB151" s="292"/>
      <c r="FC151" s="292"/>
      <c r="FD151" s="292"/>
      <c r="FE151" s="292"/>
      <c r="FF151" s="292"/>
      <c r="FG151" s="292"/>
      <c r="FH151" s="295"/>
      <c r="FI151" s="295"/>
      <c r="FJ151" s="295"/>
      <c r="FK151" s="292"/>
      <c r="FL151" s="292"/>
      <c r="FM151" s="292"/>
      <c r="FN151" s="292"/>
      <c r="FO151" s="292"/>
    </row>
    <row r="152" spans="1:171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5"/>
      <c r="AK152" s="295"/>
      <c r="AL152" s="292"/>
      <c r="AM152" s="295"/>
      <c r="AN152" s="295"/>
      <c r="AO152" s="292"/>
      <c r="AP152" s="295"/>
      <c r="AQ152" s="292"/>
      <c r="AR152" s="295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5"/>
      <c r="BF152" s="295"/>
      <c r="BG152" s="295"/>
      <c r="BH152" s="295"/>
      <c r="BI152" s="295"/>
      <c r="BJ152" s="295"/>
      <c r="BK152" s="295"/>
      <c r="BL152" s="295"/>
      <c r="BM152" s="295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5"/>
      <c r="CC152" s="295"/>
      <c r="CD152" s="295"/>
      <c r="CE152" s="295"/>
      <c r="CF152" s="295"/>
      <c r="CG152" s="295"/>
      <c r="CH152" s="295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5"/>
      <c r="CX152" s="295"/>
      <c r="CY152" s="295"/>
      <c r="CZ152" s="295"/>
      <c r="DA152" s="295"/>
      <c r="DB152" s="295"/>
      <c r="DC152" s="295"/>
      <c r="DD152" s="292"/>
      <c r="DE152" s="292"/>
      <c r="DF152" s="292"/>
      <c r="DG152" s="292"/>
      <c r="DH152" s="292"/>
      <c r="DI152" s="292"/>
      <c r="DJ152" s="292"/>
      <c r="DK152" s="292"/>
      <c r="DL152" s="292"/>
      <c r="DM152" s="292"/>
      <c r="DN152" s="292"/>
      <c r="DO152" s="292"/>
      <c r="DP152" s="292"/>
      <c r="DQ152" s="292"/>
      <c r="DR152" s="295"/>
      <c r="DS152" s="295"/>
      <c r="DT152" s="292"/>
      <c r="DU152" s="295"/>
      <c r="DV152" s="295"/>
      <c r="DW152" s="295"/>
      <c r="DX152" s="295"/>
      <c r="DY152" s="292"/>
      <c r="DZ152" s="292"/>
      <c r="EA152" s="292"/>
      <c r="EB152" s="292"/>
      <c r="EC152" s="292"/>
      <c r="ED152" s="292"/>
      <c r="EE152" s="292"/>
      <c r="EF152" s="292"/>
      <c r="EG152" s="292"/>
      <c r="EH152" s="292"/>
      <c r="EI152" s="292"/>
      <c r="EJ152" s="292"/>
      <c r="EK152" s="295"/>
      <c r="EL152" s="295"/>
      <c r="EM152" s="295"/>
      <c r="EN152" s="292"/>
      <c r="EO152" s="292"/>
      <c r="EP152" s="295"/>
      <c r="EQ152" s="295"/>
      <c r="ER152" s="295"/>
      <c r="ES152" s="292"/>
      <c r="ET152" s="292"/>
      <c r="EU152" s="292"/>
      <c r="EV152" s="292"/>
      <c r="EW152" s="292"/>
      <c r="EX152" s="292"/>
      <c r="EY152" s="292"/>
      <c r="EZ152" s="292"/>
      <c r="FA152" s="292"/>
      <c r="FB152" s="292"/>
      <c r="FC152" s="292"/>
      <c r="FD152" s="292"/>
      <c r="FE152" s="292"/>
      <c r="FF152" s="292"/>
      <c r="FG152" s="292"/>
      <c r="FH152" s="295"/>
      <c r="FI152" s="295"/>
      <c r="FJ152" s="295"/>
      <c r="FK152" s="292"/>
      <c r="FL152" s="292"/>
      <c r="FM152" s="292"/>
      <c r="FN152" s="292"/>
      <c r="FO152" s="292"/>
    </row>
    <row r="153" spans="1:171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5"/>
      <c r="AK153" s="295"/>
      <c r="AL153" s="292"/>
      <c r="AM153" s="295"/>
      <c r="AN153" s="295"/>
      <c r="AO153" s="292"/>
      <c r="AP153" s="295"/>
      <c r="AQ153" s="292"/>
      <c r="AR153" s="295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5"/>
      <c r="BF153" s="295"/>
      <c r="BG153" s="295"/>
      <c r="BH153" s="295"/>
      <c r="BI153" s="295"/>
      <c r="BJ153" s="295"/>
      <c r="BK153" s="295"/>
      <c r="BL153" s="295"/>
      <c r="BM153" s="295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5"/>
      <c r="CC153" s="295"/>
      <c r="CD153" s="295"/>
      <c r="CE153" s="295"/>
      <c r="CF153" s="295"/>
      <c r="CG153" s="295"/>
      <c r="CH153" s="295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5"/>
      <c r="CX153" s="295"/>
      <c r="CY153" s="295"/>
      <c r="CZ153" s="295"/>
      <c r="DA153" s="295"/>
      <c r="DB153" s="295"/>
      <c r="DC153" s="295"/>
      <c r="DD153" s="292"/>
      <c r="DE153" s="292"/>
      <c r="DF153" s="292"/>
      <c r="DG153" s="292"/>
      <c r="DH153" s="292"/>
      <c r="DI153" s="292"/>
      <c r="DJ153" s="292"/>
      <c r="DK153" s="292"/>
      <c r="DL153" s="292"/>
      <c r="DM153" s="292"/>
      <c r="DN153" s="292"/>
      <c r="DO153" s="292"/>
      <c r="DP153" s="292"/>
      <c r="DQ153" s="292"/>
      <c r="DR153" s="295"/>
      <c r="DS153" s="295"/>
      <c r="DT153" s="292"/>
      <c r="DU153" s="295"/>
      <c r="DV153" s="295"/>
      <c r="DW153" s="295"/>
      <c r="DX153" s="295"/>
      <c r="DY153" s="292"/>
      <c r="DZ153" s="292"/>
      <c r="EA153" s="292"/>
      <c r="EB153" s="292"/>
      <c r="EC153" s="292"/>
      <c r="ED153" s="292"/>
      <c r="EE153" s="292"/>
      <c r="EF153" s="292"/>
      <c r="EG153" s="292"/>
      <c r="EH153" s="292"/>
      <c r="EI153" s="292"/>
      <c r="EJ153" s="292"/>
      <c r="EK153" s="295"/>
      <c r="EL153" s="295"/>
      <c r="EM153" s="295"/>
      <c r="EN153" s="292"/>
      <c r="EO153" s="292"/>
      <c r="EP153" s="295"/>
      <c r="EQ153" s="295"/>
      <c r="ER153" s="295"/>
      <c r="ES153" s="292"/>
      <c r="ET153" s="292"/>
      <c r="EU153" s="292"/>
      <c r="EV153" s="292"/>
      <c r="EW153" s="292"/>
      <c r="EX153" s="292"/>
      <c r="EY153" s="292"/>
      <c r="EZ153" s="292"/>
      <c r="FA153" s="292"/>
      <c r="FB153" s="292"/>
      <c r="FC153" s="292"/>
      <c r="FD153" s="292"/>
      <c r="FE153" s="292"/>
      <c r="FF153" s="292"/>
      <c r="FG153" s="292"/>
      <c r="FH153" s="295"/>
      <c r="FI153" s="295"/>
      <c r="FJ153" s="295"/>
      <c r="FK153" s="292"/>
      <c r="FL153" s="292"/>
      <c r="FM153" s="292"/>
      <c r="FN153" s="292"/>
      <c r="FO153" s="292"/>
    </row>
    <row r="154" spans="1:171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5"/>
      <c r="AK154" s="295"/>
      <c r="AL154" s="292"/>
      <c r="AM154" s="295"/>
      <c r="AN154" s="295"/>
      <c r="AO154" s="292"/>
      <c r="AP154" s="295"/>
      <c r="AQ154" s="292"/>
      <c r="AR154" s="295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5"/>
      <c r="BF154" s="295"/>
      <c r="BG154" s="295"/>
      <c r="BH154" s="295"/>
      <c r="BI154" s="295"/>
      <c r="BJ154" s="295"/>
      <c r="BK154" s="295"/>
      <c r="BL154" s="295"/>
      <c r="BM154" s="295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5"/>
      <c r="CC154" s="295"/>
      <c r="CD154" s="295"/>
      <c r="CE154" s="295"/>
      <c r="CF154" s="295"/>
      <c r="CG154" s="295"/>
      <c r="CH154" s="295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5"/>
      <c r="CX154" s="295"/>
      <c r="CY154" s="295"/>
      <c r="CZ154" s="295"/>
      <c r="DA154" s="295"/>
      <c r="DB154" s="295"/>
      <c r="DC154" s="295"/>
      <c r="DD154" s="292"/>
      <c r="DE154" s="292"/>
      <c r="DF154" s="292"/>
      <c r="DG154" s="292"/>
      <c r="DH154" s="292"/>
      <c r="DI154" s="292"/>
      <c r="DJ154" s="292"/>
      <c r="DK154" s="292"/>
      <c r="DL154" s="292"/>
      <c r="DM154" s="292"/>
      <c r="DN154" s="292"/>
      <c r="DO154" s="292"/>
      <c r="DP154" s="292"/>
      <c r="DQ154" s="292"/>
      <c r="DR154" s="295"/>
      <c r="DS154" s="295"/>
      <c r="DT154" s="292"/>
      <c r="DU154" s="295"/>
      <c r="DV154" s="295"/>
      <c r="DW154" s="295"/>
      <c r="DX154" s="295"/>
      <c r="DY154" s="292"/>
      <c r="DZ154" s="292"/>
      <c r="EA154" s="292"/>
      <c r="EB154" s="292"/>
      <c r="EC154" s="292"/>
      <c r="ED154" s="292"/>
      <c r="EE154" s="292"/>
      <c r="EF154" s="292"/>
      <c r="EG154" s="292"/>
      <c r="EH154" s="292"/>
      <c r="EI154" s="292"/>
      <c r="EJ154" s="292"/>
      <c r="EK154" s="295"/>
      <c r="EL154" s="295"/>
      <c r="EM154" s="295"/>
      <c r="EN154" s="292"/>
      <c r="EO154" s="292"/>
      <c r="EP154" s="295"/>
      <c r="EQ154" s="295"/>
      <c r="ER154" s="295"/>
      <c r="ES154" s="292"/>
      <c r="ET154" s="292"/>
      <c r="EU154" s="292"/>
      <c r="EV154" s="292"/>
      <c r="EW154" s="292"/>
      <c r="EX154" s="292"/>
      <c r="EY154" s="292"/>
      <c r="EZ154" s="292"/>
      <c r="FA154" s="292"/>
      <c r="FB154" s="292"/>
      <c r="FC154" s="292"/>
      <c r="FD154" s="292"/>
      <c r="FE154" s="292"/>
      <c r="FF154" s="292"/>
      <c r="FG154" s="292"/>
      <c r="FH154" s="295"/>
      <c r="FI154" s="295"/>
      <c r="FJ154" s="295"/>
      <c r="FK154" s="292"/>
      <c r="FL154" s="292"/>
      <c r="FM154" s="292"/>
      <c r="FN154" s="292"/>
      <c r="FO154" s="292"/>
    </row>
    <row r="155" spans="1:171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5"/>
      <c r="AK155" s="295"/>
      <c r="AL155" s="292"/>
      <c r="AM155" s="295"/>
      <c r="AN155" s="295"/>
      <c r="AO155" s="292"/>
      <c r="AP155" s="295"/>
      <c r="AQ155" s="292"/>
      <c r="AR155" s="295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5"/>
      <c r="BF155" s="295"/>
      <c r="BG155" s="295"/>
      <c r="BH155" s="295"/>
      <c r="BI155" s="295"/>
      <c r="BJ155" s="295"/>
      <c r="BK155" s="295"/>
      <c r="BL155" s="295"/>
      <c r="BM155" s="295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5"/>
      <c r="CC155" s="295"/>
      <c r="CD155" s="295"/>
      <c r="CE155" s="295"/>
      <c r="CF155" s="295"/>
      <c r="CG155" s="295"/>
      <c r="CH155" s="295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5"/>
      <c r="CX155" s="295"/>
      <c r="CY155" s="295"/>
      <c r="CZ155" s="295"/>
      <c r="DA155" s="295"/>
      <c r="DB155" s="295"/>
      <c r="DC155" s="295"/>
      <c r="DD155" s="292"/>
      <c r="DE155" s="292"/>
      <c r="DF155" s="292"/>
      <c r="DG155" s="292"/>
      <c r="DH155" s="292"/>
      <c r="DI155" s="292"/>
      <c r="DJ155" s="292"/>
      <c r="DK155" s="292"/>
      <c r="DL155" s="292"/>
      <c r="DM155" s="292"/>
      <c r="DN155" s="292"/>
      <c r="DO155" s="292"/>
      <c r="DP155" s="292"/>
      <c r="DQ155" s="292"/>
      <c r="DR155" s="295"/>
      <c r="DS155" s="295"/>
      <c r="DT155" s="292"/>
      <c r="DU155" s="295"/>
      <c r="DV155" s="295"/>
      <c r="DW155" s="295"/>
      <c r="DX155" s="295"/>
      <c r="DY155" s="292"/>
      <c r="DZ155" s="292"/>
      <c r="EA155" s="292"/>
      <c r="EB155" s="292"/>
      <c r="EC155" s="292"/>
      <c r="ED155" s="292"/>
      <c r="EE155" s="292"/>
      <c r="EF155" s="292"/>
      <c r="EG155" s="292"/>
      <c r="EH155" s="292"/>
      <c r="EI155" s="292"/>
      <c r="EJ155" s="292"/>
      <c r="EK155" s="295"/>
      <c r="EL155" s="295"/>
      <c r="EM155" s="295"/>
      <c r="EN155" s="292"/>
      <c r="EO155" s="292"/>
      <c r="EP155" s="295"/>
      <c r="EQ155" s="295"/>
      <c r="ER155" s="295"/>
      <c r="ES155" s="292"/>
      <c r="ET155" s="292"/>
      <c r="EU155" s="292"/>
      <c r="EV155" s="292"/>
      <c r="EW155" s="292"/>
      <c r="EX155" s="292"/>
      <c r="EY155" s="292"/>
      <c r="EZ155" s="292"/>
      <c r="FA155" s="292"/>
      <c r="FB155" s="292"/>
      <c r="FC155" s="292"/>
      <c r="FD155" s="292"/>
      <c r="FE155" s="292"/>
      <c r="FF155" s="292"/>
      <c r="FG155" s="292"/>
      <c r="FH155" s="295"/>
      <c r="FI155" s="295"/>
      <c r="FJ155" s="295"/>
      <c r="FK155" s="292"/>
      <c r="FL155" s="292"/>
      <c r="FM155" s="292"/>
      <c r="FN155" s="292"/>
      <c r="FO155" s="292"/>
    </row>
    <row r="156" spans="1:171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5"/>
      <c r="AK156" s="295"/>
      <c r="AL156" s="292"/>
      <c r="AM156" s="295"/>
      <c r="AN156" s="295"/>
      <c r="AO156" s="292"/>
      <c r="AP156" s="295"/>
      <c r="AQ156" s="292"/>
      <c r="AR156" s="295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5"/>
      <c r="BF156" s="295"/>
      <c r="BG156" s="295"/>
      <c r="BH156" s="295"/>
      <c r="BI156" s="295"/>
      <c r="BJ156" s="295"/>
      <c r="BK156" s="295"/>
      <c r="BL156" s="295"/>
      <c r="BM156" s="295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5"/>
      <c r="CC156" s="295"/>
      <c r="CD156" s="295"/>
      <c r="CE156" s="295"/>
      <c r="CF156" s="295"/>
      <c r="CG156" s="295"/>
      <c r="CH156" s="295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5"/>
      <c r="CX156" s="295"/>
      <c r="CY156" s="295"/>
      <c r="CZ156" s="295"/>
      <c r="DA156" s="295"/>
      <c r="DB156" s="295"/>
      <c r="DC156" s="295"/>
      <c r="DD156" s="292"/>
      <c r="DE156" s="292"/>
      <c r="DF156" s="292"/>
      <c r="DG156" s="292"/>
      <c r="DH156" s="292"/>
      <c r="DI156" s="292"/>
      <c r="DJ156" s="292"/>
      <c r="DK156" s="292"/>
      <c r="DL156" s="292"/>
      <c r="DM156" s="292"/>
      <c r="DN156" s="292"/>
      <c r="DO156" s="292"/>
      <c r="DP156" s="292"/>
      <c r="DQ156" s="292"/>
      <c r="DR156" s="295"/>
      <c r="DS156" s="295"/>
      <c r="DT156" s="292"/>
      <c r="DU156" s="295"/>
      <c r="DV156" s="295"/>
      <c r="DW156" s="295"/>
      <c r="DX156" s="295"/>
      <c r="DY156" s="292"/>
      <c r="DZ156" s="292"/>
      <c r="EA156" s="292"/>
      <c r="EB156" s="292"/>
      <c r="EC156" s="292"/>
      <c r="ED156" s="292"/>
      <c r="EE156" s="292"/>
      <c r="EF156" s="292"/>
      <c r="EG156" s="292"/>
      <c r="EH156" s="292"/>
      <c r="EI156" s="292"/>
      <c r="EJ156" s="292"/>
      <c r="EK156" s="295"/>
      <c r="EL156" s="295"/>
      <c r="EM156" s="295"/>
      <c r="EN156" s="292"/>
      <c r="EO156" s="292"/>
      <c r="EP156" s="295"/>
      <c r="EQ156" s="295"/>
      <c r="ER156" s="295"/>
      <c r="ES156" s="292"/>
      <c r="ET156" s="292"/>
      <c r="EU156" s="292"/>
      <c r="EV156" s="292"/>
      <c r="EW156" s="292"/>
      <c r="EX156" s="292"/>
      <c r="EY156" s="292"/>
      <c r="EZ156" s="292"/>
      <c r="FA156" s="292"/>
      <c r="FB156" s="292"/>
      <c r="FC156" s="292"/>
      <c r="FD156" s="292"/>
      <c r="FE156" s="292"/>
      <c r="FF156" s="292"/>
      <c r="FG156" s="292"/>
      <c r="FH156" s="295"/>
      <c r="FI156" s="295"/>
      <c r="FJ156" s="295"/>
      <c r="FK156" s="292"/>
      <c r="FL156" s="292"/>
      <c r="FM156" s="292"/>
      <c r="FN156" s="292"/>
      <c r="FO156" s="292"/>
    </row>
    <row r="157" spans="1:171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5"/>
      <c r="AK157" s="295"/>
      <c r="AL157" s="292"/>
      <c r="AM157" s="295"/>
      <c r="AN157" s="295"/>
      <c r="AO157" s="292"/>
      <c r="AP157" s="295"/>
      <c r="AQ157" s="292"/>
      <c r="AR157" s="295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5"/>
      <c r="BF157" s="295"/>
      <c r="BG157" s="295"/>
      <c r="BH157" s="295"/>
      <c r="BI157" s="295"/>
      <c r="BJ157" s="295"/>
      <c r="BK157" s="295"/>
      <c r="BL157" s="295"/>
      <c r="BM157" s="295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5"/>
      <c r="CC157" s="295"/>
      <c r="CD157" s="295"/>
      <c r="CE157" s="295"/>
      <c r="CF157" s="295"/>
      <c r="CG157" s="295"/>
      <c r="CH157" s="295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5"/>
      <c r="CX157" s="295"/>
      <c r="CY157" s="295"/>
      <c r="CZ157" s="295"/>
      <c r="DA157" s="295"/>
      <c r="DB157" s="295"/>
      <c r="DC157" s="295"/>
      <c r="DD157" s="292"/>
      <c r="DE157" s="292"/>
      <c r="DF157" s="292"/>
      <c r="DG157" s="292"/>
      <c r="DH157" s="292"/>
      <c r="DI157" s="292"/>
      <c r="DJ157" s="292"/>
      <c r="DK157" s="292"/>
      <c r="DL157" s="292"/>
      <c r="DM157" s="292"/>
      <c r="DN157" s="292"/>
      <c r="DO157" s="292"/>
      <c r="DP157" s="292"/>
      <c r="DQ157" s="292"/>
      <c r="DR157" s="295"/>
      <c r="DS157" s="295"/>
      <c r="DT157" s="292"/>
      <c r="DU157" s="295"/>
      <c r="DV157" s="295"/>
      <c r="DW157" s="295"/>
      <c r="DX157" s="295"/>
      <c r="DY157" s="292"/>
      <c r="DZ157" s="292"/>
      <c r="EA157" s="292"/>
      <c r="EB157" s="292"/>
      <c r="EC157" s="292"/>
      <c r="ED157" s="292"/>
      <c r="EE157" s="292"/>
      <c r="EF157" s="292"/>
      <c r="EG157" s="292"/>
      <c r="EH157" s="292"/>
      <c r="EI157" s="292"/>
      <c r="EJ157" s="292"/>
      <c r="EK157" s="295"/>
      <c r="EL157" s="295"/>
      <c r="EM157" s="295"/>
      <c r="EN157" s="292"/>
      <c r="EO157" s="292"/>
      <c r="EP157" s="295"/>
      <c r="EQ157" s="295"/>
      <c r="ER157" s="295"/>
      <c r="ES157" s="292"/>
      <c r="ET157" s="292"/>
      <c r="EU157" s="292"/>
      <c r="EV157" s="292"/>
      <c r="EW157" s="292"/>
      <c r="EX157" s="292"/>
      <c r="EY157" s="292"/>
      <c r="EZ157" s="292"/>
      <c r="FA157" s="292"/>
      <c r="FB157" s="292"/>
      <c r="FC157" s="292"/>
      <c r="FD157" s="292"/>
      <c r="FE157" s="292"/>
      <c r="FF157" s="292"/>
      <c r="FG157" s="292"/>
      <c r="FH157" s="295"/>
      <c r="FI157" s="295"/>
      <c r="FJ157" s="295"/>
      <c r="FK157" s="292"/>
      <c r="FL157" s="292"/>
      <c r="FM157" s="292"/>
      <c r="FN157" s="292"/>
      <c r="FO157" s="292"/>
    </row>
    <row r="158" spans="1:171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5"/>
      <c r="AK158" s="295"/>
      <c r="AL158" s="292"/>
      <c r="AM158" s="295"/>
      <c r="AN158" s="295"/>
      <c r="AO158" s="292"/>
      <c r="AP158" s="295"/>
      <c r="AQ158" s="292"/>
      <c r="AR158" s="295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5"/>
      <c r="BF158" s="295"/>
      <c r="BG158" s="295"/>
      <c r="BH158" s="295"/>
      <c r="BI158" s="295"/>
      <c r="BJ158" s="295"/>
      <c r="BK158" s="295"/>
      <c r="BL158" s="295"/>
      <c r="BM158" s="295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5"/>
      <c r="CC158" s="295"/>
      <c r="CD158" s="295"/>
      <c r="CE158" s="295"/>
      <c r="CF158" s="295"/>
      <c r="CG158" s="295"/>
      <c r="CH158" s="295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5"/>
      <c r="CX158" s="295"/>
      <c r="CY158" s="295"/>
      <c r="CZ158" s="295"/>
      <c r="DA158" s="295"/>
      <c r="DB158" s="295"/>
      <c r="DC158" s="295"/>
      <c r="DD158" s="292"/>
      <c r="DE158" s="292"/>
      <c r="DF158" s="292"/>
      <c r="DG158" s="292"/>
      <c r="DH158" s="292"/>
      <c r="DI158" s="292"/>
      <c r="DJ158" s="292"/>
      <c r="DK158" s="292"/>
      <c r="DL158" s="292"/>
      <c r="DM158" s="292"/>
      <c r="DN158" s="292"/>
      <c r="DO158" s="292"/>
      <c r="DP158" s="292"/>
      <c r="DQ158" s="292"/>
      <c r="DR158" s="295"/>
      <c r="DS158" s="295"/>
      <c r="DT158" s="292"/>
      <c r="DU158" s="295"/>
      <c r="DV158" s="295"/>
      <c r="DW158" s="295"/>
      <c r="DX158" s="295"/>
      <c r="DY158" s="292"/>
      <c r="DZ158" s="292"/>
      <c r="EA158" s="292"/>
      <c r="EB158" s="292"/>
      <c r="EC158" s="292"/>
      <c r="ED158" s="292"/>
      <c r="EE158" s="292"/>
      <c r="EF158" s="292"/>
      <c r="EG158" s="292"/>
      <c r="EH158" s="292"/>
      <c r="EI158" s="292"/>
      <c r="EJ158" s="292"/>
      <c r="EK158" s="295"/>
      <c r="EL158" s="295"/>
      <c r="EM158" s="295"/>
      <c r="EN158" s="292"/>
      <c r="EO158" s="292"/>
      <c r="EP158" s="295"/>
      <c r="EQ158" s="295"/>
      <c r="ER158" s="295"/>
      <c r="ES158" s="292"/>
      <c r="ET158" s="292"/>
      <c r="EU158" s="292"/>
      <c r="EV158" s="292"/>
      <c r="EW158" s="292"/>
      <c r="EX158" s="292"/>
      <c r="EY158" s="292"/>
      <c r="EZ158" s="292"/>
      <c r="FA158" s="292"/>
      <c r="FB158" s="292"/>
      <c r="FC158" s="292"/>
      <c r="FD158" s="292"/>
      <c r="FE158" s="292"/>
      <c r="FF158" s="292"/>
      <c r="FG158" s="292"/>
      <c r="FH158" s="295"/>
      <c r="FI158" s="295"/>
      <c r="FJ158" s="295"/>
      <c r="FK158" s="292"/>
      <c r="FL158" s="292"/>
      <c r="FM158" s="292"/>
      <c r="FN158" s="292"/>
      <c r="FO158" s="292"/>
    </row>
    <row r="159" spans="1:171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5"/>
      <c r="AK159" s="295"/>
      <c r="AL159" s="292"/>
      <c r="AM159" s="295"/>
      <c r="AN159" s="295"/>
      <c r="AO159" s="292"/>
      <c r="AP159" s="295"/>
      <c r="AQ159" s="292"/>
      <c r="AR159" s="295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5"/>
      <c r="BF159" s="295"/>
      <c r="BG159" s="295"/>
      <c r="BH159" s="295"/>
      <c r="BI159" s="295"/>
      <c r="BJ159" s="295"/>
      <c r="BK159" s="295"/>
      <c r="BL159" s="295"/>
      <c r="BM159" s="295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5"/>
      <c r="CC159" s="295"/>
      <c r="CD159" s="295"/>
      <c r="CE159" s="295"/>
      <c r="CF159" s="295"/>
      <c r="CG159" s="295"/>
      <c r="CH159" s="295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5"/>
      <c r="CX159" s="295"/>
      <c r="CY159" s="295"/>
      <c r="CZ159" s="295"/>
      <c r="DA159" s="295"/>
      <c r="DB159" s="295"/>
      <c r="DC159" s="295"/>
      <c r="DD159" s="292"/>
      <c r="DE159" s="292"/>
      <c r="DF159" s="292"/>
      <c r="DG159" s="292"/>
      <c r="DH159" s="292"/>
      <c r="DI159" s="292"/>
      <c r="DJ159" s="292"/>
      <c r="DK159" s="292"/>
      <c r="DL159" s="292"/>
      <c r="DM159" s="292"/>
      <c r="DN159" s="292"/>
      <c r="DO159" s="292"/>
      <c r="DP159" s="292"/>
      <c r="DQ159" s="292"/>
      <c r="DR159" s="295"/>
      <c r="DS159" s="295"/>
      <c r="DT159" s="292"/>
      <c r="DU159" s="295"/>
      <c r="DV159" s="295"/>
      <c r="DW159" s="295"/>
      <c r="DX159" s="295"/>
      <c r="DY159" s="292"/>
      <c r="DZ159" s="292"/>
      <c r="EA159" s="292"/>
      <c r="EB159" s="292"/>
      <c r="EC159" s="292"/>
      <c r="ED159" s="292"/>
      <c r="EE159" s="292"/>
      <c r="EF159" s="292"/>
      <c r="EG159" s="292"/>
      <c r="EH159" s="292"/>
      <c r="EI159" s="292"/>
      <c r="EJ159" s="292"/>
      <c r="EK159" s="295"/>
      <c r="EL159" s="295"/>
      <c r="EM159" s="295"/>
      <c r="EN159" s="292"/>
      <c r="EO159" s="292"/>
      <c r="EP159" s="295"/>
      <c r="EQ159" s="295"/>
      <c r="ER159" s="295"/>
      <c r="ES159" s="292"/>
      <c r="ET159" s="292"/>
      <c r="EU159" s="292"/>
      <c r="EV159" s="292"/>
      <c r="EW159" s="292"/>
      <c r="EX159" s="292"/>
      <c r="EY159" s="292"/>
      <c r="EZ159" s="292"/>
      <c r="FA159" s="292"/>
      <c r="FB159" s="292"/>
      <c r="FC159" s="292"/>
      <c r="FD159" s="292"/>
      <c r="FE159" s="292"/>
      <c r="FF159" s="292"/>
      <c r="FG159" s="292"/>
      <c r="FH159" s="295"/>
      <c r="FI159" s="295"/>
      <c r="FJ159" s="295"/>
      <c r="FK159" s="292"/>
      <c r="FL159" s="292"/>
      <c r="FM159" s="292"/>
      <c r="FN159" s="292"/>
      <c r="FO159" s="292"/>
    </row>
    <row r="160" spans="1:171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5"/>
      <c r="AK160" s="295"/>
      <c r="AL160" s="292"/>
      <c r="AM160" s="295"/>
      <c r="AN160" s="295"/>
      <c r="AO160" s="292"/>
      <c r="AP160" s="295"/>
      <c r="AQ160" s="292"/>
      <c r="AR160" s="295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5"/>
      <c r="BF160" s="295"/>
      <c r="BG160" s="295"/>
      <c r="BH160" s="295"/>
      <c r="BI160" s="295"/>
      <c r="BJ160" s="295"/>
      <c r="BK160" s="295"/>
      <c r="BL160" s="295"/>
      <c r="BM160" s="295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5"/>
      <c r="CC160" s="295"/>
      <c r="CD160" s="295"/>
      <c r="CE160" s="295"/>
      <c r="CF160" s="295"/>
      <c r="CG160" s="295"/>
      <c r="CH160" s="295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5"/>
      <c r="CX160" s="295"/>
      <c r="CY160" s="295"/>
      <c r="CZ160" s="295"/>
      <c r="DA160" s="295"/>
      <c r="DB160" s="295"/>
      <c r="DC160" s="295"/>
      <c r="DD160" s="292"/>
      <c r="DE160" s="292"/>
      <c r="DF160" s="292"/>
      <c r="DG160" s="292"/>
      <c r="DH160" s="292"/>
      <c r="DI160" s="292"/>
      <c r="DJ160" s="292"/>
      <c r="DK160" s="292"/>
      <c r="DL160" s="292"/>
      <c r="DM160" s="292"/>
      <c r="DN160" s="292"/>
      <c r="DO160" s="292"/>
      <c r="DP160" s="292"/>
      <c r="DQ160" s="292"/>
      <c r="DR160" s="295"/>
      <c r="DS160" s="295"/>
      <c r="DT160" s="292"/>
      <c r="DU160" s="295"/>
      <c r="DV160" s="295"/>
      <c r="DW160" s="295"/>
      <c r="DX160" s="295"/>
      <c r="DY160" s="292"/>
      <c r="DZ160" s="292"/>
      <c r="EA160" s="292"/>
      <c r="EB160" s="292"/>
      <c r="EC160" s="292"/>
      <c r="ED160" s="292"/>
      <c r="EE160" s="292"/>
      <c r="EF160" s="292"/>
      <c r="EG160" s="292"/>
      <c r="EH160" s="292"/>
      <c r="EI160" s="292"/>
      <c r="EJ160" s="292"/>
      <c r="EK160" s="295"/>
      <c r="EL160" s="295"/>
      <c r="EM160" s="295"/>
      <c r="EN160" s="292"/>
      <c r="EO160" s="292"/>
      <c r="EP160" s="295"/>
      <c r="EQ160" s="295"/>
      <c r="ER160" s="295"/>
      <c r="ES160" s="292"/>
      <c r="ET160" s="292"/>
      <c r="EU160" s="292"/>
      <c r="EV160" s="292"/>
      <c r="EW160" s="292"/>
      <c r="EX160" s="292"/>
      <c r="EY160" s="292"/>
      <c r="EZ160" s="292"/>
      <c r="FA160" s="292"/>
      <c r="FB160" s="292"/>
      <c r="FC160" s="292"/>
      <c r="FD160" s="292"/>
      <c r="FE160" s="292"/>
      <c r="FF160" s="292"/>
      <c r="FG160" s="292"/>
      <c r="FH160" s="295"/>
      <c r="FI160" s="295"/>
      <c r="FJ160" s="295"/>
      <c r="FK160" s="292"/>
      <c r="FL160" s="292"/>
      <c r="FM160" s="292"/>
      <c r="FN160" s="292"/>
      <c r="FO160" s="292"/>
    </row>
    <row r="161" spans="1:171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5"/>
      <c r="AK161" s="295"/>
      <c r="AL161" s="292"/>
      <c r="AM161" s="295"/>
      <c r="AN161" s="295"/>
      <c r="AO161" s="292"/>
      <c r="AP161" s="295"/>
      <c r="AQ161" s="292"/>
      <c r="AR161" s="295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5"/>
      <c r="BF161" s="295"/>
      <c r="BG161" s="295"/>
      <c r="BH161" s="295"/>
      <c r="BI161" s="295"/>
      <c r="BJ161" s="295"/>
      <c r="BK161" s="295"/>
      <c r="BL161" s="295"/>
      <c r="BM161" s="295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5"/>
      <c r="CC161" s="295"/>
      <c r="CD161" s="295"/>
      <c r="CE161" s="295"/>
      <c r="CF161" s="295"/>
      <c r="CG161" s="295"/>
      <c r="CH161" s="295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5"/>
      <c r="CX161" s="295"/>
      <c r="CY161" s="295"/>
      <c r="CZ161" s="295"/>
      <c r="DA161" s="295"/>
      <c r="DB161" s="295"/>
      <c r="DC161" s="295"/>
      <c r="DD161" s="292"/>
      <c r="DE161" s="292"/>
      <c r="DF161" s="292"/>
      <c r="DG161" s="292"/>
      <c r="DH161" s="292"/>
      <c r="DI161" s="292"/>
      <c r="DJ161" s="292"/>
      <c r="DK161" s="292"/>
      <c r="DL161" s="292"/>
      <c r="DM161" s="292"/>
      <c r="DN161" s="292"/>
      <c r="DO161" s="292"/>
      <c r="DP161" s="292"/>
      <c r="DQ161" s="292"/>
      <c r="DR161" s="295"/>
      <c r="DS161" s="295"/>
      <c r="DT161" s="292"/>
      <c r="DU161" s="295"/>
      <c r="DV161" s="295"/>
      <c r="DW161" s="295"/>
      <c r="DX161" s="295"/>
      <c r="DY161" s="292"/>
      <c r="DZ161" s="292"/>
      <c r="EA161" s="292"/>
      <c r="EB161" s="292"/>
      <c r="EC161" s="292"/>
      <c r="ED161" s="292"/>
      <c r="EE161" s="292"/>
      <c r="EF161" s="292"/>
      <c r="EG161" s="292"/>
      <c r="EH161" s="292"/>
      <c r="EI161" s="292"/>
      <c r="EJ161" s="292"/>
      <c r="EK161" s="295"/>
      <c r="EL161" s="295"/>
      <c r="EM161" s="295"/>
      <c r="EN161" s="292"/>
      <c r="EO161" s="292"/>
      <c r="EP161" s="295"/>
      <c r="EQ161" s="295"/>
      <c r="ER161" s="295"/>
      <c r="ES161" s="292"/>
      <c r="ET161" s="292"/>
      <c r="EU161" s="292"/>
      <c r="EV161" s="292"/>
      <c r="EW161" s="292"/>
      <c r="EX161" s="292"/>
      <c r="EY161" s="292"/>
      <c r="EZ161" s="292"/>
      <c r="FA161" s="292"/>
      <c r="FB161" s="292"/>
      <c r="FC161" s="292"/>
      <c r="FD161" s="292"/>
      <c r="FE161" s="292"/>
      <c r="FF161" s="292"/>
      <c r="FG161" s="292"/>
      <c r="FH161" s="295"/>
      <c r="FI161" s="295"/>
      <c r="FJ161" s="295"/>
      <c r="FK161" s="292"/>
      <c r="FL161" s="292"/>
      <c r="FM161" s="292"/>
      <c r="FN161" s="292"/>
      <c r="FO161" s="292"/>
    </row>
    <row r="162" spans="1:171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5"/>
      <c r="AK162" s="295"/>
      <c r="AL162" s="292"/>
      <c r="AM162" s="295"/>
      <c r="AN162" s="295"/>
      <c r="AO162" s="292"/>
      <c r="AP162" s="295"/>
      <c r="AQ162" s="292"/>
      <c r="AR162" s="295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5"/>
      <c r="BF162" s="295"/>
      <c r="BG162" s="295"/>
      <c r="BH162" s="295"/>
      <c r="BI162" s="295"/>
      <c r="BJ162" s="295"/>
      <c r="BK162" s="295"/>
      <c r="BL162" s="295"/>
      <c r="BM162" s="295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5"/>
      <c r="CC162" s="295"/>
      <c r="CD162" s="295"/>
      <c r="CE162" s="295"/>
      <c r="CF162" s="295"/>
      <c r="CG162" s="295"/>
      <c r="CH162" s="295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5"/>
      <c r="CX162" s="295"/>
      <c r="CY162" s="295"/>
      <c r="CZ162" s="295"/>
      <c r="DA162" s="295"/>
      <c r="DB162" s="295"/>
      <c r="DC162" s="295"/>
      <c r="DD162" s="292"/>
      <c r="DE162" s="292"/>
      <c r="DF162" s="292"/>
      <c r="DG162" s="292"/>
      <c r="DH162" s="292"/>
      <c r="DI162" s="292"/>
      <c r="DJ162" s="292"/>
      <c r="DK162" s="292"/>
      <c r="DL162" s="292"/>
      <c r="DM162" s="292"/>
      <c r="DN162" s="292"/>
      <c r="DO162" s="292"/>
      <c r="DP162" s="292"/>
      <c r="DQ162" s="292"/>
      <c r="DR162" s="295"/>
      <c r="DS162" s="295"/>
      <c r="DT162" s="292"/>
      <c r="DU162" s="295"/>
      <c r="DV162" s="295"/>
      <c r="DW162" s="295"/>
      <c r="DX162" s="295"/>
      <c r="DY162" s="292"/>
      <c r="DZ162" s="292"/>
      <c r="EA162" s="292"/>
      <c r="EB162" s="292"/>
      <c r="EC162" s="292"/>
      <c r="ED162" s="292"/>
      <c r="EE162" s="292"/>
      <c r="EF162" s="292"/>
      <c r="EG162" s="292"/>
      <c r="EH162" s="292"/>
      <c r="EI162" s="292"/>
      <c r="EJ162" s="292"/>
      <c r="EK162" s="295"/>
      <c r="EL162" s="295"/>
      <c r="EM162" s="295"/>
      <c r="EN162" s="292"/>
      <c r="EO162" s="292"/>
      <c r="EP162" s="295"/>
      <c r="EQ162" s="295"/>
      <c r="ER162" s="295"/>
      <c r="ES162" s="292"/>
      <c r="ET162" s="292"/>
      <c r="EU162" s="292"/>
      <c r="EV162" s="292"/>
      <c r="EW162" s="292"/>
      <c r="EX162" s="292"/>
      <c r="EY162" s="292"/>
      <c r="EZ162" s="292"/>
      <c r="FA162" s="292"/>
      <c r="FB162" s="292"/>
      <c r="FC162" s="292"/>
      <c r="FD162" s="292"/>
      <c r="FE162" s="292"/>
      <c r="FF162" s="292"/>
      <c r="FG162" s="292"/>
      <c r="FH162" s="295"/>
      <c r="FI162" s="295"/>
      <c r="FJ162" s="295"/>
      <c r="FK162" s="292"/>
      <c r="FL162" s="292"/>
      <c r="FM162" s="292"/>
      <c r="FN162" s="292"/>
      <c r="FO162" s="292"/>
    </row>
    <row r="163" spans="1:171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5"/>
      <c r="AK163" s="295"/>
      <c r="AL163" s="292"/>
      <c r="AM163" s="295"/>
      <c r="AN163" s="295"/>
      <c r="AO163" s="292"/>
      <c r="AP163" s="295"/>
      <c r="AQ163" s="292"/>
      <c r="AR163" s="295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5"/>
      <c r="BF163" s="295"/>
      <c r="BG163" s="295"/>
      <c r="BH163" s="295"/>
      <c r="BI163" s="295"/>
      <c r="BJ163" s="295"/>
      <c r="BK163" s="295"/>
      <c r="BL163" s="295"/>
      <c r="BM163" s="295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5"/>
      <c r="CC163" s="295"/>
      <c r="CD163" s="295"/>
      <c r="CE163" s="295"/>
      <c r="CF163" s="295"/>
      <c r="CG163" s="295"/>
      <c r="CH163" s="295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5"/>
      <c r="CX163" s="295"/>
      <c r="CY163" s="295"/>
      <c r="CZ163" s="295"/>
      <c r="DA163" s="295"/>
      <c r="DB163" s="295"/>
      <c r="DC163" s="295"/>
      <c r="DD163" s="292"/>
      <c r="DE163" s="292"/>
      <c r="DF163" s="292"/>
      <c r="DG163" s="292"/>
      <c r="DH163" s="292"/>
      <c r="DI163" s="292"/>
      <c r="DJ163" s="292"/>
      <c r="DK163" s="292"/>
      <c r="DL163" s="292"/>
      <c r="DM163" s="292"/>
      <c r="DN163" s="292"/>
      <c r="DO163" s="292"/>
      <c r="DP163" s="292"/>
      <c r="DQ163" s="292"/>
      <c r="DR163" s="295"/>
      <c r="DS163" s="295"/>
      <c r="DT163" s="292"/>
      <c r="DU163" s="295"/>
      <c r="DV163" s="295"/>
      <c r="DW163" s="295"/>
      <c r="DX163" s="295"/>
      <c r="DY163" s="292"/>
      <c r="DZ163" s="292"/>
      <c r="EA163" s="292"/>
      <c r="EB163" s="292"/>
      <c r="EC163" s="292"/>
      <c r="ED163" s="292"/>
      <c r="EE163" s="292"/>
      <c r="EF163" s="292"/>
      <c r="EG163" s="292"/>
      <c r="EH163" s="292"/>
      <c r="EI163" s="292"/>
      <c r="EJ163" s="292"/>
      <c r="EK163" s="295"/>
      <c r="EL163" s="295"/>
      <c r="EM163" s="295"/>
      <c r="EN163" s="292"/>
      <c r="EO163" s="292"/>
      <c r="EP163" s="295"/>
      <c r="EQ163" s="295"/>
      <c r="ER163" s="295"/>
      <c r="ES163" s="292"/>
      <c r="ET163" s="292"/>
      <c r="EU163" s="292"/>
      <c r="EV163" s="292"/>
      <c r="EW163" s="292"/>
      <c r="EX163" s="292"/>
      <c r="EY163" s="292"/>
      <c r="EZ163" s="292"/>
      <c r="FA163" s="292"/>
      <c r="FB163" s="292"/>
      <c r="FC163" s="292"/>
      <c r="FD163" s="292"/>
      <c r="FE163" s="292"/>
      <c r="FF163" s="292"/>
      <c r="FG163" s="292"/>
      <c r="FH163" s="295"/>
      <c r="FI163" s="295"/>
      <c r="FJ163" s="295"/>
      <c r="FK163" s="292"/>
      <c r="FL163" s="292"/>
      <c r="FM163" s="292"/>
      <c r="FN163" s="292"/>
      <c r="FO163" s="292"/>
    </row>
    <row r="164" spans="1:171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5"/>
      <c r="AK164" s="295"/>
      <c r="AL164" s="292"/>
      <c r="AM164" s="295"/>
      <c r="AN164" s="295"/>
      <c r="AO164" s="292"/>
      <c r="AP164" s="295"/>
      <c r="AQ164" s="292"/>
      <c r="AR164" s="295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5"/>
      <c r="BF164" s="295"/>
      <c r="BG164" s="295"/>
      <c r="BH164" s="295"/>
      <c r="BI164" s="295"/>
      <c r="BJ164" s="295"/>
      <c r="BK164" s="295"/>
      <c r="BL164" s="295"/>
      <c r="BM164" s="295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5"/>
      <c r="CC164" s="295"/>
      <c r="CD164" s="295"/>
      <c r="CE164" s="295"/>
      <c r="CF164" s="295"/>
      <c r="CG164" s="295"/>
      <c r="CH164" s="295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5"/>
      <c r="CX164" s="295"/>
      <c r="CY164" s="295"/>
      <c r="CZ164" s="295"/>
      <c r="DA164" s="295"/>
      <c r="DB164" s="295"/>
      <c r="DC164" s="295"/>
      <c r="DD164" s="292"/>
      <c r="DE164" s="292"/>
      <c r="DF164" s="292"/>
      <c r="DG164" s="292"/>
      <c r="DH164" s="292"/>
      <c r="DI164" s="292"/>
      <c r="DJ164" s="292"/>
      <c r="DK164" s="292"/>
      <c r="DL164" s="292"/>
      <c r="DM164" s="292"/>
      <c r="DN164" s="292"/>
      <c r="DO164" s="292"/>
      <c r="DP164" s="292"/>
      <c r="DQ164" s="292"/>
      <c r="DR164" s="295"/>
      <c r="DS164" s="295"/>
      <c r="DT164" s="292"/>
      <c r="DU164" s="295"/>
      <c r="DV164" s="295"/>
      <c r="DW164" s="295"/>
      <c r="DX164" s="295"/>
      <c r="DY164" s="292"/>
      <c r="DZ164" s="292"/>
      <c r="EA164" s="292"/>
      <c r="EB164" s="292"/>
      <c r="EC164" s="292"/>
      <c r="ED164" s="292"/>
      <c r="EE164" s="292"/>
      <c r="EF164" s="292"/>
      <c r="EG164" s="292"/>
      <c r="EH164" s="292"/>
      <c r="EI164" s="292"/>
      <c r="EJ164" s="292"/>
      <c r="EK164" s="295"/>
      <c r="EL164" s="295"/>
      <c r="EM164" s="295"/>
      <c r="EN164" s="292"/>
      <c r="EO164" s="292"/>
      <c r="EP164" s="295"/>
      <c r="EQ164" s="295"/>
      <c r="ER164" s="295"/>
      <c r="ES164" s="292"/>
      <c r="ET164" s="292"/>
      <c r="EU164" s="292"/>
      <c r="EV164" s="292"/>
      <c r="EW164" s="292"/>
      <c r="EX164" s="292"/>
      <c r="EY164" s="292"/>
      <c r="EZ164" s="292"/>
      <c r="FA164" s="292"/>
      <c r="FB164" s="292"/>
      <c r="FC164" s="292"/>
      <c r="FD164" s="292"/>
      <c r="FE164" s="292"/>
      <c r="FF164" s="292"/>
      <c r="FG164" s="292"/>
      <c r="FH164" s="295"/>
      <c r="FI164" s="295"/>
      <c r="FJ164" s="295"/>
      <c r="FK164" s="292"/>
      <c r="FL164" s="292"/>
      <c r="FM164" s="292"/>
      <c r="FN164" s="292"/>
      <c r="FO164" s="292"/>
    </row>
    <row r="165" spans="1:171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5"/>
      <c r="AK165" s="295"/>
      <c r="AL165" s="292"/>
      <c r="AM165" s="295"/>
      <c r="AN165" s="295"/>
      <c r="AO165" s="292"/>
      <c r="AP165" s="295"/>
      <c r="AQ165" s="292"/>
      <c r="AR165" s="295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5"/>
      <c r="BF165" s="295"/>
      <c r="BG165" s="295"/>
      <c r="BH165" s="295"/>
      <c r="BI165" s="295"/>
      <c r="BJ165" s="295"/>
      <c r="BK165" s="295"/>
      <c r="BL165" s="295"/>
      <c r="BM165" s="295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5"/>
      <c r="CC165" s="295"/>
      <c r="CD165" s="295"/>
      <c r="CE165" s="295"/>
      <c r="CF165" s="295"/>
      <c r="CG165" s="295"/>
      <c r="CH165" s="295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5"/>
      <c r="CX165" s="295"/>
      <c r="CY165" s="295"/>
      <c r="CZ165" s="295"/>
      <c r="DA165" s="295"/>
      <c r="DB165" s="295"/>
      <c r="DC165" s="295"/>
      <c r="DD165" s="292"/>
      <c r="DE165" s="292"/>
      <c r="DF165" s="292"/>
      <c r="DG165" s="292"/>
      <c r="DH165" s="292"/>
      <c r="DI165" s="292"/>
      <c r="DJ165" s="292"/>
      <c r="DK165" s="292"/>
      <c r="DL165" s="292"/>
      <c r="DM165" s="292"/>
      <c r="DN165" s="292"/>
      <c r="DO165" s="292"/>
      <c r="DP165" s="292"/>
      <c r="DQ165" s="292"/>
      <c r="DR165" s="295"/>
      <c r="DS165" s="295"/>
      <c r="DT165" s="292"/>
      <c r="DU165" s="295"/>
      <c r="DV165" s="295"/>
      <c r="DW165" s="295"/>
      <c r="DX165" s="295"/>
      <c r="DY165" s="292"/>
      <c r="DZ165" s="292"/>
      <c r="EA165" s="292"/>
      <c r="EB165" s="292"/>
      <c r="EC165" s="292"/>
      <c r="ED165" s="292"/>
      <c r="EE165" s="292"/>
      <c r="EF165" s="292"/>
      <c r="EG165" s="292"/>
      <c r="EH165" s="292"/>
      <c r="EI165" s="292"/>
      <c r="EJ165" s="292"/>
      <c r="EK165" s="295"/>
      <c r="EL165" s="295"/>
      <c r="EM165" s="295"/>
      <c r="EN165" s="292"/>
      <c r="EO165" s="292"/>
      <c r="EP165" s="295"/>
      <c r="EQ165" s="295"/>
      <c r="ER165" s="295"/>
      <c r="ES165" s="292"/>
      <c r="ET165" s="292"/>
      <c r="EU165" s="292"/>
      <c r="EV165" s="292"/>
      <c r="EW165" s="292"/>
      <c r="EX165" s="292"/>
      <c r="EY165" s="292"/>
      <c r="EZ165" s="292"/>
      <c r="FA165" s="292"/>
      <c r="FB165" s="292"/>
      <c r="FC165" s="292"/>
      <c r="FD165" s="292"/>
      <c r="FE165" s="292"/>
      <c r="FF165" s="292"/>
      <c r="FG165" s="292"/>
      <c r="FH165" s="295"/>
      <c r="FI165" s="295"/>
      <c r="FJ165" s="295"/>
      <c r="FK165" s="292"/>
      <c r="FL165" s="292"/>
      <c r="FM165" s="292"/>
      <c r="FN165" s="292"/>
      <c r="FO165" s="292"/>
    </row>
    <row r="166" spans="1:171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5"/>
      <c r="AK166" s="295"/>
      <c r="AL166" s="292"/>
      <c r="AM166" s="295"/>
      <c r="AN166" s="295"/>
      <c r="AO166" s="292"/>
      <c r="AP166" s="295"/>
      <c r="AQ166" s="292"/>
      <c r="AR166" s="295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5"/>
      <c r="BF166" s="295"/>
      <c r="BG166" s="295"/>
      <c r="BH166" s="295"/>
      <c r="BI166" s="295"/>
      <c r="BJ166" s="295"/>
      <c r="BK166" s="295"/>
      <c r="BL166" s="295"/>
      <c r="BM166" s="295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5"/>
      <c r="CC166" s="295"/>
      <c r="CD166" s="295"/>
      <c r="CE166" s="295"/>
      <c r="CF166" s="295"/>
      <c r="CG166" s="295"/>
      <c r="CH166" s="295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5"/>
      <c r="CX166" s="295"/>
      <c r="CY166" s="295"/>
      <c r="CZ166" s="295"/>
      <c r="DA166" s="295"/>
      <c r="DB166" s="295"/>
      <c r="DC166" s="295"/>
      <c r="DD166" s="292"/>
      <c r="DE166" s="292"/>
      <c r="DF166" s="292"/>
      <c r="DG166" s="292"/>
      <c r="DH166" s="292"/>
      <c r="DI166" s="292"/>
      <c r="DJ166" s="292"/>
      <c r="DK166" s="292"/>
      <c r="DL166" s="292"/>
      <c r="DM166" s="292"/>
      <c r="DN166" s="292"/>
      <c r="DO166" s="292"/>
      <c r="DP166" s="292"/>
      <c r="DQ166" s="292"/>
      <c r="DR166" s="295"/>
      <c r="DS166" s="295"/>
      <c r="DT166" s="292"/>
      <c r="DU166" s="295"/>
      <c r="DV166" s="295"/>
      <c r="DW166" s="295"/>
      <c r="DX166" s="295"/>
      <c r="DY166" s="292"/>
      <c r="DZ166" s="292"/>
      <c r="EA166" s="292"/>
      <c r="EB166" s="292"/>
      <c r="EC166" s="292"/>
      <c r="ED166" s="292"/>
      <c r="EE166" s="292"/>
      <c r="EF166" s="292"/>
      <c r="EG166" s="292"/>
      <c r="EH166" s="292"/>
      <c r="EI166" s="292"/>
      <c r="EJ166" s="292"/>
      <c r="EK166" s="295"/>
      <c r="EL166" s="295"/>
      <c r="EM166" s="295"/>
      <c r="EN166" s="292"/>
      <c r="EO166" s="292"/>
      <c r="EP166" s="295"/>
      <c r="EQ166" s="295"/>
      <c r="ER166" s="295"/>
      <c r="ES166" s="292"/>
      <c r="ET166" s="292"/>
      <c r="EU166" s="292"/>
      <c r="EV166" s="292"/>
      <c r="EW166" s="292"/>
      <c r="EX166" s="292"/>
      <c r="EY166" s="292"/>
      <c r="EZ166" s="292"/>
      <c r="FA166" s="292"/>
      <c r="FB166" s="292"/>
      <c r="FC166" s="292"/>
      <c r="FD166" s="292"/>
      <c r="FE166" s="292"/>
      <c r="FF166" s="292"/>
      <c r="FG166" s="292"/>
      <c r="FH166" s="295"/>
      <c r="FI166" s="295"/>
      <c r="FJ166" s="295"/>
      <c r="FK166" s="292"/>
      <c r="FL166" s="292"/>
      <c r="FM166" s="292"/>
      <c r="FN166" s="292"/>
      <c r="FO166" s="292"/>
    </row>
    <row r="167" spans="1:171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5"/>
      <c r="AK167" s="295"/>
      <c r="AL167" s="292"/>
      <c r="AM167" s="295"/>
      <c r="AN167" s="295"/>
      <c r="AO167" s="292"/>
      <c r="AP167" s="295"/>
      <c r="AQ167" s="292"/>
      <c r="AR167" s="295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5"/>
      <c r="BF167" s="295"/>
      <c r="BG167" s="295"/>
      <c r="BH167" s="295"/>
      <c r="BI167" s="295"/>
      <c r="BJ167" s="295"/>
      <c r="BK167" s="295"/>
      <c r="BL167" s="295"/>
      <c r="BM167" s="295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5"/>
      <c r="CC167" s="295"/>
      <c r="CD167" s="295"/>
      <c r="CE167" s="295"/>
      <c r="CF167" s="295"/>
      <c r="CG167" s="295"/>
      <c r="CH167" s="295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5"/>
      <c r="CX167" s="295"/>
      <c r="CY167" s="295"/>
      <c r="CZ167" s="295"/>
      <c r="DA167" s="295"/>
      <c r="DB167" s="295"/>
      <c r="DC167" s="295"/>
      <c r="DD167" s="292"/>
      <c r="DE167" s="292"/>
      <c r="DF167" s="292"/>
      <c r="DG167" s="292"/>
      <c r="DH167" s="292"/>
      <c r="DI167" s="292"/>
      <c r="DJ167" s="292"/>
      <c r="DK167" s="292"/>
      <c r="DL167" s="292"/>
      <c r="DM167" s="292"/>
      <c r="DN167" s="292"/>
      <c r="DO167" s="292"/>
      <c r="DP167" s="292"/>
      <c r="DQ167" s="292"/>
      <c r="DR167" s="295"/>
      <c r="DS167" s="295"/>
      <c r="DT167" s="292"/>
      <c r="DU167" s="295"/>
      <c r="DV167" s="295"/>
      <c r="DW167" s="295"/>
      <c r="DX167" s="295"/>
      <c r="DY167" s="292"/>
      <c r="DZ167" s="292"/>
      <c r="EA167" s="292"/>
      <c r="EB167" s="292"/>
      <c r="EC167" s="292"/>
      <c r="ED167" s="292"/>
      <c r="EE167" s="292"/>
      <c r="EF167" s="292"/>
      <c r="EG167" s="292"/>
      <c r="EH167" s="292"/>
      <c r="EI167" s="292"/>
      <c r="EJ167" s="292"/>
      <c r="EK167" s="295"/>
      <c r="EL167" s="295"/>
      <c r="EM167" s="295"/>
      <c r="EN167" s="292"/>
      <c r="EO167" s="292"/>
      <c r="EP167" s="295"/>
      <c r="EQ167" s="295"/>
      <c r="ER167" s="295"/>
      <c r="ES167" s="292"/>
      <c r="ET167" s="292"/>
      <c r="EU167" s="292"/>
      <c r="EV167" s="292"/>
      <c r="EW167" s="292"/>
      <c r="EX167" s="292"/>
      <c r="EY167" s="292"/>
      <c r="EZ167" s="292"/>
      <c r="FA167" s="292"/>
      <c r="FB167" s="292"/>
      <c r="FC167" s="292"/>
      <c r="FD167" s="292"/>
      <c r="FE167" s="292"/>
      <c r="FF167" s="292"/>
      <c r="FG167" s="292"/>
      <c r="FH167" s="295"/>
      <c r="FI167" s="295"/>
      <c r="FJ167" s="295"/>
      <c r="FK167" s="292"/>
      <c r="FL167" s="292"/>
      <c r="FM167" s="292"/>
      <c r="FN167" s="292"/>
      <c r="FO167" s="292"/>
    </row>
    <row r="168" spans="1:171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5"/>
      <c r="AK168" s="295"/>
      <c r="AL168" s="292"/>
      <c r="AM168" s="295"/>
      <c r="AN168" s="295"/>
      <c r="AO168" s="292"/>
      <c r="AP168" s="295"/>
      <c r="AQ168" s="292"/>
      <c r="AR168" s="295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5"/>
      <c r="BF168" s="295"/>
      <c r="BG168" s="295"/>
      <c r="BH168" s="295"/>
      <c r="BI168" s="295"/>
      <c r="BJ168" s="295"/>
      <c r="BK168" s="295"/>
      <c r="BL168" s="295"/>
      <c r="BM168" s="295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5"/>
      <c r="CC168" s="295"/>
      <c r="CD168" s="295"/>
      <c r="CE168" s="295"/>
      <c r="CF168" s="295"/>
      <c r="CG168" s="295"/>
      <c r="CH168" s="295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5"/>
      <c r="CX168" s="295"/>
      <c r="CY168" s="295"/>
      <c r="CZ168" s="295"/>
      <c r="DA168" s="295"/>
      <c r="DB168" s="295"/>
      <c r="DC168" s="295"/>
      <c r="DD168" s="292"/>
      <c r="DE168" s="292"/>
      <c r="DF168" s="292"/>
      <c r="DG168" s="292"/>
      <c r="DH168" s="292"/>
      <c r="DI168" s="292"/>
      <c r="DJ168" s="292"/>
      <c r="DK168" s="292"/>
      <c r="DL168" s="292"/>
      <c r="DM168" s="292"/>
      <c r="DN168" s="292"/>
      <c r="DO168" s="292"/>
      <c r="DP168" s="292"/>
      <c r="DQ168" s="292"/>
      <c r="DR168" s="295"/>
      <c r="DS168" s="295"/>
      <c r="DT168" s="292"/>
      <c r="DU168" s="295"/>
      <c r="DV168" s="295"/>
      <c r="DW168" s="295"/>
      <c r="DX168" s="295"/>
      <c r="DY168" s="292"/>
      <c r="DZ168" s="292"/>
      <c r="EA168" s="292"/>
      <c r="EB168" s="292"/>
      <c r="EC168" s="292"/>
      <c r="ED168" s="292"/>
      <c r="EE168" s="292"/>
      <c r="EF168" s="292"/>
      <c r="EG168" s="292"/>
      <c r="EH168" s="292"/>
      <c r="EI168" s="292"/>
      <c r="EJ168" s="292"/>
      <c r="EK168" s="295"/>
      <c r="EL168" s="295"/>
      <c r="EM168" s="295"/>
      <c r="EN168" s="292"/>
      <c r="EO168" s="292"/>
      <c r="EP168" s="295"/>
      <c r="EQ168" s="295"/>
      <c r="ER168" s="295"/>
      <c r="ES168" s="292"/>
      <c r="ET168" s="292"/>
      <c r="EU168" s="292"/>
      <c r="EV168" s="292"/>
      <c r="EW168" s="292"/>
      <c r="EX168" s="292"/>
      <c r="EY168" s="292"/>
      <c r="EZ168" s="292"/>
      <c r="FA168" s="292"/>
      <c r="FB168" s="292"/>
      <c r="FC168" s="292"/>
      <c r="FD168" s="292"/>
      <c r="FE168" s="292"/>
      <c r="FF168" s="292"/>
      <c r="FG168" s="292"/>
      <c r="FH168" s="295"/>
      <c r="FI168" s="295"/>
      <c r="FJ168" s="295"/>
      <c r="FK168" s="292"/>
      <c r="FL168" s="292"/>
      <c r="FM168" s="292"/>
      <c r="FN168" s="292"/>
      <c r="FO168" s="292"/>
    </row>
    <row r="169" spans="1:171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5"/>
      <c r="AK169" s="295"/>
      <c r="AL169" s="292"/>
      <c r="AM169" s="295"/>
      <c r="AN169" s="295"/>
      <c r="AO169" s="292"/>
      <c r="AP169" s="295"/>
      <c r="AQ169" s="292"/>
      <c r="AR169" s="295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5"/>
      <c r="BF169" s="295"/>
      <c r="BG169" s="295"/>
      <c r="BH169" s="295"/>
      <c r="BI169" s="295"/>
      <c r="BJ169" s="295"/>
      <c r="BK169" s="295"/>
      <c r="BL169" s="295"/>
      <c r="BM169" s="295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5"/>
      <c r="CC169" s="295"/>
      <c r="CD169" s="295"/>
      <c r="CE169" s="295"/>
      <c r="CF169" s="295"/>
      <c r="CG169" s="295"/>
      <c r="CH169" s="295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5"/>
      <c r="CX169" s="295"/>
      <c r="CY169" s="295"/>
      <c r="CZ169" s="295"/>
      <c r="DA169" s="295"/>
      <c r="DB169" s="295"/>
      <c r="DC169" s="295"/>
      <c r="DD169" s="292"/>
      <c r="DE169" s="292"/>
      <c r="DF169" s="292"/>
      <c r="DG169" s="292"/>
      <c r="DH169" s="292"/>
      <c r="DI169" s="292"/>
      <c r="DJ169" s="292"/>
      <c r="DK169" s="292"/>
      <c r="DL169" s="292"/>
      <c r="DM169" s="292"/>
      <c r="DN169" s="292"/>
      <c r="DO169" s="292"/>
      <c r="DP169" s="292"/>
      <c r="DQ169" s="292"/>
      <c r="DR169" s="295"/>
      <c r="DS169" s="295"/>
      <c r="DT169" s="292"/>
      <c r="DU169" s="295"/>
      <c r="DV169" s="295"/>
      <c r="DW169" s="295"/>
      <c r="DX169" s="295"/>
      <c r="DY169" s="292"/>
      <c r="DZ169" s="292"/>
      <c r="EA169" s="292"/>
      <c r="EB169" s="292"/>
      <c r="EC169" s="292"/>
      <c r="ED169" s="292"/>
      <c r="EE169" s="292"/>
      <c r="EF169" s="292"/>
      <c r="EG169" s="292"/>
      <c r="EH169" s="292"/>
      <c r="EI169" s="292"/>
      <c r="EJ169" s="292"/>
      <c r="EK169" s="295"/>
      <c r="EL169" s="295"/>
      <c r="EM169" s="295"/>
      <c r="EN169" s="292"/>
      <c r="EO169" s="292"/>
      <c r="EP169" s="295"/>
      <c r="EQ169" s="295"/>
      <c r="ER169" s="295"/>
      <c r="ES169" s="292"/>
      <c r="ET169" s="292"/>
      <c r="EU169" s="292"/>
      <c r="EV169" s="292"/>
      <c r="EW169" s="292"/>
      <c r="EX169" s="292"/>
      <c r="EY169" s="292"/>
      <c r="EZ169" s="292"/>
      <c r="FA169" s="292"/>
      <c r="FB169" s="292"/>
      <c r="FC169" s="292"/>
      <c r="FD169" s="292"/>
      <c r="FE169" s="292"/>
      <c r="FF169" s="292"/>
      <c r="FG169" s="292"/>
      <c r="FH169" s="295"/>
      <c r="FI169" s="295"/>
      <c r="FJ169" s="295"/>
      <c r="FK169" s="292"/>
      <c r="FL169" s="292"/>
      <c r="FM169" s="292"/>
      <c r="FN169" s="292"/>
      <c r="FO169" s="292"/>
    </row>
    <row r="170" spans="1:171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5"/>
      <c r="AK170" s="295"/>
      <c r="AL170" s="292"/>
      <c r="AM170" s="295"/>
      <c r="AN170" s="295"/>
      <c r="AO170" s="292"/>
      <c r="AP170" s="295"/>
      <c r="AQ170" s="292"/>
      <c r="AR170" s="295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5"/>
      <c r="BF170" s="295"/>
      <c r="BG170" s="295"/>
      <c r="BH170" s="295"/>
      <c r="BI170" s="295"/>
      <c r="BJ170" s="295"/>
      <c r="BK170" s="295"/>
      <c r="BL170" s="295"/>
      <c r="BM170" s="295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5"/>
      <c r="CC170" s="295"/>
      <c r="CD170" s="295"/>
      <c r="CE170" s="295"/>
      <c r="CF170" s="295"/>
      <c r="CG170" s="295"/>
      <c r="CH170" s="295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5"/>
      <c r="CX170" s="295"/>
      <c r="CY170" s="295"/>
      <c r="CZ170" s="295"/>
      <c r="DA170" s="295"/>
      <c r="DB170" s="295"/>
      <c r="DC170" s="295"/>
      <c r="DD170" s="292"/>
      <c r="DE170" s="292"/>
      <c r="DF170" s="292"/>
      <c r="DG170" s="292"/>
      <c r="DH170" s="292"/>
      <c r="DI170" s="292"/>
      <c r="DJ170" s="292"/>
      <c r="DK170" s="292"/>
      <c r="DL170" s="292"/>
      <c r="DM170" s="292"/>
      <c r="DN170" s="292"/>
      <c r="DO170" s="292"/>
      <c r="DP170" s="292"/>
      <c r="DQ170" s="292"/>
      <c r="DR170" s="295"/>
      <c r="DS170" s="295"/>
      <c r="DT170" s="292"/>
      <c r="DU170" s="295"/>
      <c r="DV170" s="295"/>
      <c r="DW170" s="295"/>
      <c r="DX170" s="295"/>
      <c r="DY170" s="292"/>
      <c r="DZ170" s="292"/>
      <c r="EA170" s="292"/>
      <c r="EB170" s="292"/>
      <c r="EC170" s="292"/>
      <c r="ED170" s="292"/>
      <c r="EE170" s="292"/>
      <c r="EF170" s="292"/>
      <c r="EG170" s="292"/>
      <c r="EH170" s="292"/>
      <c r="EI170" s="292"/>
      <c r="EJ170" s="292"/>
      <c r="EK170" s="295"/>
      <c r="EL170" s="295"/>
      <c r="EM170" s="295"/>
      <c r="EN170" s="292"/>
      <c r="EO170" s="292"/>
      <c r="EP170" s="295"/>
      <c r="EQ170" s="295"/>
      <c r="ER170" s="295"/>
      <c r="ES170" s="292"/>
      <c r="ET170" s="292"/>
      <c r="EU170" s="292"/>
      <c r="EV170" s="292"/>
      <c r="EW170" s="292"/>
      <c r="EX170" s="292"/>
      <c r="EY170" s="292"/>
      <c r="EZ170" s="292"/>
      <c r="FA170" s="292"/>
      <c r="FB170" s="292"/>
      <c r="FC170" s="292"/>
      <c r="FD170" s="292"/>
      <c r="FE170" s="292"/>
      <c r="FF170" s="292"/>
      <c r="FG170" s="292"/>
      <c r="FH170" s="295"/>
      <c r="FI170" s="295"/>
      <c r="FJ170" s="295"/>
      <c r="FK170" s="292"/>
      <c r="FL170" s="292"/>
      <c r="FM170" s="292"/>
      <c r="FN170" s="292"/>
      <c r="FO170" s="292"/>
    </row>
    <row r="171" spans="1:171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5"/>
      <c r="AK171" s="295"/>
      <c r="AL171" s="292"/>
      <c r="AM171" s="295"/>
      <c r="AN171" s="295"/>
      <c r="AO171" s="292"/>
      <c r="AP171" s="295"/>
      <c r="AQ171" s="292"/>
      <c r="AR171" s="295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5"/>
      <c r="BF171" s="295"/>
      <c r="BG171" s="295"/>
      <c r="BH171" s="295"/>
      <c r="BI171" s="295"/>
      <c r="BJ171" s="295"/>
      <c r="BK171" s="295"/>
      <c r="BL171" s="295"/>
      <c r="BM171" s="295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5"/>
      <c r="CC171" s="295"/>
      <c r="CD171" s="295"/>
      <c r="CE171" s="295"/>
      <c r="CF171" s="295"/>
      <c r="CG171" s="295"/>
      <c r="CH171" s="295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5"/>
      <c r="CX171" s="295"/>
      <c r="CY171" s="295"/>
      <c r="CZ171" s="295"/>
      <c r="DA171" s="295"/>
      <c r="DB171" s="295"/>
      <c r="DC171" s="295"/>
      <c r="DD171" s="292"/>
      <c r="DE171" s="292"/>
      <c r="DF171" s="292"/>
      <c r="DG171" s="292"/>
      <c r="DH171" s="292"/>
      <c r="DI171" s="292"/>
      <c r="DJ171" s="292"/>
      <c r="DK171" s="292"/>
      <c r="DL171" s="292"/>
      <c r="DM171" s="292"/>
      <c r="DN171" s="292"/>
      <c r="DO171" s="292"/>
      <c r="DP171" s="292"/>
      <c r="DQ171" s="292"/>
      <c r="DR171" s="295"/>
      <c r="DS171" s="295"/>
      <c r="DT171" s="292"/>
      <c r="DU171" s="295"/>
      <c r="DV171" s="295"/>
      <c r="DW171" s="295"/>
      <c r="DX171" s="295"/>
      <c r="DY171" s="292"/>
      <c r="DZ171" s="292"/>
      <c r="EA171" s="292"/>
      <c r="EB171" s="292"/>
      <c r="EC171" s="292"/>
      <c r="ED171" s="292"/>
      <c r="EE171" s="292"/>
      <c r="EF171" s="292"/>
      <c r="EG171" s="292"/>
      <c r="EH171" s="292"/>
      <c r="EI171" s="292"/>
      <c r="EJ171" s="292"/>
      <c r="EK171" s="295"/>
      <c r="EL171" s="295"/>
      <c r="EM171" s="295"/>
      <c r="EN171" s="292"/>
      <c r="EO171" s="292"/>
      <c r="EP171" s="295"/>
      <c r="EQ171" s="295"/>
      <c r="ER171" s="295"/>
      <c r="ES171" s="292"/>
      <c r="ET171" s="292"/>
      <c r="EU171" s="292"/>
      <c r="EV171" s="292"/>
      <c r="EW171" s="292"/>
      <c r="EX171" s="292"/>
      <c r="EY171" s="292"/>
      <c r="EZ171" s="292"/>
      <c r="FA171" s="292"/>
      <c r="FB171" s="292"/>
      <c r="FC171" s="292"/>
      <c r="FD171" s="292"/>
      <c r="FE171" s="292"/>
      <c r="FF171" s="292"/>
      <c r="FG171" s="292"/>
      <c r="FH171" s="295"/>
      <c r="FI171" s="295"/>
      <c r="FJ171" s="295"/>
      <c r="FK171" s="292"/>
      <c r="FL171" s="292"/>
      <c r="FM171" s="292"/>
      <c r="FN171" s="292"/>
      <c r="FO171" s="292"/>
    </row>
    <row r="172" spans="1:171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5"/>
      <c r="AK172" s="295"/>
      <c r="AL172" s="292"/>
      <c r="AM172" s="295"/>
      <c r="AN172" s="295"/>
      <c r="AO172" s="292"/>
      <c r="AP172" s="295"/>
      <c r="AQ172" s="292"/>
      <c r="AR172" s="295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5"/>
      <c r="BF172" s="295"/>
      <c r="BG172" s="295"/>
      <c r="BH172" s="295"/>
      <c r="BI172" s="295"/>
      <c r="BJ172" s="295"/>
      <c r="BK172" s="295"/>
      <c r="BL172" s="295"/>
      <c r="BM172" s="295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5"/>
      <c r="CC172" s="295"/>
      <c r="CD172" s="295"/>
      <c r="CE172" s="295"/>
      <c r="CF172" s="295"/>
      <c r="CG172" s="295"/>
      <c r="CH172" s="295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5"/>
      <c r="CX172" s="295"/>
      <c r="CY172" s="295"/>
      <c r="CZ172" s="295"/>
      <c r="DA172" s="295"/>
      <c r="DB172" s="295"/>
      <c r="DC172" s="295"/>
      <c r="DD172" s="292"/>
      <c r="DE172" s="292"/>
      <c r="DF172" s="292"/>
      <c r="DG172" s="292"/>
      <c r="DH172" s="292"/>
      <c r="DI172" s="292"/>
      <c r="DJ172" s="292"/>
      <c r="DK172" s="292"/>
      <c r="DL172" s="292"/>
      <c r="DM172" s="292"/>
      <c r="DN172" s="292"/>
      <c r="DO172" s="292"/>
      <c r="DP172" s="292"/>
      <c r="DQ172" s="292"/>
      <c r="DR172" s="295"/>
      <c r="DS172" s="295"/>
      <c r="DT172" s="292"/>
      <c r="DU172" s="295"/>
      <c r="DV172" s="295"/>
      <c r="DW172" s="295"/>
      <c r="DX172" s="295"/>
      <c r="DY172" s="292"/>
      <c r="DZ172" s="292"/>
      <c r="EA172" s="292"/>
      <c r="EB172" s="292"/>
      <c r="EC172" s="292"/>
      <c r="ED172" s="292"/>
      <c r="EE172" s="292"/>
      <c r="EF172" s="292"/>
      <c r="EG172" s="292"/>
      <c r="EH172" s="292"/>
      <c r="EI172" s="292"/>
      <c r="EJ172" s="292"/>
      <c r="EK172" s="295"/>
      <c r="EL172" s="295"/>
      <c r="EM172" s="295"/>
      <c r="EN172" s="292"/>
      <c r="EO172" s="292"/>
      <c r="EP172" s="295"/>
      <c r="EQ172" s="295"/>
      <c r="ER172" s="295"/>
      <c r="ES172" s="292"/>
      <c r="ET172" s="292"/>
      <c r="EU172" s="292"/>
      <c r="EV172" s="292"/>
      <c r="EW172" s="292"/>
      <c r="EX172" s="292"/>
      <c r="EY172" s="292"/>
      <c r="EZ172" s="292"/>
      <c r="FA172" s="292"/>
      <c r="FB172" s="292"/>
      <c r="FC172" s="292"/>
      <c r="FD172" s="292"/>
      <c r="FE172" s="292"/>
      <c r="FF172" s="292"/>
      <c r="FG172" s="292"/>
      <c r="FH172" s="295"/>
      <c r="FI172" s="295"/>
      <c r="FJ172" s="295"/>
      <c r="FK172" s="292"/>
      <c r="FL172" s="292"/>
      <c r="FM172" s="292"/>
      <c r="FN172" s="292"/>
      <c r="FO172" s="292"/>
    </row>
    <row r="173" spans="1:171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5"/>
      <c r="AK173" s="295"/>
      <c r="AL173" s="292"/>
      <c r="AM173" s="295"/>
      <c r="AN173" s="295"/>
      <c r="AO173" s="292"/>
      <c r="AP173" s="295"/>
      <c r="AQ173" s="292"/>
      <c r="AR173" s="295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5"/>
      <c r="BF173" s="295"/>
      <c r="BG173" s="295"/>
      <c r="BH173" s="295"/>
      <c r="BI173" s="295"/>
      <c r="BJ173" s="295"/>
      <c r="BK173" s="295"/>
      <c r="BL173" s="295"/>
      <c r="BM173" s="295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5"/>
      <c r="CC173" s="295"/>
      <c r="CD173" s="295"/>
      <c r="CE173" s="295"/>
      <c r="CF173" s="295"/>
      <c r="CG173" s="295"/>
      <c r="CH173" s="295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5"/>
      <c r="CX173" s="295"/>
      <c r="CY173" s="295"/>
      <c r="CZ173" s="295"/>
      <c r="DA173" s="295"/>
      <c r="DB173" s="295"/>
      <c r="DC173" s="295"/>
      <c r="DD173" s="292"/>
      <c r="DE173" s="292"/>
      <c r="DF173" s="292"/>
      <c r="DG173" s="292"/>
      <c r="DH173" s="292"/>
      <c r="DI173" s="292"/>
      <c r="DJ173" s="292"/>
      <c r="DK173" s="292"/>
      <c r="DL173" s="292"/>
      <c r="DM173" s="292"/>
      <c r="DN173" s="292"/>
      <c r="DO173" s="292"/>
      <c r="DP173" s="292"/>
      <c r="DQ173" s="292"/>
      <c r="DR173" s="295"/>
      <c r="DS173" s="295"/>
      <c r="DT173" s="292"/>
      <c r="DU173" s="295"/>
      <c r="DV173" s="295"/>
      <c r="DW173" s="295"/>
      <c r="DX173" s="295"/>
      <c r="DY173" s="292"/>
      <c r="DZ173" s="292"/>
      <c r="EA173" s="292"/>
      <c r="EB173" s="292"/>
      <c r="EC173" s="292"/>
      <c r="ED173" s="292"/>
      <c r="EE173" s="292"/>
      <c r="EF173" s="292"/>
      <c r="EG173" s="292"/>
      <c r="EH173" s="292"/>
      <c r="EI173" s="292"/>
      <c r="EJ173" s="292"/>
      <c r="EK173" s="295"/>
      <c r="EL173" s="295"/>
      <c r="EM173" s="295"/>
      <c r="EN173" s="292"/>
      <c r="EO173" s="292"/>
      <c r="EP173" s="295"/>
      <c r="EQ173" s="295"/>
      <c r="ER173" s="295"/>
      <c r="ES173" s="292"/>
      <c r="ET173" s="292"/>
      <c r="EU173" s="292"/>
      <c r="EV173" s="292"/>
      <c r="EW173" s="292"/>
      <c r="EX173" s="292"/>
      <c r="EY173" s="292"/>
      <c r="EZ173" s="292"/>
      <c r="FA173" s="292"/>
      <c r="FB173" s="292"/>
      <c r="FC173" s="292"/>
      <c r="FD173" s="292"/>
      <c r="FE173" s="292"/>
      <c r="FF173" s="292"/>
      <c r="FG173" s="292"/>
      <c r="FH173" s="295"/>
      <c r="FI173" s="295"/>
      <c r="FJ173" s="295"/>
      <c r="FK173" s="292"/>
      <c r="FL173" s="292"/>
      <c r="FM173" s="292"/>
      <c r="FN173" s="292"/>
      <c r="FO173" s="292"/>
    </row>
    <row r="174" spans="1:171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5"/>
      <c r="AK174" s="295"/>
      <c r="AL174" s="292"/>
      <c r="AM174" s="295"/>
      <c r="AN174" s="295"/>
      <c r="AO174" s="292"/>
      <c r="AP174" s="295"/>
      <c r="AQ174" s="292"/>
      <c r="AR174" s="295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5"/>
      <c r="BF174" s="295"/>
      <c r="BG174" s="295"/>
      <c r="BH174" s="295"/>
      <c r="BI174" s="295"/>
      <c r="BJ174" s="295"/>
      <c r="BK174" s="295"/>
      <c r="BL174" s="295"/>
      <c r="BM174" s="295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5"/>
      <c r="CC174" s="295"/>
      <c r="CD174" s="295"/>
      <c r="CE174" s="295"/>
      <c r="CF174" s="295"/>
      <c r="CG174" s="295"/>
      <c r="CH174" s="295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5"/>
      <c r="CX174" s="295"/>
      <c r="CY174" s="295"/>
      <c r="CZ174" s="295"/>
      <c r="DA174" s="295"/>
      <c r="DB174" s="295"/>
      <c r="DC174" s="295"/>
      <c r="DD174" s="292"/>
      <c r="DE174" s="292"/>
      <c r="DF174" s="292"/>
      <c r="DG174" s="292"/>
      <c r="DH174" s="292"/>
      <c r="DI174" s="292"/>
      <c r="DJ174" s="292"/>
      <c r="DK174" s="292"/>
      <c r="DL174" s="292"/>
      <c r="DM174" s="292"/>
      <c r="DN174" s="292"/>
      <c r="DO174" s="292"/>
      <c r="DP174" s="292"/>
      <c r="DQ174" s="292"/>
      <c r="DR174" s="295"/>
      <c r="DS174" s="295"/>
      <c r="DT174" s="292"/>
      <c r="DU174" s="295"/>
      <c r="DV174" s="295"/>
      <c r="DW174" s="295"/>
      <c r="DX174" s="295"/>
      <c r="DY174" s="292"/>
      <c r="DZ174" s="292"/>
      <c r="EA174" s="292"/>
      <c r="EB174" s="292"/>
      <c r="EC174" s="292"/>
      <c r="ED174" s="292"/>
      <c r="EE174" s="292"/>
      <c r="EF174" s="292"/>
      <c r="EG174" s="292"/>
      <c r="EH174" s="292"/>
      <c r="EI174" s="292"/>
      <c r="EJ174" s="292"/>
      <c r="EK174" s="295"/>
      <c r="EL174" s="295"/>
      <c r="EM174" s="295"/>
      <c r="EN174" s="292"/>
      <c r="EO174" s="292"/>
      <c r="EP174" s="295"/>
      <c r="EQ174" s="295"/>
      <c r="ER174" s="295"/>
      <c r="ES174" s="292"/>
      <c r="ET174" s="292"/>
      <c r="EU174" s="292"/>
      <c r="EV174" s="292"/>
      <c r="EW174" s="292"/>
      <c r="EX174" s="292"/>
      <c r="EY174" s="292"/>
      <c r="EZ174" s="292"/>
      <c r="FA174" s="292"/>
      <c r="FB174" s="292"/>
      <c r="FC174" s="292"/>
      <c r="FD174" s="292"/>
      <c r="FE174" s="292"/>
      <c r="FF174" s="292"/>
      <c r="FG174" s="292"/>
      <c r="FH174" s="295"/>
      <c r="FI174" s="295"/>
      <c r="FJ174" s="295"/>
      <c r="FK174" s="292"/>
      <c r="FL174" s="292"/>
      <c r="FM174" s="292"/>
      <c r="FN174" s="292"/>
      <c r="FO174" s="292"/>
    </row>
    <row r="175" spans="1:171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5"/>
      <c r="AK175" s="295"/>
      <c r="AL175" s="292"/>
      <c r="AM175" s="295"/>
      <c r="AN175" s="295"/>
      <c r="AO175" s="292"/>
      <c r="AP175" s="295"/>
      <c r="AQ175" s="292"/>
      <c r="AR175" s="295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5"/>
      <c r="BF175" s="295"/>
      <c r="BG175" s="295"/>
      <c r="BH175" s="295"/>
      <c r="BI175" s="295"/>
      <c r="BJ175" s="295"/>
      <c r="BK175" s="295"/>
      <c r="BL175" s="295"/>
      <c r="BM175" s="295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5"/>
      <c r="CC175" s="295"/>
      <c r="CD175" s="295"/>
      <c r="CE175" s="295"/>
      <c r="CF175" s="295"/>
      <c r="CG175" s="295"/>
      <c r="CH175" s="295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5"/>
      <c r="CX175" s="295"/>
      <c r="CY175" s="295"/>
      <c r="CZ175" s="295"/>
      <c r="DA175" s="295"/>
      <c r="DB175" s="295"/>
      <c r="DC175" s="295"/>
      <c r="DD175" s="292"/>
      <c r="DE175" s="292"/>
      <c r="DF175" s="292"/>
      <c r="DG175" s="292"/>
      <c r="DH175" s="292"/>
      <c r="DI175" s="292"/>
      <c r="DJ175" s="292"/>
      <c r="DK175" s="292"/>
      <c r="DL175" s="292"/>
      <c r="DM175" s="292"/>
      <c r="DN175" s="292"/>
      <c r="DO175" s="292"/>
      <c r="DP175" s="292"/>
      <c r="DQ175" s="292"/>
      <c r="DR175" s="295"/>
      <c r="DS175" s="295"/>
      <c r="DT175" s="292"/>
      <c r="DU175" s="295"/>
      <c r="DV175" s="295"/>
      <c r="DW175" s="295"/>
      <c r="DX175" s="295"/>
      <c r="DY175" s="292"/>
      <c r="DZ175" s="292"/>
      <c r="EA175" s="292"/>
      <c r="EB175" s="292"/>
      <c r="EC175" s="292"/>
      <c r="ED175" s="292"/>
      <c r="EE175" s="292"/>
      <c r="EF175" s="292"/>
      <c r="EG175" s="292"/>
      <c r="EH175" s="292"/>
      <c r="EI175" s="292"/>
      <c r="EJ175" s="292"/>
      <c r="EK175" s="295"/>
      <c r="EL175" s="295"/>
      <c r="EM175" s="295"/>
      <c r="EN175" s="292"/>
      <c r="EO175" s="292"/>
      <c r="EP175" s="295"/>
      <c r="EQ175" s="295"/>
      <c r="ER175" s="295"/>
      <c r="ES175" s="292"/>
      <c r="ET175" s="292"/>
      <c r="EU175" s="292"/>
      <c r="EV175" s="292"/>
      <c r="EW175" s="292"/>
      <c r="EX175" s="292"/>
      <c r="EY175" s="292"/>
      <c r="EZ175" s="292"/>
      <c r="FA175" s="292"/>
      <c r="FB175" s="292"/>
      <c r="FC175" s="292"/>
      <c r="FD175" s="292"/>
      <c r="FE175" s="292"/>
      <c r="FF175" s="292"/>
      <c r="FG175" s="292"/>
      <c r="FH175" s="295"/>
      <c r="FI175" s="295"/>
      <c r="FJ175" s="295"/>
      <c r="FK175" s="292"/>
      <c r="FL175" s="292"/>
      <c r="FM175" s="292"/>
      <c r="FN175" s="292"/>
      <c r="FO175" s="292"/>
    </row>
    <row r="176" spans="1:171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5"/>
      <c r="AK176" s="295"/>
      <c r="AL176" s="292"/>
      <c r="AM176" s="295"/>
      <c r="AN176" s="295"/>
      <c r="AO176" s="292"/>
      <c r="AP176" s="295"/>
      <c r="AQ176" s="292"/>
      <c r="AR176" s="295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5"/>
      <c r="BF176" s="295"/>
      <c r="BG176" s="295"/>
      <c r="BH176" s="295"/>
      <c r="BI176" s="295"/>
      <c r="BJ176" s="295"/>
      <c r="BK176" s="295"/>
      <c r="BL176" s="295"/>
      <c r="BM176" s="295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5"/>
      <c r="CC176" s="295"/>
      <c r="CD176" s="295"/>
      <c r="CE176" s="295"/>
      <c r="CF176" s="295"/>
      <c r="CG176" s="295"/>
      <c r="CH176" s="295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5"/>
      <c r="CX176" s="295"/>
      <c r="CY176" s="295"/>
      <c r="CZ176" s="295"/>
      <c r="DA176" s="295"/>
      <c r="DB176" s="295"/>
      <c r="DC176" s="295"/>
      <c r="DD176" s="292"/>
      <c r="DE176" s="292"/>
      <c r="DF176" s="292"/>
      <c r="DG176" s="292"/>
      <c r="DH176" s="292"/>
      <c r="DI176" s="292"/>
      <c r="DJ176" s="292"/>
      <c r="DK176" s="292"/>
      <c r="DL176" s="292"/>
      <c r="DM176" s="292"/>
      <c r="DN176" s="292"/>
      <c r="DO176" s="292"/>
      <c r="DP176" s="292"/>
      <c r="DQ176" s="292"/>
      <c r="DR176" s="295"/>
      <c r="DS176" s="295"/>
      <c r="DT176" s="292"/>
      <c r="DU176" s="295"/>
      <c r="DV176" s="295"/>
      <c r="DW176" s="295"/>
      <c r="DX176" s="295"/>
      <c r="DY176" s="292"/>
      <c r="DZ176" s="292"/>
      <c r="EA176" s="292"/>
      <c r="EB176" s="292"/>
      <c r="EC176" s="292"/>
      <c r="ED176" s="292"/>
      <c r="EE176" s="292"/>
      <c r="EF176" s="292"/>
      <c r="EG176" s="292"/>
      <c r="EH176" s="292"/>
      <c r="EI176" s="292"/>
      <c r="EJ176" s="292"/>
      <c r="EK176" s="295"/>
      <c r="EL176" s="295"/>
      <c r="EM176" s="295"/>
      <c r="EN176" s="292"/>
      <c r="EO176" s="292"/>
      <c r="EP176" s="295"/>
      <c r="EQ176" s="295"/>
      <c r="ER176" s="295"/>
      <c r="ES176" s="292"/>
      <c r="ET176" s="292"/>
      <c r="EU176" s="292"/>
      <c r="EV176" s="292"/>
      <c r="EW176" s="292"/>
      <c r="EX176" s="292"/>
      <c r="EY176" s="292"/>
      <c r="EZ176" s="292"/>
      <c r="FA176" s="292"/>
      <c r="FB176" s="292"/>
      <c r="FC176" s="292"/>
      <c r="FD176" s="292"/>
      <c r="FE176" s="292"/>
      <c r="FF176" s="292"/>
      <c r="FG176" s="292"/>
      <c r="FH176" s="295"/>
      <c r="FI176" s="295"/>
      <c r="FJ176" s="295"/>
      <c r="FK176" s="292"/>
      <c r="FL176" s="292"/>
      <c r="FM176" s="292"/>
      <c r="FN176" s="292"/>
      <c r="FO176" s="292"/>
    </row>
    <row r="177" spans="1:171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5"/>
      <c r="AK177" s="295"/>
      <c r="AL177" s="292"/>
      <c r="AM177" s="295"/>
      <c r="AN177" s="295"/>
      <c r="AO177" s="292"/>
      <c r="AP177" s="295"/>
      <c r="AQ177" s="292"/>
      <c r="AR177" s="295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5"/>
      <c r="BF177" s="295"/>
      <c r="BG177" s="295"/>
      <c r="BH177" s="295"/>
      <c r="BI177" s="295"/>
      <c r="BJ177" s="295"/>
      <c r="BK177" s="295"/>
      <c r="BL177" s="295"/>
      <c r="BM177" s="295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5"/>
      <c r="CC177" s="295"/>
      <c r="CD177" s="295"/>
      <c r="CE177" s="295"/>
      <c r="CF177" s="295"/>
      <c r="CG177" s="295"/>
      <c r="CH177" s="295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5"/>
      <c r="CX177" s="295"/>
      <c r="CY177" s="295"/>
      <c r="CZ177" s="295"/>
      <c r="DA177" s="295"/>
      <c r="DB177" s="295"/>
      <c r="DC177" s="295"/>
      <c r="DD177" s="292"/>
      <c r="DE177" s="292"/>
      <c r="DF177" s="292"/>
      <c r="DG177" s="292"/>
      <c r="DH177" s="292"/>
      <c r="DI177" s="292"/>
      <c r="DJ177" s="292"/>
      <c r="DK177" s="292"/>
      <c r="DL177" s="292"/>
      <c r="DM177" s="292"/>
      <c r="DN177" s="292"/>
      <c r="DO177" s="292"/>
      <c r="DP177" s="292"/>
      <c r="DQ177" s="292"/>
      <c r="DR177" s="295"/>
      <c r="DS177" s="295"/>
      <c r="DT177" s="292"/>
      <c r="DU177" s="295"/>
      <c r="DV177" s="295"/>
      <c r="DW177" s="295"/>
      <c r="DX177" s="295"/>
      <c r="DY177" s="292"/>
      <c r="DZ177" s="292"/>
      <c r="EA177" s="292"/>
      <c r="EB177" s="292"/>
      <c r="EC177" s="292"/>
      <c r="ED177" s="292"/>
      <c r="EE177" s="292"/>
      <c r="EF177" s="292"/>
      <c r="EG177" s="292"/>
      <c r="EH177" s="292"/>
      <c r="EI177" s="292"/>
      <c r="EJ177" s="292"/>
      <c r="EK177" s="295"/>
      <c r="EL177" s="295"/>
      <c r="EM177" s="295"/>
      <c r="EN177" s="292"/>
      <c r="EO177" s="292"/>
      <c r="EP177" s="295"/>
      <c r="EQ177" s="295"/>
      <c r="ER177" s="295"/>
      <c r="ES177" s="292"/>
      <c r="ET177" s="292"/>
      <c r="EU177" s="292"/>
      <c r="EV177" s="292"/>
      <c r="EW177" s="292"/>
      <c r="EX177" s="292"/>
      <c r="EY177" s="292"/>
      <c r="EZ177" s="292"/>
      <c r="FA177" s="292"/>
      <c r="FB177" s="292"/>
      <c r="FC177" s="292"/>
      <c r="FD177" s="292"/>
      <c r="FE177" s="292"/>
      <c r="FF177" s="292"/>
      <c r="FG177" s="292"/>
      <c r="FH177" s="295"/>
      <c r="FI177" s="295"/>
      <c r="FJ177" s="295"/>
      <c r="FK177" s="292"/>
      <c r="FL177" s="292"/>
      <c r="FM177" s="292"/>
      <c r="FN177" s="292"/>
      <c r="FO177" s="292"/>
    </row>
    <row r="178" spans="1:171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5"/>
      <c r="AK178" s="295"/>
      <c r="AL178" s="292"/>
      <c r="AM178" s="295"/>
      <c r="AN178" s="295"/>
      <c r="AO178" s="292"/>
      <c r="AP178" s="295"/>
      <c r="AQ178" s="292"/>
      <c r="AR178" s="295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5"/>
      <c r="BF178" s="295"/>
      <c r="BG178" s="295"/>
      <c r="BH178" s="295"/>
      <c r="BI178" s="295"/>
      <c r="BJ178" s="295"/>
      <c r="BK178" s="295"/>
      <c r="BL178" s="295"/>
      <c r="BM178" s="295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5"/>
      <c r="CC178" s="295"/>
      <c r="CD178" s="295"/>
      <c r="CE178" s="295"/>
      <c r="CF178" s="295"/>
      <c r="CG178" s="295"/>
      <c r="CH178" s="295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5"/>
      <c r="CX178" s="295"/>
      <c r="CY178" s="295"/>
      <c r="CZ178" s="295"/>
      <c r="DA178" s="295"/>
      <c r="DB178" s="295"/>
      <c r="DC178" s="295"/>
      <c r="DD178" s="292"/>
      <c r="DE178" s="292"/>
      <c r="DF178" s="292"/>
      <c r="DG178" s="292"/>
      <c r="DH178" s="292"/>
      <c r="DI178" s="292"/>
      <c r="DJ178" s="292"/>
      <c r="DK178" s="292"/>
      <c r="DL178" s="292"/>
      <c r="DM178" s="292"/>
      <c r="DN178" s="292"/>
      <c r="DO178" s="292"/>
      <c r="DP178" s="292"/>
      <c r="DQ178" s="292"/>
      <c r="DR178" s="295"/>
      <c r="DS178" s="295"/>
      <c r="DT178" s="292"/>
      <c r="DU178" s="295"/>
      <c r="DV178" s="295"/>
      <c r="DW178" s="295"/>
      <c r="DX178" s="295"/>
      <c r="DY178" s="292"/>
      <c r="DZ178" s="292"/>
      <c r="EA178" s="292"/>
      <c r="EB178" s="292"/>
      <c r="EC178" s="292"/>
      <c r="ED178" s="292"/>
      <c r="EE178" s="292"/>
      <c r="EF178" s="292"/>
      <c r="EG178" s="292"/>
      <c r="EH178" s="292"/>
      <c r="EI178" s="292"/>
      <c r="EJ178" s="292"/>
      <c r="EK178" s="295"/>
      <c r="EL178" s="295"/>
      <c r="EM178" s="295"/>
      <c r="EN178" s="292"/>
      <c r="EO178" s="292"/>
      <c r="EP178" s="295"/>
      <c r="EQ178" s="295"/>
      <c r="ER178" s="295"/>
      <c r="ES178" s="292"/>
      <c r="ET178" s="292"/>
      <c r="EU178" s="292"/>
      <c r="EV178" s="292"/>
      <c r="EW178" s="292"/>
      <c r="EX178" s="292"/>
      <c r="EY178" s="292"/>
      <c r="EZ178" s="292"/>
      <c r="FA178" s="292"/>
      <c r="FB178" s="292"/>
      <c r="FC178" s="292"/>
      <c r="FD178" s="292"/>
      <c r="FE178" s="292"/>
      <c r="FF178" s="292"/>
      <c r="FG178" s="292"/>
      <c r="FH178" s="295"/>
      <c r="FI178" s="295"/>
      <c r="FJ178" s="295"/>
      <c r="FK178" s="292"/>
      <c r="FL178" s="292"/>
      <c r="FM178" s="292"/>
      <c r="FN178" s="292"/>
      <c r="FO178" s="292"/>
    </row>
    <row r="179" spans="1:171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5"/>
      <c r="AK179" s="295"/>
      <c r="AL179" s="292"/>
      <c r="AM179" s="295"/>
      <c r="AN179" s="295"/>
      <c r="AO179" s="292"/>
      <c r="AP179" s="295"/>
      <c r="AQ179" s="292"/>
      <c r="AR179" s="295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5"/>
      <c r="BF179" s="295"/>
      <c r="BG179" s="295"/>
      <c r="BH179" s="295"/>
      <c r="BI179" s="295"/>
      <c r="BJ179" s="295"/>
      <c r="BK179" s="295"/>
      <c r="BL179" s="295"/>
      <c r="BM179" s="295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5"/>
      <c r="CC179" s="295"/>
      <c r="CD179" s="295"/>
      <c r="CE179" s="295"/>
      <c r="CF179" s="295"/>
      <c r="CG179" s="295"/>
      <c r="CH179" s="295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5"/>
      <c r="CX179" s="295"/>
      <c r="CY179" s="295"/>
      <c r="CZ179" s="295"/>
      <c r="DA179" s="295"/>
      <c r="DB179" s="295"/>
      <c r="DC179" s="295"/>
      <c r="DD179" s="292"/>
      <c r="DE179" s="292"/>
      <c r="DF179" s="292"/>
      <c r="DG179" s="292"/>
      <c r="DH179" s="292"/>
      <c r="DI179" s="292"/>
      <c r="DJ179" s="292"/>
      <c r="DK179" s="292"/>
      <c r="DL179" s="292"/>
      <c r="DM179" s="292"/>
      <c r="DN179" s="292"/>
      <c r="DO179" s="292"/>
      <c r="DP179" s="292"/>
      <c r="DQ179" s="292"/>
      <c r="DR179" s="295"/>
      <c r="DS179" s="295"/>
      <c r="DT179" s="292"/>
      <c r="DU179" s="295"/>
      <c r="DV179" s="295"/>
      <c r="DW179" s="295"/>
      <c r="DX179" s="295"/>
      <c r="DY179" s="292"/>
      <c r="DZ179" s="292"/>
      <c r="EA179" s="292"/>
      <c r="EB179" s="292"/>
      <c r="EC179" s="292"/>
      <c r="ED179" s="292"/>
      <c r="EE179" s="292"/>
      <c r="EF179" s="292"/>
      <c r="EG179" s="292"/>
      <c r="EH179" s="292"/>
      <c r="EI179" s="292"/>
      <c r="EJ179" s="292"/>
      <c r="EK179" s="295"/>
      <c r="EL179" s="295"/>
      <c r="EM179" s="295"/>
      <c r="EN179" s="292"/>
      <c r="EO179" s="292"/>
      <c r="EP179" s="295"/>
      <c r="EQ179" s="295"/>
      <c r="ER179" s="295"/>
      <c r="ES179" s="292"/>
      <c r="ET179" s="292"/>
      <c r="EU179" s="292"/>
      <c r="EV179" s="292"/>
      <c r="EW179" s="292"/>
      <c r="EX179" s="292"/>
      <c r="EY179" s="292"/>
      <c r="EZ179" s="292"/>
      <c r="FA179" s="292"/>
      <c r="FB179" s="292"/>
      <c r="FC179" s="292"/>
      <c r="FD179" s="292"/>
      <c r="FE179" s="292"/>
      <c r="FF179" s="292"/>
      <c r="FG179" s="292"/>
      <c r="FH179" s="295"/>
      <c r="FI179" s="295"/>
      <c r="FJ179" s="295"/>
      <c r="FK179" s="292"/>
      <c r="FL179" s="292"/>
      <c r="FM179" s="292"/>
      <c r="FN179" s="292"/>
      <c r="FO179" s="292"/>
    </row>
    <row r="180" spans="1:171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5"/>
      <c r="AK180" s="295"/>
      <c r="AL180" s="292"/>
      <c r="AM180" s="295"/>
      <c r="AN180" s="295"/>
      <c r="AO180" s="292"/>
      <c r="AP180" s="295"/>
      <c r="AQ180" s="292"/>
      <c r="AR180" s="295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5"/>
      <c r="BF180" s="295"/>
      <c r="BG180" s="295"/>
      <c r="BH180" s="295"/>
      <c r="BI180" s="295"/>
      <c r="BJ180" s="295"/>
      <c r="BK180" s="295"/>
      <c r="BL180" s="295"/>
      <c r="BM180" s="295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5"/>
      <c r="CC180" s="295"/>
      <c r="CD180" s="295"/>
      <c r="CE180" s="295"/>
      <c r="CF180" s="295"/>
      <c r="CG180" s="295"/>
      <c r="CH180" s="295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5"/>
      <c r="CX180" s="295"/>
      <c r="CY180" s="295"/>
      <c r="CZ180" s="295"/>
      <c r="DA180" s="295"/>
      <c r="DB180" s="295"/>
      <c r="DC180" s="295"/>
      <c r="DD180" s="292"/>
      <c r="DE180" s="292"/>
      <c r="DF180" s="292"/>
      <c r="DG180" s="292"/>
      <c r="DH180" s="292"/>
      <c r="DI180" s="292"/>
      <c r="DJ180" s="292"/>
      <c r="DK180" s="292"/>
      <c r="DL180" s="292"/>
      <c r="DM180" s="292"/>
      <c r="DN180" s="292"/>
      <c r="DO180" s="292"/>
      <c r="DP180" s="292"/>
      <c r="DQ180" s="292"/>
      <c r="DR180" s="295"/>
      <c r="DS180" s="295"/>
      <c r="DT180" s="292"/>
      <c r="DU180" s="295"/>
      <c r="DV180" s="295"/>
      <c r="DW180" s="295"/>
      <c r="DX180" s="295"/>
      <c r="DY180" s="292"/>
      <c r="DZ180" s="292"/>
      <c r="EA180" s="292"/>
      <c r="EB180" s="292"/>
      <c r="EC180" s="292"/>
      <c r="ED180" s="292"/>
      <c r="EE180" s="292"/>
      <c r="EF180" s="292"/>
      <c r="EG180" s="292"/>
      <c r="EH180" s="292"/>
      <c r="EI180" s="292"/>
      <c r="EJ180" s="292"/>
      <c r="EK180" s="295"/>
      <c r="EL180" s="295"/>
      <c r="EM180" s="295"/>
      <c r="EN180" s="292"/>
      <c r="EO180" s="292"/>
      <c r="EP180" s="295"/>
      <c r="EQ180" s="295"/>
      <c r="ER180" s="295"/>
      <c r="ES180" s="292"/>
      <c r="ET180" s="292"/>
      <c r="EU180" s="292"/>
      <c r="EV180" s="292"/>
      <c r="EW180" s="292"/>
      <c r="EX180" s="292"/>
      <c r="EY180" s="292"/>
      <c r="EZ180" s="292"/>
      <c r="FA180" s="292"/>
      <c r="FB180" s="292"/>
      <c r="FC180" s="292"/>
      <c r="FD180" s="292"/>
      <c r="FE180" s="292"/>
      <c r="FF180" s="292"/>
      <c r="FG180" s="292"/>
      <c r="FH180" s="295"/>
      <c r="FI180" s="295"/>
      <c r="FJ180" s="295"/>
      <c r="FK180" s="292"/>
      <c r="FL180" s="292"/>
      <c r="FM180" s="292"/>
      <c r="FN180" s="292"/>
      <c r="FO180" s="292"/>
    </row>
    <row r="181" spans="1:171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5"/>
      <c r="AK181" s="295"/>
      <c r="AL181" s="292"/>
      <c r="AM181" s="295"/>
      <c r="AN181" s="295"/>
      <c r="AO181" s="292"/>
      <c r="AP181" s="295"/>
      <c r="AQ181" s="292"/>
      <c r="AR181" s="295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5"/>
      <c r="BF181" s="295"/>
      <c r="BG181" s="295"/>
      <c r="BH181" s="295"/>
      <c r="BI181" s="295"/>
      <c r="BJ181" s="295"/>
      <c r="BK181" s="295"/>
      <c r="BL181" s="295"/>
      <c r="BM181" s="295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5"/>
      <c r="CC181" s="295"/>
      <c r="CD181" s="295"/>
      <c r="CE181" s="295"/>
      <c r="CF181" s="295"/>
      <c r="CG181" s="295"/>
      <c r="CH181" s="295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5"/>
      <c r="CX181" s="295"/>
      <c r="CY181" s="295"/>
      <c r="CZ181" s="295"/>
      <c r="DA181" s="295"/>
      <c r="DB181" s="295"/>
      <c r="DC181" s="295"/>
      <c r="DD181" s="292"/>
      <c r="DE181" s="292"/>
      <c r="DF181" s="292"/>
      <c r="DG181" s="292"/>
      <c r="DH181" s="292"/>
      <c r="DI181" s="292"/>
      <c r="DJ181" s="292"/>
      <c r="DK181" s="292"/>
      <c r="DL181" s="292"/>
      <c r="DM181" s="292"/>
      <c r="DN181" s="292"/>
      <c r="DO181" s="292"/>
      <c r="DP181" s="292"/>
      <c r="DQ181" s="292"/>
      <c r="DR181" s="295"/>
      <c r="DS181" s="295"/>
      <c r="DT181" s="292"/>
      <c r="DU181" s="295"/>
      <c r="DV181" s="295"/>
      <c r="DW181" s="295"/>
      <c r="DX181" s="295"/>
      <c r="DY181" s="292"/>
      <c r="DZ181" s="292"/>
      <c r="EA181" s="292"/>
      <c r="EB181" s="292"/>
      <c r="EC181" s="292"/>
      <c r="ED181" s="292"/>
      <c r="EE181" s="292"/>
      <c r="EF181" s="292"/>
      <c r="EG181" s="292"/>
      <c r="EH181" s="292"/>
      <c r="EI181" s="292"/>
      <c r="EJ181" s="292"/>
      <c r="EK181" s="295"/>
      <c r="EL181" s="295"/>
      <c r="EM181" s="295"/>
      <c r="EN181" s="292"/>
      <c r="EO181" s="292"/>
      <c r="EP181" s="295"/>
      <c r="EQ181" s="295"/>
      <c r="ER181" s="295"/>
      <c r="ES181" s="292"/>
      <c r="ET181" s="292"/>
      <c r="EU181" s="292"/>
      <c r="EV181" s="292"/>
      <c r="EW181" s="292"/>
      <c r="EX181" s="292"/>
      <c r="EY181" s="292"/>
      <c r="EZ181" s="292"/>
      <c r="FA181" s="292"/>
      <c r="FB181" s="292"/>
      <c r="FC181" s="292"/>
      <c r="FD181" s="292"/>
      <c r="FE181" s="292"/>
      <c r="FF181" s="292"/>
      <c r="FG181" s="292"/>
      <c r="FH181" s="295"/>
      <c r="FI181" s="295"/>
      <c r="FJ181" s="295"/>
      <c r="FK181" s="292"/>
      <c r="FL181" s="292"/>
      <c r="FM181" s="292"/>
      <c r="FN181" s="292"/>
      <c r="FO181" s="292"/>
    </row>
    <row r="182" spans="1:171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5"/>
      <c r="AK182" s="295"/>
      <c r="AL182" s="292"/>
      <c r="AM182" s="295"/>
      <c r="AN182" s="295"/>
      <c r="AO182" s="292"/>
      <c r="AP182" s="295"/>
      <c r="AQ182" s="292"/>
      <c r="AR182" s="295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5"/>
      <c r="BF182" s="295"/>
      <c r="BG182" s="295"/>
      <c r="BH182" s="295"/>
      <c r="BI182" s="295"/>
      <c r="BJ182" s="295"/>
      <c r="BK182" s="295"/>
      <c r="BL182" s="295"/>
      <c r="BM182" s="295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5"/>
      <c r="CC182" s="295"/>
      <c r="CD182" s="295"/>
      <c r="CE182" s="295"/>
      <c r="CF182" s="295"/>
      <c r="CG182" s="295"/>
      <c r="CH182" s="295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5"/>
      <c r="CX182" s="295"/>
      <c r="CY182" s="295"/>
      <c r="CZ182" s="295"/>
      <c r="DA182" s="295"/>
      <c r="DB182" s="295"/>
      <c r="DC182" s="295"/>
      <c r="DD182" s="292"/>
      <c r="DE182" s="292"/>
      <c r="DF182" s="292"/>
      <c r="DG182" s="292"/>
      <c r="DH182" s="292"/>
      <c r="DI182" s="292"/>
      <c r="DJ182" s="292"/>
      <c r="DK182" s="292"/>
      <c r="DL182" s="292"/>
      <c r="DM182" s="292"/>
      <c r="DN182" s="292"/>
      <c r="DO182" s="292"/>
      <c r="DP182" s="292"/>
      <c r="DQ182" s="292"/>
      <c r="DR182" s="295"/>
      <c r="DS182" s="295"/>
      <c r="DT182" s="292"/>
      <c r="DU182" s="295"/>
      <c r="DV182" s="295"/>
      <c r="DW182" s="295"/>
      <c r="DX182" s="295"/>
      <c r="DY182" s="292"/>
      <c r="DZ182" s="292"/>
      <c r="EA182" s="292"/>
      <c r="EB182" s="292"/>
      <c r="EC182" s="292"/>
      <c r="ED182" s="292"/>
      <c r="EE182" s="292"/>
      <c r="EF182" s="292"/>
      <c r="EG182" s="292"/>
      <c r="EH182" s="292"/>
      <c r="EI182" s="292"/>
      <c r="EJ182" s="292"/>
      <c r="EK182" s="295"/>
      <c r="EL182" s="295"/>
      <c r="EM182" s="295"/>
      <c r="EN182" s="292"/>
      <c r="EO182" s="292"/>
      <c r="EP182" s="295"/>
      <c r="EQ182" s="295"/>
      <c r="ER182" s="295"/>
      <c r="ES182" s="292"/>
      <c r="ET182" s="292"/>
      <c r="EU182" s="292"/>
      <c r="EV182" s="292"/>
      <c r="EW182" s="292"/>
      <c r="EX182" s="292"/>
      <c r="EY182" s="292"/>
      <c r="EZ182" s="292"/>
      <c r="FA182" s="292"/>
      <c r="FB182" s="292"/>
      <c r="FC182" s="292"/>
      <c r="FD182" s="292"/>
      <c r="FE182" s="292"/>
      <c r="FF182" s="292"/>
      <c r="FG182" s="292"/>
      <c r="FH182" s="295"/>
      <c r="FI182" s="295"/>
      <c r="FJ182" s="295"/>
      <c r="FK182" s="292"/>
      <c r="FL182" s="292"/>
      <c r="FM182" s="292"/>
      <c r="FN182" s="292"/>
      <c r="FO182" s="292"/>
    </row>
    <row r="183" spans="1:171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5"/>
      <c r="AK183" s="295"/>
      <c r="AL183" s="292"/>
      <c r="AM183" s="295"/>
      <c r="AN183" s="295"/>
      <c r="AO183" s="292"/>
      <c r="AP183" s="295"/>
      <c r="AQ183" s="292"/>
      <c r="AR183" s="295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5"/>
      <c r="BF183" s="295"/>
      <c r="BG183" s="295"/>
      <c r="BH183" s="295"/>
      <c r="BI183" s="295"/>
      <c r="BJ183" s="295"/>
      <c r="BK183" s="295"/>
      <c r="BL183" s="295"/>
      <c r="BM183" s="295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5"/>
      <c r="CC183" s="295"/>
      <c r="CD183" s="295"/>
      <c r="CE183" s="295"/>
      <c r="CF183" s="295"/>
      <c r="CG183" s="295"/>
      <c r="CH183" s="295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5"/>
      <c r="CX183" s="295"/>
      <c r="CY183" s="295"/>
      <c r="CZ183" s="295"/>
      <c r="DA183" s="295"/>
      <c r="DB183" s="295"/>
      <c r="DC183" s="295"/>
      <c r="DD183" s="292"/>
      <c r="DE183" s="292"/>
      <c r="DF183" s="292"/>
      <c r="DG183" s="292"/>
      <c r="DH183" s="292"/>
      <c r="DI183" s="292"/>
      <c r="DJ183" s="292"/>
      <c r="DK183" s="292"/>
      <c r="DL183" s="292"/>
      <c r="DM183" s="292"/>
      <c r="DN183" s="292"/>
      <c r="DO183" s="292"/>
      <c r="DP183" s="292"/>
      <c r="DQ183" s="292"/>
      <c r="DR183" s="295"/>
      <c r="DS183" s="295"/>
      <c r="DT183" s="292"/>
      <c r="DU183" s="295"/>
      <c r="DV183" s="295"/>
      <c r="DW183" s="295"/>
      <c r="DX183" s="295"/>
      <c r="DY183" s="292"/>
      <c r="DZ183" s="292"/>
      <c r="EA183" s="292"/>
      <c r="EB183" s="292"/>
      <c r="EC183" s="292"/>
      <c r="ED183" s="292"/>
      <c r="EE183" s="292"/>
      <c r="EF183" s="292"/>
      <c r="EG183" s="292"/>
      <c r="EH183" s="292"/>
      <c r="EI183" s="292"/>
      <c r="EJ183" s="292"/>
      <c r="EK183" s="295"/>
      <c r="EL183" s="295"/>
      <c r="EM183" s="295"/>
      <c r="EN183" s="292"/>
      <c r="EO183" s="292"/>
      <c r="EP183" s="295"/>
      <c r="EQ183" s="295"/>
      <c r="ER183" s="295"/>
      <c r="ES183" s="292"/>
      <c r="ET183" s="292"/>
      <c r="EU183" s="292"/>
      <c r="EV183" s="292"/>
      <c r="EW183" s="292"/>
      <c r="EX183" s="292"/>
      <c r="EY183" s="292"/>
      <c r="EZ183" s="292"/>
      <c r="FA183" s="292"/>
      <c r="FB183" s="292"/>
      <c r="FC183" s="292"/>
      <c r="FD183" s="292"/>
      <c r="FE183" s="292"/>
      <c r="FF183" s="292"/>
      <c r="FG183" s="292"/>
      <c r="FH183" s="295"/>
      <c r="FI183" s="295"/>
      <c r="FJ183" s="295"/>
      <c r="FK183" s="292"/>
      <c r="FL183" s="292"/>
      <c r="FM183" s="292"/>
      <c r="FN183" s="292"/>
      <c r="FO183" s="292"/>
    </row>
    <row r="184" spans="1:171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5"/>
      <c r="AK184" s="295"/>
      <c r="AL184" s="292"/>
      <c r="AM184" s="295"/>
      <c r="AN184" s="295"/>
      <c r="AO184" s="292"/>
      <c r="AP184" s="295"/>
      <c r="AQ184" s="292"/>
      <c r="AR184" s="295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5"/>
      <c r="BF184" s="295"/>
      <c r="BG184" s="295"/>
      <c r="BH184" s="295"/>
      <c r="BI184" s="295"/>
      <c r="BJ184" s="295"/>
      <c r="BK184" s="295"/>
      <c r="BL184" s="295"/>
      <c r="BM184" s="295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5"/>
      <c r="CC184" s="295"/>
      <c r="CD184" s="295"/>
      <c r="CE184" s="295"/>
      <c r="CF184" s="295"/>
      <c r="CG184" s="295"/>
      <c r="CH184" s="295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5"/>
      <c r="CX184" s="295"/>
      <c r="CY184" s="295"/>
      <c r="CZ184" s="295"/>
      <c r="DA184" s="295"/>
      <c r="DB184" s="295"/>
      <c r="DC184" s="295"/>
      <c r="DD184" s="292"/>
      <c r="DE184" s="292"/>
      <c r="DF184" s="292"/>
      <c r="DG184" s="292"/>
      <c r="DH184" s="292"/>
      <c r="DI184" s="292"/>
      <c r="DJ184" s="292"/>
      <c r="DK184" s="292"/>
      <c r="DL184" s="292"/>
      <c r="DM184" s="292"/>
      <c r="DN184" s="292"/>
      <c r="DO184" s="292"/>
      <c r="DP184" s="292"/>
      <c r="DQ184" s="292"/>
      <c r="DR184" s="295"/>
      <c r="DS184" s="295"/>
      <c r="DT184" s="292"/>
      <c r="DU184" s="295"/>
      <c r="DV184" s="295"/>
      <c r="DW184" s="295"/>
      <c r="DX184" s="295"/>
      <c r="DY184" s="292"/>
      <c r="DZ184" s="292"/>
      <c r="EA184" s="292"/>
      <c r="EB184" s="292"/>
      <c r="EC184" s="292"/>
      <c r="ED184" s="292"/>
      <c r="EE184" s="292"/>
      <c r="EF184" s="292"/>
      <c r="EG184" s="292"/>
      <c r="EH184" s="292"/>
      <c r="EI184" s="292"/>
      <c r="EJ184" s="292"/>
      <c r="EK184" s="295"/>
      <c r="EL184" s="295"/>
      <c r="EM184" s="295"/>
      <c r="EN184" s="292"/>
      <c r="EO184" s="292"/>
      <c r="EP184" s="295"/>
      <c r="EQ184" s="295"/>
      <c r="ER184" s="295"/>
      <c r="ES184" s="292"/>
      <c r="ET184" s="292"/>
      <c r="EU184" s="292"/>
      <c r="EV184" s="292"/>
      <c r="EW184" s="292"/>
      <c r="EX184" s="292"/>
      <c r="EY184" s="292"/>
      <c r="EZ184" s="292"/>
      <c r="FA184" s="292"/>
      <c r="FB184" s="292"/>
      <c r="FC184" s="292"/>
      <c r="FD184" s="292"/>
      <c r="FE184" s="292"/>
      <c r="FF184" s="292"/>
      <c r="FG184" s="292"/>
      <c r="FH184" s="295"/>
      <c r="FI184" s="295"/>
      <c r="FJ184" s="295"/>
      <c r="FK184" s="292"/>
      <c r="FL184" s="292"/>
      <c r="FM184" s="292"/>
      <c r="FN184" s="292"/>
      <c r="FO184" s="292"/>
    </row>
    <row r="185" spans="1:171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5"/>
      <c r="AK185" s="295"/>
      <c r="AL185" s="292"/>
      <c r="AM185" s="295"/>
      <c r="AN185" s="295"/>
      <c r="AO185" s="292"/>
      <c r="AP185" s="295"/>
      <c r="AQ185" s="292"/>
      <c r="AR185" s="295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5"/>
      <c r="BF185" s="295"/>
      <c r="BG185" s="295"/>
      <c r="BH185" s="295"/>
      <c r="BI185" s="295"/>
      <c r="BJ185" s="295"/>
      <c r="BK185" s="295"/>
      <c r="BL185" s="295"/>
      <c r="BM185" s="295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5"/>
      <c r="CC185" s="295"/>
      <c r="CD185" s="295"/>
      <c r="CE185" s="295"/>
      <c r="CF185" s="295"/>
      <c r="CG185" s="295"/>
      <c r="CH185" s="295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5"/>
      <c r="CX185" s="295"/>
      <c r="CY185" s="295"/>
      <c r="CZ185" s="295"/>
      <c r="DA185" s="295"/>
      <c r="DB185" s="295"/>
      <c r="DC185" s="295"/>
      <c r="DD185" s="292"/>
      <c r="DE185" s="292"/>
      <c r="DF185" s="292"/>
      <c r="DG185" s="292"/>
      <c r="DH185" s="292"/>
      <c r="DI185" s="292"/>
      <c r="DJ185" s="292"/>
      <c r="DK185" s="292"/>
      <c r="DL185" s="292"/>
      <c r="DM185" s="292"/>
      <c r="DN185" s="292"/>
      <c r="DO185" s="292"/>
      <c r="DP185" s="292"/>
      <c r="DQ185" s="292"/>
      <c r="DR185" s="295"/>
      <c r="DS185" s="295"/>
      <c r="DT185" s="292"/>
      <c r="DU185" s="295"/>
      <c r="DV185" s="295"/>
      <c r="DW185" s="295"/>
      <c r="DX185" s="295"/>
      <c r="DY185" s="292"/>
      <c r="DZ185" s="292"/>
      <c r="EA185" s="292"/>
      <c r="EB185" s="292"/>
      <c r="EC185" s="292"/>
      <c r="ED185" s="292"/>
      <c r="EE185" s="292"/>
      <c r="EF185" s="292"/>
      <c r="EG185" s="292"/>
      <c r="EH185" s="292"/>
      <c r="EI185" s="292"/>
      <c r="EJ185" s="292"/>
      <c r="EK185" s="295"/>
      <c r="EL185" s="295"/>
      <c r="EM185" s="295"/>
      <c r="EN185" s="292"/>
      <c r="EO185" s="292"/>
      <c r="EP185" s="295"/>
      <c r="EQ185" s="295"/>
      <c r="ER185" s="295"/>
      <c r="ES185" s="292"/>
      <c r="ET185" s="292"/>
      <c r="EU185" s="292"/>
      <c r="EV185" s="292"/>
      <c r="EW185" s="292"/>
      <c r="EX185" s="292"/>
      <c r="EY185" s="292"/>
      <c r="EZ185" s="292"/>
      <c r="FA185" s="292"/>
      <c r="FB185" s="292"/>
      <c r="FC185" s="292"/>
      <c r="FD185" s="292"/>
      <c r="FE185" s="292"/>
      <c r="FF185" s="292"/>
      <c r="FG185" s="292"/>
      <c r="FH185" s="295"/>
      <c r="FI185" s="295"/>
      <c r="FJ185" s="295"/>
      <c r="FK185" s="292"/>
      <c r="FL185" s="292"/>
      <c r="FM185" s="292"/>
      <c r="FN185" s="292"/>
      <c r="FO185" s="292"/>
    </row>
    <row r="186" spans="1:171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5"/>
      <c r="AK186" s="295"/>
      <c r="AL186" s="292"/>
      <c r="AM186" s="295"/>
      <c r="AN186" s="295"/>
      <c r="AO186" s="292"/>
      <c r="AP186" s="295"/>
      <c r="AQ186" s="292"/>
      <c r="AR186" s="295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5"/>
      <c r="BF186" s="295"/>
      <c r="BG186" s="295"/>
      <c r="BH186" s="295"/>
      <c r="BI186" s="295"/>
      <c r="BJ186" s="295"/>
      <c r="BK186" s="295"/>
      <c r="BL186" s="295"/>
      <c r="BM186" s="295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5"/>
      <c r="CC186" s="295"/>
      <c r="CD186" s="295"/>
      <c r="CE186" s="295"/>
      <c r="CF186" s="295"/>
      <c r="CG186" s="295"/>
      <c r="CH186" s="295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5"/>
      <c r="CX186" s="295"/>
      <c r="CY186" s="295"/>
      <c r="CZ186" s="295"/>
      <c r="DA186" s="295"/>
      <c r="DB186" s="295"/>
      <c r="DC186" s="295"/>
      <c r="DD186" s="292"/>
      <c r="DE186" s="292"/>
      <c r="DF186" s="292"/>
      <c r="DG186" s="292"/>
      <c r="DH186" s="292"/>
      <c r="DI186" s="292"/>
      <c r="DJ186" s="292"/>
      <c r="DK186" s="292"/>
      <c r="DL186" s="292"/>
      <c r="DM186" s="292"/>
      <c r="DN186" s="292"/>
      <c r="DO186" s="292"/>
      <c r="DP186" s="292"/>
      <c r="DQ186" s="292"/>
      <c r="DR186" s="295"/>
      <c r="DS186" s="295"/>
      <c r="DT186" s="292"/>
      <c r="DU186" s="295"/>
      <c r="DV186" s="295"/>
      <c r="DW186" s="295"/>
      <c r="DX186" s="295"/>
      <c r="DY186" s="292"/>
      <c r="DZ186" s="292"/>
      <c r="EA186" s="292"/>
      <c r="EB186" s="292"/>
      <c r="EC186" s="292"/>
      <c r="ED186" s="292"/>
      <c r="EE186" s="292"/>
      <c r="EF186" s="292"/>
      <c r="EG186" s="292"/>
      <c r="EH186" s="292"/>
      <c r="EI186" s="292"/>
      <c r="EJ186" s="292"/>
      <c r="EK186" s="295"/>
      <c r="EL186" s="295"/>
      <c r="EM186" s="295"/>
      <c r="EN186" s="292"/>
      <c r="EO186" s="292"/>
      <c r="EP186" s="295"/>
      <c r="EQ186" s="295"/>
      <c r="ER186" s="295"/>
      <c r="ES186" s="292"/>
      <c r="ET186" s="292"/>
      <c r="EU186" s="292"/>
      <c r="EV186" s="292"/>
      <c r="EW186" s="292"/>
      <c r="EX186" s="292"/>
      <c r="EY186" s="292"/>
      <c r="EZ186" s="292"/>
      <c r="FA186" s="292"/>
      <c r="FB186" s="292"/>
      <c r="FC186" s="292"/>
      <c r="FD186" s="292"/>
      <c r="FE186" s="292"/>
      <c r="FF186" s="292"/>
      <c r="FG186" s="292"/>
      <c r="FH186" s="295"/>
      <c r="FI186" s="295"/>
      <c r="FJ186" s="295"/>
      <c r="FK186" s="292"/>
      <c r="FL186" s="292"/>
      <c r="FM186" s="292"/>
      <c r="FN186" s="292"/>
      <c r="FO186" s="292"/>
    </row>
    <row r="187" spans="1:171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5"/>
      <c r="AK187" s="295"/>
      <c r="AL187" s="292"/>
      <c r="AM187" s="295"/>
      <c r="AN187" s="295"/>
      <c r="AO187" s="292"/>
      <c r="AP187" s="295"/>
      <c r="AQ187" s="292"/>
      <c r="AR187" s="295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5"/>
      <c r="BF187" s="295"/>
      <c r="BG187" s="295"/>
      <c r="BH187" s="295"/>
      <c r="BI187" s="295"/>
      <c r="BJ187" s="295"/>
      <c r="BK187" s="295"/>
      <c r="BL187" s="295"/>
      <c r="BM187" s="295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5"/>
      <c r="CC187" s="295"/>
      <c r="CD187" s="295"/>
      <c r="CE187" s="295"/>
      <c r="CF187" s="295"/>
      <c r="CG187" s="295"/>
      <c r="CH187" s="295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5"/>
      <c r="CX187" s="295"/>
      <c r="CY187" s="295"/>
      <c r="CZ187" s="295"/>
      <c r="DA187" s="295"/>
      <c r="DB187" s="295"/>
      <c r="DC187" s="295"/>
      <c r="DD187" s="292"/>
      <c r="DE187" s="292"/>
      <c r="DF187" s="292"/>
      <c r="DG187" s="292"/>
      <c r="DH187" s="292"/>
      <c r="DI187" s="292"/>
      <c r="DJ187" s="292"/>
      <c r="DK187" s="292"/>
      <c r="DL187" s="292"/>
      <c r="DM187" s="292"/>
      <c r="DN187" s="292"/>
      <c r="DO187" s="292"/>
      <c r="DP187" s="292"/>
      <c r="DQ187" s="292"/>
      <c r="DR187" s="295"/>
      <c r="DS187" s="295"/>
      <c r="DT187" s="292"/>
      <c r="DU187" s="295"/>
      <c r="DV187" s="295"/>
      <c r="DW187" s="295"/>
      <c r="DX187" s="295"/>
      <c r="DY187" s="292"/>
      <c r="DZ187" s="292"/>
      <c r="EA187" s="292"/>
      <c r="EB187" s="292"/>
      <c r="EC187" s="292"/>
      <c r="ED187" s="292"/>
      <c r="EE187" s="292"/>
      <c r="EF187" s="292"/>
      <c r="EG187" s="292"/>
      <c r="EH187" s="292"/>
      <c r="EI187" s="292"/>
      <c r="EJ187" s="292"/>
      <c r="EK187" s="295"/>
      <c r="EL187" s="295"/>
      <c r="EM187" s="295"/>
      <c r="EN187" s="292"/>
      <c r="EO187" s="292"/>
      <c r="EP187" s="295"/>
      <c r="EQ187" s="295"/>
      <c r="ER187" s="295"/>
      <c r="ES187" s="292"/>
      <c r="ET187" s="292"/>
      <c r="EU187" s="292"/>
      <c r="EV187" s="292"/>
      <c r="EW187" s="292"/>
      <c r="EX187" s="292"/>
      <c r="EY187" s="292"/>
      <c r="EZ187" s="292"/>
      <c r="FA187" s="292"/>
      <c r="FB187" s="292"/>
      <c r="FC187" s="292"/>
      <c r="FD187" s="292"/>
      <c r="FE187" s="292"/>
      <c r="FF187" s="292"/>
      <c r="FG187" s="292"/>
      <c r="FH187" s="295"/>
      <c r="FI187" s="295"/>
      <c r="FJ187" s="295"/>
      <c r="FK187" s="292"/>
      <c r="FL187" s="292"/>
      <c r="FM187" s="292"/>
      <c r="FN187" s="292"/>
      <c r="FO187" s="292"/>
    </row>
    <row r="188" spans="1:171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5"/>
      <c r="AK188" s="295"/>
      <c r="AL188" s="292"/>
      <c r="AM188" s="295"/>
      <c r="AN188" s="295"/>
      <c r="AO188" s="292"/>
      <c r="AP188" s="295"/>
      <c r="AQ188" s="292"/>
      <c r="AR188" s="295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5"/>
      <c r="BF188" s="295"/>
      <c r="BG188" s="295"/>
      <c r="BH188" s="295"/>
      <c r="BI188" s="295"/>
      <c r="BJ188" s="295"/>
      <c r="BK188" s="295"/>
      <c r="BL188" s="295"/>
      <c r="BM188" s="295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5"/>
      <c r="CC188" s="295"/>
      <c r="CD188" s="295"/>
      <c r="CE188" s="295"/>
      <c r="CF188" s="295"/>
      <c r="CG188" s="295"/>
      <c r="CH188" s="295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5"/>
      <c r="CX188" s="295"/>
      <c r="CY188" s="295"/>
      <c r="CZ188" s="295"/>
      <c r="DA188" s="295"/>
      <c r="DB188" s="295"/>
      <c r="DC188" s="295"/>
      <c r="DD188" s="292"/>
      <c r="DE188" s="292"/>
      <c r="DF188" s="292"/>
      <c r="DG188" s="292"/>
      <c r="DH188" s="292"/>
      <c r="DI188" s="292"/>
      <c r="DJ188" s="292"/>
      <c r="DK188" s="292"/>
      <c r="DL188" s="292"/>
      <c r="DM188" s="292"/>
      <c r="DN188" s="292"/>
      <c r="DO188" s="292"/>
      <c r="DP188" s="292"/>
      <c r="DQ188" s="292"/>
      <c r="DR188" s="295"/>
      <c r="DS188" s="295"/>
      <c r="DT188" s="292"/>
      <c r="DU188" s="295"/>
      <c r="DV188" s="295"/>
      <c r="DW188" s="295"/>
      <c r="DX188" s="295"/>
      <c r="DY188" s="292"/>
      <c r="DZ188" s="292"/>
      <c r="EA188" s="292"/>
      <c r="EB188" s="292"/>
      <c r="EC188" s="292"/>
      <c r="ED188" s="292"/>
      <c r="EE188" s="292"/>
      <c r="EF188" s="292"/>
      <c r="EG188" s="292"/>
      <c r="EH188" s="292"/>
      <c r="EI188" s="292"/>
      <c r="EJ188" s="292"/>
      <c r="EK188" s="295"/>
      <c r="EL188" s="295"/>
      <c r="EM188" s="295"/>
      <c r="EN188" s="292"/>
      <c r="EO188" s="292"/>
      <c r="EP188" s="295"/>
      <c r="EQ188" s="295"/>
      <c r="ER188" s="295"/>
      <c r="ES188" s="292"/>
      <c r="ET188" s="292"/>
      <c r="EU188" s="292"/>
      <c r="EV188" s="292"/>
      <c r="EW188" s="292"/>
      <c r="EX188" s="292"/>
      <c r="EY188" s="292"/>
      <c r="EZ188" s="292"/>
      <c r="FA188" s="292"/>
      <c r="FB188" s="292"/>
      <c r="FC188" s="292"/>
      <c r="FD188" s="292"/>
      <c r="FE188" s="292"/>
      <c r="FF188" s="292"/>
      <c r="FG188" s="292"/>
      <c r="FH188" s="295"/>
      <c r="FI188" s="295"/>
      <c r="FJ188" s="295"/>
      <c r="FK188" s="292"/>
      <c r="FL188" s="292"/>
      <c r="FM188" s="292"/>
      <c r="FN188" s="292"/>
      <c r="FO188" s="292"/>
    </row>
    <row r="189" spans="1:171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5"/>
      <c r="AK189" s="295"/>
      <c r="AL189" s="292"/>
      <c r="AM189" s="295"/>
      <c r="AN189" s="295"/>
      <c r="AO189" s="292"/>
      <c r="AP189" s="295"/>
      <c r="AQ189" s="292"/>
      <c r="AR189" s="295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5"/>
      <c r="BF189" s="295"/>
      <c r="BG189" s="295"/>
      <c r="BH189" s="295"/>
      <c r="BI189" s="295"/>
      <c r="BJ189" s="295"/>
      <c r="BK189" s="295"/>
      <c r="BL189" s="295"/>
      <c r="BM189" s="295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5"/>
      <c r="CC189" s="295"/>
      <c r="CD189" s="295"/>
      <c r="CE189" s="295"/>
      <c r="CF189" s="295"/>
      <c r="CG189" s="295"/>
      <c r="CH189" s="295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5"/>
      <c r="CX189" s="295"/>
      <c r="CY189" s="295"/>
      <c r="CZ189" s="295"/>
      <c r="DA189" s="295"/>
      <c r="DB189" s="295"/>
      <c r="DC189" s="295"/>
      <c r="DD189" s="292"/>
      <c r="DE189" s="292"/>
      <c r="DF189" s="292"/>
      <c r="DG189" s="292"/>
      <c r="DH189" s="292"/>
      <c r="DI189" s="292"/>
      <c r="DJ189" s="292"/>
      <c r="DK189" s="292"/>
      <c r="DL189" s="292"/>
      <c r="DM189" s="292"/>
      <c r="DN189" s="292"/>
      <c r="DO189" s="292"/>
      <c r="DP189" s="292"/>
      <c r="DQ189" s="292"/>
      <c r="DR189" s="295"/>
      <c r="DS189" s="295"/>
      <c r="DT189" s="292"/>
      <c r="DU189" s="295"/>
      <c r="DV189" s="295"/>
      <c r="DW189" s="295"/>
      <c r="DX189" s="295"/>
      <c r="DY189" s="292"/>
      <c r="DZ189" s="292"/>
      <c r="EA189" s="292"/>
      <c r="EB189" s="292"/>
      <c r="EC189" s="292"/>
      <c r="ED189" s="292"/>
      <c r="EE189" s="292"/>
      <c r="EF189" s="292"/>
      <c r="EG189" s="292"/>
      <c r="EH189" s="292"/>
      <c r="EI189" s="292"/>
      <c r="EJ189" s="292"/>
      <c r="EK189" s="295"/>
      <c r="EL189" s="295"/>
      <c r="EM189" s="295"/>
      <c r="EN189" s="292"/>
      <c r="EO189" s="292"/>
      <c r="EP189" s="295"/>
      <c r="EQ189" s="295"/>
      <c r="ER189" s="295"/>
      <c r="ES189" s="292"/>
      <c r="ET189" s="292"/>
      <c r="EU189" s="292"/>
      <c r="EV189" s="292"/>
      <c r="EW189" s="292"/>
      <c r="EX189" s="292"/>
      <c r="EY189" s="292"/>
      <c r="EZ189" s="292"/>
      <c r="FA189" s="292"/>
      <c r="FB189" s="292"/>
      <c r="FC189" s="292"/>
      <c r="FD189" s="292"/>
      <c r="FE189" s="292"/>
      <c r="FF189" s="292"/>
      <c r="FG189" s="292"/>
      <c r="FH189" s="295"/>
      <c r="FI189" s="295"/>
      <c r="FJ189" s="295"/>
      <c r="FK189" s="292"/>
      <c r="FL189" s="292"/>
      <c r="FM189" s="292"/>
      <c r="FN189" s="292"/>
      <c r="FO189" s="292"/>
    </row>
    <row r="190" spans="1:171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5"/>
      <c r="AK190" s="295"/>
      <c r="AL190" s="292"/>
      <c r="AM190" s="295"/>
      <c r="AN190" s="295"/>
      <c r="AO190" s="292"/>
      <c r="AP190" s="295"/>
      <c r="AQ190" s="292"/>
      <c r="AR190" s="295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5"/>
      <c r="BF190" s="295"/>
      <c r="BG190" s="295"/>
      <c r="BH190" s="295"/>
      <c r="BI190" s="295"/>
      <c r="BJ190" s="295"/>
      <c r="BK190" s="295"/>
      <c r="BL190" s="295"/>
      <c r="BM190" s="295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5"/>
      <c r="CC190" s="295"/>
      <c r="CD190" s="295"/>
      <c r="CE190" s="295"/>
      <c r="CF190" s="295"/>
      <c r="CG190" s="295"/>
      <c r="CH190" s="295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5"/>
      <c r="CX190" s="295"/>
      <c r="CY190" s="295"/>
      <c r="CZ190" s="295"/>
      <c r="DA190" s="295"/>
      <c r="DB190" s="295"/>
      <c r="DC190" s="295"/>
      <c r="DD190" s="292"/>
      <c r="DE190" s="292"/>
      <c r="DF190" s="292"/>
      <c r="DG190" s="292"/>
      <c r="DH190" s="292"/>
      <c r="DI190" s="292"/>
      <c r="DJ190" s="292"/>
      <c r="DK190" s="292"/>
      <c r="DL190" s="292"/>
      <c r="DM190" s="292"/>
      <c r="DN190" s="292"/>
      <c r="DO190" s="292"/>
      <c r="DP190" s="292"/>
      <c r="DQ190" s="292"/>
      <c r="DR190" s="295"/>
      <c r="DS190" s="295"/>
      <c r="DT190" s="292"/>
      <c r="DU190" s="295"/>
      <c r="DV190" s="295"/>
      <c r="DW190" s="295"/>
      <c r="DX190" s="295"/>
      <c r="DY190" s="292"/>
      <c r="DZ190" s="292"/>
      <c r="EA190" s="292"/>
      <c r="EB190" s="292"/>
      <c r="EC190" s="292"/>
      <c r="ED190" s="292"/>
      <c r="EE190" s="292"/>
      <c r="EF190" s="292"/>
      <c r="EG190" s="292"/>
      <c r="EH190" s="292"/>
      <c r="EI190" s="292"/>
      <c r="EJ190" s="292"/>
      <c r="EK190" s="295"/>
      <c r="EL190" s="295"/>
      <c r="EM190" s="295"/>
      <c r="EN190" s="292"/>
      <c r="EO190" s="292"/>
      <c r="EP190" s="295"/>
      <c r="EQ190" s="295"/>
      <c r="ER190" s="295"/>
      <c r="ES190" s="292"/>
      <c r="ET190" s="292"/>
      <c r="EU190" s="292"/>
      <c r="EV190" s="292"/>
      <c r="EW190" s="292"/>
      <c r="EX190" s="292"/>
      <c r="EY190" s="292"/>
      <c r="EZ190" s="292"/>
      <c r="FA190" s="292"/>
      <c r="FB190" s="292"/>
      <c r="FC190" s="292"/>
      <c r="FD190" s="292"/>
      <c r="FE190" s="292"/>
      <c r="FF190" s="292"/>
      <c r="FG190" s="292"/>
      <c r="FH190" s="295"/>
      <c r="FI190" s="295"/>
      <c r="FJ190" s="295"/>
      <c r="FK190" s="292"/>
      <c r="FL190" s="292"/>
      <c r="FM190" s="292"/>
      <c r="FN190" s="292"/>
      <c r="FO190" s="292"/>
    </row>
    <row r="191" spans="1:171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5"/>
      <c r="AK191" s="295"/>
      <c r="AL191" s="292"/>
      <c r="AM191" s="295"/>
      <c r="AN191" s="295"/>
      <c r="AO191" s="292"/>
      <c r="AP191" s="295"/>
      <c r="AQ191" s="292"/>
      <c r="AR191" s="295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5"/>
      <c r="BF191" s="295"/>
      <c r="BG191" s="295"/>
      <c r="BH191" s="295"/>
      <c r="BI191" s="295"/>
      <c r="BJ191" s="295"/>
      <c r="BK191" s="295"/>
      <c r="BL191" s="295"/>
      <c r="BM191" s="295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5"/>
      <c r="CC191" s="295"/>
      <c r="CD191" s="295"/>
      <c r="CE191" s="295"/>
      <c r="CF191" s="295"/>
      <c r="CG191" s="295"/>
      <c r="CH191" s="295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5"/>
      <c r="CX191" s="295"/>
      <c r="CY191" s="295"/>
      <c r="CZ191" s="295"/>
      <c r="DA191" s="295"/>
      <c r="DB191" s="295"/>
      <c r="DC191" s="295"/>
      <c r="DD191" s="292"/>
      <c r="DE191" s="292"/>
      <c r="DF191" s="292"/>
      <c r="DG191" s="292"/>
      <c r="DH191" s="292"/>
      <c r="DI191" s="292"/>
      <c r="DJ191" s="292"/>
      <c r="DK191" s="292"/>
      <c r="DL191" s="292"/>
      <c r="DM191" s="292"/>
      <c r="DN191" s="292"/>
      <c r="DO191" s="292"/>
      <c r="DP191" s="292"/>
      <c r="DQ191" s="292"/>
      <c r="DR191" s="295"/>
      <c r="DS191" s="295"/>
      <c r="DT191" s="292"/>
      <c r="DU191" s="295"/>
      <c r="DV191" s="295"/>
      <c r="DW191" s="295"/>
      <c r="DX191" s="295"/>
      <c r="DY191" s="292"/>
      <c r="DZ191" s="292"/>
      <c r="EA191" s="292"/>
      <c r="EB191" s="292"/>
      <c r="EC191" s="292"/>
      <c r="ED191" s="292"/>
      <c r="EE191" s="292"/>
      <c r="EF191" s="292"/>
      <c r="EG191" s="292"/>
      <c r="EH191" s="292"/>
      <c r="EI191" s="292"/>
      <c r="EJ191" s="292"/>
      <c r="EK191" s="295"/>
      <c r="EL191" s="295"/>
      <c r="EM191" s="295"/>
      <c r="EN191" s="292"/>
      <c r="EO191" s="292"/>
      <c r="EP191" s="295"/>
      <c r="EQ191" s="295"/>
      <c r="ER191" s="295"/>
      <c r="ES191" s="292"/>
      <c r="ET191" s="292"/>
      <c r="EU191" s="292"/>
      <c r="EV191" s="292"/>
      <c r="EW191" s="292"/>
      <c r="EX191" s="292"/>
      <c r="EY191" s="292"/>
      <c r="EZ191" s="292"/>
      <c r="FA191" s="292"/>
      <c r="FB191" s="292"/>
      <c r="FC191" s="292"/>
      <c r="FD191" s="292"/>
      <c r="FE191" s="292"/>
      <c r="FF191" s="292"/>
      <c r="FG191" s="292"/>
      <c r="FH191" s="295"/>
      <c r="FI191" s="295"/>
      <c r="FJ191" s="295"/>
      <c r="FK191" s="292"/>
      <c r="FL191" s="292"/>
      <c r="FM191" s="292"/>
      <c r="FN191" s="292"/>
      <c r="FO191" s="292"/>
    </row>
    <row r="192" spans="1:171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5"/>
      <c r="AK192" s="295"/>
      <c r="AL192" s="292"/>
      <c r="AM192" s="295"/>
      <c r="AN192" s="295"/>
      <c r="AO192" s="292"/>
      <c r="AP192" s="295"/>
      <c r="AQ192" s="292"/>
      <c r="AR192" s="295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5"/>
      <c r="BF192" s="295"/>
      <c r="BG192" s="295"/>
      <c r="BH192" s="295"/>
      <c r="BI192" s="295"/>
      <c r="BJ192" s="295"/>
      <c r="BK192" s="295"/>
      <c r="BL192" s="295"/>
      <c r="BM192" s="295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5"/>
      <c r="CC192" s="295"/>
      <c r="CD192" s="295"/>
      <c r="CE192" s="295"/>
      <c r="CF192" s="295"/>
      <c r="CG192" s="295"/>
      <c r="CH192" s="295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5"/>
      <c r="CX192" s="295"/>
      <c r="CY192" s="295"/>
      <c r="CZ192" s="295"/>
      <c r="DA192" s="295"/>
      <c r="DB192" s="295"/>
      <c r="DC192" s="295"/>
      <c r="DD192" s="292"/>
      <c r="DE192" s="292"/>
      <c r="DF192" s="292"/>
      <c r="DG192" s="292"/>
      <c r="DH192" s="292"/>
      <c r="DI192" s="292"/>
      <c r="DJ192" s="292"/>
      <c r="DK192" s="292"/>
      <c r="DL192" s="292"/>
      <c r="DM192" s="292"/>
      <c r="DN192" s="292"/>
      <c r="DO192" s="292"/>
      <c r="DP192" s="292"/>
      <c r="DQ192" s="292"/>
      <c r="DR192" s="295"/>
      <c r="DS192" s="295"/>
      <c r="DT192" s="292"/>
      <c r="DU192" s="295"/>
      <c r="DV192" s="295"/>
      <c r="DW192" s="295"/>
      <c r="DX192" s="295"/>
      <c r="DY192" s="292"/>
      <c r="DZ192" s="292"/>
      <c r="EA192" s="292"/>
      <c r="EB192" s="292"/>
      <c r="EC192" s="292"/>
      <c r="ED192" s="292"/>
      <c r="EE192" s="292"/>
      <c r="EF192" s="292"/>
      <c r="EG192" s="292"/>
      <c r="EH192" s="292"/>
      <c r="EI192" s="292"/>
      <c r="EJ192" s="292"/>
      <c r="EK192" s="295"/>
      <c r="EL192" s="295"/>
      <c r="EM192" s="295"/>
      <c r="EN192" s="292"/>
      <c r="EO192" s="292"/>
      <c r="EP192" s="295"/>
      <c r="EQ192" s="295"/>
      <c r="ER192" s="295"/>
      <c r="ES192" s="292"/>
      <c r="ET192" s="292"/>
      <c r="EU192" s="292"/>
      <c r="EV192" s="292"/>
      <c r="EW192" s="292"/>
      <c r="EX192" s="292"/>
      <c r="EY192" s="292"/>
      <c r="EZ192" s="292"/>
      <c r="FA192" s="292"/>
      <c r="FB192" s="292"/>
      <c r="FC192" s="292"/>
      <c r="FD192" s="292"/>
      <c r="FE192" s="292"/>
      <c r="FF192" s="292"/>
      <c r="FG192" s="292"/>
      <c r="FH192" s="295"/>
      <c r="FI192" s="295"/>
      <c r="FJ192" s="295"/>
      <c r="FK192" s="292"/>
      <c r="FL192" s="292"/>
      <c r="FM192" s="292"/>
      <c r="FN192" s="292"/>
      <c r="FO192" s="292"/>
    </row>
    <row r="193" spans="1:171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5"/>
      <c r="AK193" s="295"/>
      <c r="AL193" s="292"/>
      <c r="AM193" s="295"/>
      <c r="AN193" s="295"/>
      <c r="AO193" s="292"/>
      <c r="AP193" s="295"/>
      <c r="AQ193" s="292"/>
      <c r="AR193" s="295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5"/>
      <c r="BF193" s="295"/>
      <c r="BG193" s="295"/>
      <c r="BH193" s="295"/>
      <c r="BI193" s="295"/>
      <c r="BJ193" s="295"/>
      <c r="BK193" s="295"/>
      <c r="BL193" s="295"/>
      <c r="BM193" s="295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5"/>
      <c r="CC193" s="295"/>
      <c r="CD193" s="295"/>
      <c r="CE193" s="295"/>
      <c r="CF193" s="295"/>
      <c r="CG193" s="295"/>
      <c r="CH193" s="295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5"/>
      <c r="CX193" s="295"/>
      <c r="CY193" s="295"/>
      <c r="CZ193" s="295"/>
      <c r="DA193" s="295"/>
      <c r="DB193" s="295"/>
      <c r="DC193" s="295"/>
      <c r="DD193" s="292"/>
      <c r="DE193" s="292"/>
      <c r="DF193" s="292"/>
      <c r="DG193" s="292"/>
      <c r="DH193" s="292"/>
      <c r="DI193" s="292"/>
      <c r="DJ193" s="292"/>
      <c r="DK193" s="292"/>
      <c r="DL193" s="292"/>
      <c r="DM193" s="292"/>
      <c r="DN193" s="292"/>
      <c r="DO193" s="292"/>
      <c r="DP193" s="292"/>
      <c r="DQ193" s="292"/>
      <c r="DR193" s="295"/>
      <c r="DS193" s="295"/>
      <c r="DT193" s="292"/>
      <c r="DU193" s="295"/>
      <c r="DV193" s="295"/>
      <c r="DW193" s="295"/>
      <c r="DX193" s="295"/>
      <c r="DY193" s="292"/>
      <c r="DZ193" s="292"/>
      <c r="EA193" s="292"/>
      <c r="EB193" s="292"/>
      <c r="EC193" s="292"/>
      <c r="ED193" s="292"/>
      <c r="EE193" s="292"/>
      <c r="EF193" s="292"/>
      <c r="EG193" s="292"/>
      <c r="EH193" s="292"/>
      <c r="EI193" s="292"/>
      <c r="EJ193" s="292"/>
      <c r="EK193" s="295"/>
      <c r="EL193" s="295"/>
      <c r="EM193" s="295"/>
      <c r="EN193" s="292"/>
      <c r="EO193" s="292"/>
      <c r="EP193" s="295"/>
      <c r="EQ193" s="295"/>
      <c r="ER193" s="295"/>
      <c r="ES193" s="292"/>
      <c r="ET193" s="292"/>
      <c r="EU193" s="292"/>
      <c r="EV193" s="292"/>
      <c r="EW193" s="292"/>
      <c r="EX193" s="292"/>
      <c r="EY193" s="292"/>
      <c r="EZ193" s="292"/>
      <c r="FA193" s="292"/>
      <c r="FB193" s="292"/>
      <c r="FC193" s="292"/>
      <c r="FD193" s="292"/>
      <c r="FE193" s="292"/>
      <c r="FF193" s="292"/>
      <c r="FG193" s="292"/>
      <c r="FH193" s="295"/>
      <c r="FI193" s="295"/>
      <c r="FJ193" s="295"/>
      <c r="FK193" s="292"/>
      <c r="FL193" s="292"/>
      <c r="FM193" s="292"/>
      <c r="FN193" s="292"/>
      <c r="FO193" s="292"/>
    </row>
    <row r="194" spans="1:171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5"/>
      <c r="AK194" s="295"/>
      <c r="AL194" s="292"/>
      <c r="AM194" s="295"/>
      <c r="AN194" s="295"/>
      <c r="AO194" s="292"/>
      <c r="AP194" s="295"/>
      <c r="AQ194" s="292"/>
      <c r="AR194" s="295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5"/>
      <c r="BF194" s="295"/>
      <c r="BG194" s="295"/>
      <c r="BH194" s="295"/>
      <c r="BI194" s="295"/>
      <c r="BJ194" s="295"/>
      <c r="BK194" s="295"/>
      <c r="BL194" s="295"/>
      <c r="BM194" s="295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5"/>
      <c r="CC194" s="295"/>
      <c r="CD194" s="295"/>
      <c r="CE194" s="295"/>
      <c r="CF194" s="295"/>
      <c r="CG194" s="295"/>
      <c r="CH194" s="295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5"/>
      <c r="CX194" s="295"/>
      <c r="CY194" s="295"/>
      <c r="CZ194" s="295"/>
      <c r="DA194" s="295"/>
      <c r="DB194" s="295"/>
      <c r="DC194" s="295"/>
      <c r="DD194" s="292"/>
      <c r="DE194" s="292"/>
      <c r="DF194" s="292"/>
      <c r="DG194" s="292"/>
      <c r="DH194" s="292"/>
      <c r="DI194" s="292"/>
      <c r="DJ194" s="292"/>
      <c r="DK194" s="292"/>
      <c r="DL194" s="292"/>
      <c r="DM194" s="292"/>
      <c r="DN194" s="292"/>
      <c r="DO194" s="292"/>
      <c r="DP194" s="292"/>
      <c r="DQ194" s="292"/>
      <c r="DR194" s="295"/>
      <c r="DS194" s="295"/>
      <c r="DT194" s="292"/>
      <c r="DU194" s="295"/>
      <c r="DV194" s="295"/>
      <c r="DW194" s="295"/>
      <c r="DX194" s="295"/>
      <c r="DY194" s="292"/>
      <c r="DZ194" s="292"/>
      <c r="EA194" s="292"/>
      <c r="EB194" s="292"/>
      <c r="EC194" s="292"/>
      <c r="ED194" s="292"/>
      <c r="EE194" s="292"/>
      <c r="EF194" s="292"/>
      <c r="EG194" s="292"/>
      <c r="EH194" s="292"/>
      <c r="EI194" s="292"/>
      <c r="EJ194" s="292"/>
      <c r="EK194" s="295"/>
      <c r="EL194" s="295"/>
      <c r="EM194" s="295"/>
      <c r="EN194" s="292"/>
      <c r="EO194" s="292"/>
      <c r="EP194" s="295"/>
      <c r="EQ194" s="295"/>
      <c r="ER194" s="295"/>
      <c r="ES194" s="292"/>
      <c r="ET194" s="292"/>
      <c r="EU194" s="292"/>
      <c r="EV194" s="292"/>
      <c r="EW194" s="292"/>
      <c r="EX194" s="292"/>
      <c r="EY194" s="292"/>
      <c r="EZ194" s="292"/>
      <c r="FA194" s="292"/>
      <c r="FB194" s="292"/>
      <c r="FC194" s="292"/>
      <c r="FD194" s="292"/>
      <c r="FE194" s="292"/>
      <c r="FF194" s="292"/>
      <c r="FG194" s="292"/>
      <c r="FH194" s="295"/>
      <c r="FI194" s="295"/>
      <c r="FJ194" s="295"/>
      <c r="FK194" s="292"/>
      <c r="FL194" s="292"/>
      <c r="FM194" s="292"/>
      <c r="FN194" s="292"/>
      <c r="FO194" s="292"/>
    </row>
    <row r="195" spans="1:171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5"/>
      <c r="AK195" s="295"/>
      <c r="AL195" s="292"/>
      <c r="AM195" s="295"/>
      <c r="AN195" s="295"/>
      <c r="AO195" s="292"/>
      <c r="AP195" s="295"/>
      <c r="AQ195" s="292"/>
      <c r="AR195" s="295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5"/>
      <c r="BF195" s="295"/>
      <c r="BG195" s="295"/>
      <c r="BH195" s="295"/>
      <c r="BI195" s="295"/>
      <c r="BJ195" s="295"/>
      <c r="BK195" s="295"/>
      <c r="BL195" s="295"/>
      <c r="BM195" s="295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5"/>
      <c r="CC195" s="295"/>
      <c r="CD195" s="295"/>
      <c r="CE195" s="295"/>
      <c r="CF195" s="295"/>
      <c r="CG195" s="295"/>
      <c r="CH195" s="295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5"/>
      <c r="CX195" s="295"/>
      <c r="CY195" s="295"/>
      <c r="CZ195" s="295"/>
      <c r="DA195" s="295"/>
      <c r="DB195" s="295"/>
      <c r="DC195" s="295"/>
      <c r="DD195" s="292"/>
      <c r="DE195" s="292"/>
      <c r="DF195" s="292"/>
      <c r="DG195" s="292"/>
      <c r="DH195" s="292"/>
      <c r="DI195" s="292"/>
      <c r="DJ195" s="292"/>
      <c r="DK195" s="292"/>
      <c r="DL195" s="292"/>
      <c r="DM195" s="292"/>
      <c r="DN195" s="292"/>
      <c r="DO195" s="292"/>
      <c r="DP195" s="292"/>
      <c r="DQ195" s="292"/>
      <c r="DR195" s="295"/>
      <c r="DS195" s="295"/>
      <c r="DT195" s="292"/>
      <c r="DU195" s="295"/>
      <c r="DV195" s="295"/>
      <c r="DW195" s="295"/>
      <c r="DX195" s="295"/>
      <c r="DY195" s="292"/>
      <c r="DZ195" s="292"/>
      <c r="EA195" s="292"/>
      <c r="EB195" s="292"/>
      <c r="EC195" s="292"/>
      <c r="ED195" s="292"/>
      <c r="EE195" s="292"/>
      <c r="EF195" s="292"/>
      <c r="EG195" s="292"/>
      <c r="EH195" s="292"/>
      <c r="EI195" s="292"/>
      <c r="EJ195" s="292"/>
      <c r="EK195" s="295"/>
      <c r="EL195" s="295"/>
      <c r="EM195" s="295"/>
      <c r="EN195" s="292"/>
      <c r="EO195" s="292"/>
      <c r="EP195" s="295"/>
      <c r="EQ195" s="295"/>
      <c r="ER195" s="295"/>
      <c r="ES195" s="292"/>
      <c r="ET195" s="292"/>
      <c r="EU195" s="292"/>
      <c r="EV195" s="292"/>
      <c r="EW195" s="292"/>
      <c r="EX195" s="292"/>
      <c r="EY195" s="292"/>
      <c r="EZ195" s="292"/>
      <c r="FA195" s="292"/>
      <c r="FB195" s="292"/>
      <c r="FC195" s="292"/>
      <c r="FD195" s="292"/>
      <c r="FE195" s="292"/>
      <c r="FF195" s="292"/>
      <c r="FG195" s="292"/>
      <c r="FH195" s="295"/>
      <c r="FI195" s="295"/>
      <c r="FJ195" s="295"/>
      <c r="FK195" s="292"/>
      <c r="FL195" s="292"/>
      <c r="FM195" s="292"/>
      <c r="FN195" s="292"/>
      <c r="FO195" s="292"/>
    </row>
    <row r="196" spans="1:171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5"/>
      <c r="AK196" s="295"/>
      <c r="AL196" s="292"/>
      <c r="AM196" s="295"/>
      <c r="AN196" s="295"/>
      <c r="AO196" s="292"/>
      <c r="AP196" s="295"/>
      <c r="AQ196" s="292"/>
      <c r="AR196" s="295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5"/>
      <c r="BF196" s="295"/>
      <c r="BG196" s="295"/>
      <c r="BH196" s="295"/>
      <c r="BI196" s="295"/>
      <c r="BJ196" s="295"/>
      <c r="BK196" s="295"/>
      <c r="BL196" s="295"/>
      <c r="BM196" s="295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5"/>
      <c r="CC196" s="295"/>
      <c r="CD196" s="295"/>
      <c r="CE196" s="295"/>
      <c r="CF196" s="295"/>
      <c r="CG196" s="295"/>
      <c r="CH196" s="295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5"/>
      <c r="CX196" s="295"/>
      <c r="CY196" s="295"/>
      <c r="CZ196" s="295"/>
      <c r="DA196" s="295"/>
      <c r="DB196" s="295"/>
      <c r="DC196" s="295"/>
      <c r="DD196" s="292"/>
      <c r="DE196" s="292"/>
      <c r="DF196" s="292"/>
      <c r="DG196" s="292"/>
      <c r="DH196" s="292"/>
      <c r="DI196" s="292"/>
      <c r="DJ196" s="292"/>
      <c r="DK196" s="292"/>
      <c r="DL196" s="292"/>
      <c r="DM196" s="292"/>
      <c r="DN196" s="292"/>
      <c r="DO196" s="292"/>
      <c r="DP196" s="292"/>
      <c r="DQ196" s="292"/>
      <c r="DR196" s="295"/>
      <c r="DS196" s="295"/>
      <c r="DT196" s="292"/>
      <c r="DU196" s="295"/>
      <c r="DV196" s="295"/>
      <c r="DW196" s="295"/>
      <c r="DX196" s="295"/>
      <c r="DY196" s="292"/>
      <c r="DZ196" s="292"/>
      <c r="EA196" s="292"/>
      <c r="EB196" s="292"/>
      <c r="EC196" s="292"/>
      <c r="ED196" s="292"/>
      <c r="EE196" s="292"/>
      <c r="EF196" s="292"/>
      <c r="EG196" s="292"/>
      <c r="EH196" s="292"/>
      <c r="EI196" s="292"/>
      <c r="EJ196" s="292"/>
      <c r="EK196" s="295"/>
      <c r="EL196" s="295"/>
      <c r="EM196" s="295"/>
      <c r="EN196" s="292"/>
      <c r="EO196" s="292"/>
      <c r="EP196" s="295"/>
      <c r="EQ196" s="295"/>
      <c r="ER196" s="295"/>
      <c r="ES196" s="292"/>
      <c r="ET196" s="292"/>
      <c r="EU196" s="292"/>
      <c r="EV196" s="292"/>
      <c r="EW196" s="292"/>
      <c r="EX196" s="292"/>
      <c r="EY196" s="292"/>
      <c r="EZ196" s="292"/>
      <c r="FA196" s="292"/>
      <c r="FB196" s="292"/>
      <c r="FC196" s="292"/>
      <c r="FD196" s="292"/>
      <c r="FE196" s="292"/>
      <c r="FF196" s="292"/>
      <c r="FG196" s="292"/>
      <c r="FH196" s="295"/>
      <c r="FI196" s="295"/>
      <c r="FJ196" s="295"/>
      <c r="FK196" s="292"/>
      <c r="FL196" s="292"/>
      <c r="FM196" s="292"/>
      <c r="FN196" s="292"/>
      <c r="FO196" s="292"/>
    </row>
    <row r="197" spans="1:171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5"/>
      <c r="AK197" s="295"/>
      <c r="AL197" s="292"/>
      <c r="AM197" s="295"/>
      <c r="AN197" s="295"/>
      <c r="AO197" s="292"/>
      <c r="AP197" s="295"/>
      <c r="AQ197" s="292"/>
      <c r="AR197" s="295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5"/>
      <c r="BF197" s="295"/>
      <c r="BG197" s="295"/>
      <c r="BH197" s="295"/>
      <c r="BI197" s="295"/>
      <c r="BJ197" s="295"/>
      <c r="BK197" s="295"/>
      <c r="BL197" s="295"/>
      <c r="BM197" s="295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5"/>
      <c r="CC197" s="295"/>
      <c r="CD197" s="295"/>
      <c r="CE197" s="295"/>
      <c r="CF197" s="295"/>
      <c r="CG197" s="295"/>
      <c r="CH197" s="295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5"/>
      <c r="CX197" s="295"/>
      <c r="CY197" s="295"/>
      <c r="CZ197" s="295"/>
      <c r="DA197" s="295"/>
      <c r="DB197" s="295"/>
      <c r="DC197" s="295"/>
      <c r="DD197" s="292"/>
      <c r="DE197" s="292"/>
      <c r="DF197" s="292"/>
      <c r="DG197" s="292"/>
      <c r="DH197" s="292"/>
      <c r="DI197" s="292"/>
      <c r="DJ197" s="292"/>
      <c r="DK197" s="292"/>
      <c r="DL197" s="292"/>
      <c r="DM197" s="292"/>
      <c r="DN197" s="292"/>
      <c r="DO197" s="292"/>
      <c r="DP197" s="292"/>
      <c r="DQ197" s="292"/>
      <c r="DR197" s="295"/>
      <c r="DS197" s="295"/>
      <c r="DT197" s="292"/>
      <c r="DU197" s="295"/>
      <c r="DV197" s="295"/>
      <c r="DW197" s="295"/>
      <c r="DX197" s="295"/>
      <c r="DY197" s="292"/>
      <c r="DZ197" s="292"/>
      <c r="EA197" s="292"/>
      <c r="EB197" s="292"/>
      <c r="EC197" s="292"/>
      <c r="ED197" s="292"/>
      <c r="EE197" s="292"/>
      <c r="EF197" s="292"/>
      <c r="EG197" s="292"/>
      <c r="EH197" s="292"/>
      <c r="EI197" s="292"/>
      <c r="EJ197" s="292"/>
      <c r="EK197" s="295"/>
      <c r="EL197" s="295"/>
      <c r="EM197" s="295"/>
      <c r="EN197" s="292"/>
      <c r="EO197" s="292"/>
      <c r="EP197" s="295"/>
      <c r="EQ197" s="295"/>
      <c r="ER197" s="295"/>
      <c r="ES197" s="292"/>
      <c r="ET197" s="292"/>
      <c r="EU197" s="292"/>
      <c r="EV197" s="292"/>
      <c r="EW197" s="292"/>
      <c r="EX197" s="292"/>
      <c r="EY197" s="292"/>
      <c r="EZ197" s="292"/>
      <c r="FA197" s="292"/>
      <c r="FB197" s="292"/>
      <c r="FC197" s="292"/>
      <c r="FD197" s="292"/>
      <c r="FE197" s="292"/>
      <c r="FF197" s="292"/>
      <c r="FG197" s="292"/>
      <c r="FH197" s="295"/>
      <c r="FI197" s="295"/>
      <c r="FJ197" s="295"/>
      <c r="FK197" s="292"/>
      <c r="FL197" s="292"/>
      <c r="FM197" s="292"/>
      <c r="FN197" s="292"/>
      <c r="FO197" s="292"/>
    </row>
    <row r="198" spans="1:171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5"/>
      <c r="AK198" s="295"/>
      <c r="AL198" s="292"/>
      <c r="AM198" s="295"/>
      <c r="AN198" s="295"/>
      <c r="AO198" s="292"/>
      <c r="AP198" s="295"/>
      <c r="AQ198" s="292"/>
      <c r="AR198" s="295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5"/>
      <c r="BF198" s="295"/>
      <c r="BG198" s="295"/>
      <c r="BH198" s="295"/>
      <c r="BI198" s="295"/>
      <c r="BJ198" s="295"/>
      <c r="BK198" s="295"/>
      <c r="BL198" s="295"/>
      <c r="BM198" s="295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5"/>
      <c r="CC198" s="295"/>
      <c r="CD198" s="295"/>
      <c r="CE198" s="295"/>
      <c r="CF198" s="295"/>
      <c r="CG198" s="295"/>
      <c r="CH198" s="295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5"/>
      <c r="CX198" s="295"/>
      <c r="CY198" s="295"/>
      <c r="CZ198" s="295"/>
      <c r="DA198" s="295"/>
      <c r="DB198" s="295"/>
      <c r="DC198" s="295"/>
      <c r="DD198" s="292"/>
      <c r="DE198" s="292"/>
      <c r="DF198" s="292"/>
      <c r="DG198" s="292"/>
      <c r="DH198" s="292"/>
      <c r="DI198" s="292"/>
      <c r="DJ198" s="292"/>
      <c r="DK198" s="292"/>
      <c r="DL198" s="292"/>
      <c r="DM198" s="292"/>
      <c r="DN198" s="292"/>
      <c r="DO198" s="292"/>
      <c r="DP198" s="292"/>
      <c r="DQ198" s="292"/>
      <c r="DR198" s="295"/>
      <c r="DS198" s="295"/>
      <c r="DT198" s="292"/>
      <c r="DU198" s="295"/>
      <c r="DV198" s="295"/>
      <c r="DW198" s="295"/>
      <c r="DX198" s="295"/>
      <c r="DY198" s="292"/>
      <c r="DZ198" s="292"/>
      <c r="EA198" s="292"/>
      <c r="EB198" s="292"/>
      <c r="EC198" s="292"/>
      <c r="ED198" s="292"/>
      <c r="EE198" s="292"/>
      <c r="EF198" s="292"/>
      <c r="EG198" s="292"/>
      <c r="EH198" s="292"/>
      <c r="EI198" s="292"/>
      <c r="EJ198" s="292"/>
      <c r="EK198" s="295"/>
      <c r="EL198" s="295"/>
      <c r="EM198" s="295"/>
      <c r="EN198" s="292"/>
      <c r="EO198" s="292"/>
      <c r="EP198" s="295"/>
      <c r="EQ198" s="295"/>
      <c r="ER198" s="295"/>
      <c r="ES198" s="292"/>
      <c r="ET198" s="292"/>
      <c r="EU198" s="292"/>
      <c r="EV198" s="292"/>
      <c r="EW198" s="292"/>
      <c r="EX198" s="292"/>
      <c r="EY198" s="292"/>
      <c r="EZ198" s="292"/>
      <c r="FA198" s="292"/>
      <c r="FB198" s="292"/>
      <c r="FC198" s="292"/>
      <c r="FD198" s="292"/>
      <c r="FE198" s="292"/>
      <c r="FF198" s="292"/>
      <c r="FG198" s="292"/>
      <c r="FH198" s="295"/>
      <c r="FI198" s="295"/>
      <c r="FJ198" s="295"/>
      <c r="FK198" s="292"/>
      <c r="FL198" s="292"/>
      <c r="FM198" s="292"/>
      <c r="FN198" s="292"/>
      <c r="FO198" s="292"/>
    </row>
    <row r="199" spans="1:171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5"/>
      <c r="AK199" s="295"/>
      <c r="AL199" s="292"/>
      <c r="AM199" s="295"/>
      <c r="AN199" s="295"/>
      <c r="AO199" s="292"/>
      <c r="AP199" s="295"/>
      <c r="AQ199" s="292"/>
      <c r="AR199" s="295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5"/>
      <c r="BF199" s="295"/>
      <c r="BG199" s="295"/>
      <c r="BH199" s="295"/>
      <c r="BI199" s="295"/>
      <c r="BJ199" s="295"/>
      <c r="BK199" s="295"/>
      <c r="BL199" s="295"/>
      <c r="BM199" s="295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5"/>
      <c r="CC199" s="295"/>
      <c r="CD199" s="295"/>
      <c r="CE199" s="295"/>
      <c r="CF199" s="295"/>
      <c r="CG199" s="295"/>
      <c r="CH199" s="295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5"/>
      <c r="CX199" s="295"/>
      <c r="CY199" s="295"/>
      <c r="CZ199" s="295"/>
      <c r="DA199" s="295"/>
      <c r="DB199" s="295"/>
      <c r="DC199" s="295"/>
      <c r="DD199" s="292"/>
      <c r="DE199" s="292"/>
      <c r="DF199" s="292"/>
      <c r="DG199" s="292"/>
      <c r="DH199" s="292"/>
      <c r="DI199" s="292"/>
      <c r="DJ199" s="292"/>
      <c r="DK199" s="292"/>
      <c r="DL199" s="292"/>
      <c r="DM199" s="292"/>
      <c r="DN199" s="292"/>
      <c r="DO199" s="292"/>
      <c r="DP199" s="292"/>
      <c r="DQ199" s="292"/>
      <c r="DR199" s="295"/>
      <c r="DS199" s="295"/>
      <c r="DT199" s="292"/>
      <c r="DU199" s="295"/>
      <c r="DV199" s="295"/>
      <c r="DW199" s="295"/>
      <c r="DX199" s="295"/>
      <c r="DY199" s="292"/>
      <c r="DZ199" s="292"/>
      <c r="EA199" s="292"/>
      <c r="EB199" s="292"/>
      <c r="EC199" s="292"/>
      <c r="ED199" s="292"/>
      <c r="EE199" s="292"/>
      <c r="EF199" s="292"/>
      <c r="EG199" s="292"/>
      <c r="EH199" s="292"/>
      <c r="EI199" s="292"/>
      <c r="EJ199" s="292"/>
      <c r="EK199" s="295"/>
      <c r="EL199" s="295"/>
      <c r="EM199" s="295"/>
      <c r="EN199" s="292"/>
      <c r="EO199" s="292"/>
      <c r="EP199" s="295"/>
      <c r="EQ199" s="295"/>
      <c r="ER199" s="295"/>
      <c r="ES199" s="292"/>
      <c r="ET199" s="292"/>
      <c r="EU199" s="292"/>
      <c r="EV199" s="292"/>
      <c r="EW199" s="292"/>
      <c r="EX199" s="292"/>
      <c r="EY199" s="292"/>
      <c r="EZ199" s="292"/>
      <c r="FA199" s="292"/>
      <c r="FB199" s="292"/>
      <c r="FC199" s="292"/>
      <c r="FD199" s="292"/>
      <c r="FE199" s="292"/>
      <c r="FF199" s="292"/>
      <c r="FG199" s="292"/>
      <c r="FH199" s="295"/>
      <c r="FI199" s="295"/>
      <c r="FJ199" s="295"/>
      <c r="FK199" s="292"/>
      <c r="FL199" s="292"/>
      <c r="FM199" s="292"/>
      <c r="FN199" s="292"/>
      <c r="FO199" s="292"/>
    </row>
    <row r="200" spans="1:171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5"/>
      <c r="AK200" s="295"/>
      <c r="AL200" s="292"/>
      <c r="AM200" s="295"/>
      <c r="AN200" s="295"/>
      <c r="AO200" s="292"/>
      <c r="AP200" s="295"/>
      <c r="AQ200" s="292"/>
      <c r="AR200" s="295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5"/>
      <c r="BF200" s="295"/>
      <c r="BG200" s="295"/>
      <c r="BH200" s="295"/>
      <c r="BI200" s="295"/>
      <c r="BJ200" s="295"/>
      <c r="BK200" s="295"/>
      <c r="BL200" s="295"/>
      <c r="BM200" s="295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5"/>
      <c r="CC200" s="295"/>
      <c r="CD200" s="295"/>
      <c r="CE200" s="295"/>
      <c r="CF200" s="295"/>
      <c r="CG200" s="295"/>
      <c r="CH200" s="295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5"/>
      <c r="CX200" s="295"/>
      <c r="CY200" s="295"/>
      <c r="CZ200" s="295"/>
      <c r="DA200" s="295"/>
      <c r="DB200" s="295"/>
      <c r="DC200" s="295"/>
      <c r="DD200" s="292"/>
      <c r="DE200" s="292"/>
      <c r="DF200" s="292"/>
      <c r="DG200" s="292"/>
      <c r="DH200" s="292"/>
      <c r="DI200" s="292"/>
      <c r="DJ200" s="292"/>
      <c r="DK200" s="292"/>
      <c r="DL200" s="292"/>
      <c r="DM200" s="292"/>
      <c r="DN200" s="292"/>
      <c r="DO200" s="292"/>
      <c r="DP200" s="292"/>
      <c r="DQ200" s="292"/>
      <c r="DR200" s="295"/>
      <c r="DS200" s="295"/>
      <c r="DT200" s="292"/>
      <c r="DU200" s="295"/>
      <c r="DV200" s="295"/>
      <c r="DW200" s="295"/>
      <c r="DX200" s="295"/>
      <c r="DY200" s="292"/>
      <c r="DZ200" s="292"/>
      <c r="EA200" s="292"/>
      <c r="EB200" s="292"/>
      <c r="EC200" s="292"/>
      <c r="ED200" s="292"/>
      <c r="EE200" s="292"/>
      <c r="EF200" s="292"/>
      <c r="EG200" s="292"/>
      <c r="EH200" s="292"/>
      <c r="EI200" s="292"/>
      <c r="EJ200" s="292"/>
      <c r="EK200" s="295"/>
      <c r="EL200" s="295"/>
      <c r="EM200" s="295"/>
      <c r="EN200" s="292"/>
      <c r="EO200" s="292"/>
      <c r="EP200" s="295"/>
      <c r="EQ200" s="295"/>
      <c r="ER200" s="295"/>
      <c r="ES200" s="292"/>
      <c r="ET200" s="292"/>
      <c r="EU200" s="292"/>
      <c r="EV200" s="292"/>
      <c r="EW200" s="292"/>
      <c r="EX200" s="292"/>
      <c r="EY200" s="292"/>
      <c r="EZ200" s="292"/>
      <c r="FA200" s="292"/>
      <c r="FB200" s="292"/>
      <c r="FC200" s="292"/>
      <c r="FD200" s="292"/>
      <c r="FE200" s="292"/>
      <c r="FF200" s="292"/>
      <c r="FG200" s="292"/>
      <c r="FH200" s="295"/>
      <c r="FI200" s="295"/>
      <c r="FJ200" s="295"/>
      <c r="FK200" s="292"/>
      <c r="FL200" s="292"/>
      <c r="FM200" s="292"/>
      <c r="FN200" s="292"/>
      <c r="FO200" s="292"/>
    </row>
    <row r="201" spans="1:171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5"/>
      <c r="AK201" s="295"/>
      <c r="AL201" s="292"/>
      <c r="AM201" s="295"/>
      <c r="AN201" s="295"/>
      <c r="AO201" s="292"/>
      <c r="AP201" s="295"/>
      <c r="AQ201" s="292"/>
      <c r="AR201" s="295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5"/>
      <c r="BF201" s="295"/>
      <c r="BG201" s="295"/>
      <c r="BH201" s="295"/>
      <c r="BI201" s="295"/>
      <c r="BJ201" s="295"/>
      <c r="BK201" s="295"/>
      <c r="BL201" s="295"/>
      <c r="BM201" s="295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5"/>
      <c r="CC201" s="295"/>
      <c r="CD201" s="295"/>
      <c r="CE201" s="295"/>
      <c r="CF201" s="295"/>
      <c r="CG201" s="295"/>
      <c r="CH201" s="295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5"/>
      <c r="CX201" s="295"/>
      <c r="CY201" s="295"/>
      <c r="CZ201" s="295"/>
      <c r="DA201" s="295"/>
      <c r="DB201" s="295"/>
      <c r="DC201" s="295"/>
      <c r="DD201" s="292"/>
      <c r="DE201" s="292"/>
      <c r="DF201" s="292"/>
      <c r="DG201" s="292"/>
      <c r="DH201" s="292"/>
      <c r="DI201" s="292"/>
      <c r="DJ201" s="292"/>
      <c r="DK201" s="292"/>
      <c r="DL201" s="292"/>
      <c r="DM201" s="292"/>
      <c r="DN201" s="292"/>
      <c r="DO201" s="292"/>
      <c r="DP201" s="292"/>
      <c r="DQ201" s="292"/>
      <c r="DR201" s="295"/>
      <c r="DS201" s="295"/>
      <c r="DT201" s="292"/>
      <c r="DU201" s="295"/>
      <c r="DV201" s="295"/>
      <c r="DW201" s="295"/>
      <c r="DX201" s="295"/>
      <c r="DY201" s="292"/>
      <c r="DZ201" s="292"/>
      <c r="EA201" s="292"/>
      <c r="EB201" s="292"/>
      <c r="EC201" s="292"/>
      <c r="ED201" s="292"/>
      <c r="EE201" s="292"/>
      <c r="EF201" s="292"/>
      <c r="EG201" s="292"/>
      <c r="EH201" s="292"/>
      <c r="EI201" s="292"/>
      <c r="EJ201" s="292"/>
      <c r="EK201" s="295"/>
      <c r="EL201" s="295"/>
      <c r="EM201" s="295"/>
      <c r="EN201" s="292"/>
      <c r="EO201" s="292"/>
      <c r="EP201" s="295"/>
      <c r="EQ201" s="295"/>
      <c r="ER201" s="295"/>
      <c r="ES201" s="292"/>
      <c r="ET201" s="292"/>
      <c r="EU201" s="292"/>
      <c r="EV201" s="292"/>
      <c r="EW201" s="292"/>
      <c r="EX201" s="292"/>
      <c r="EY201" s="292"/>
      <c r="EZ201" s="292"/>
      <c r="FA201" s="292"/>
      <c r="FB201" s="292"/>
      <c r="FC201" s="292"/>
      <c r="FD201" s="292"/>
      <c r="FE201" s="292"/>
      <c r="FF201" s="292"/>
      <c r="FG201" s="292"/>
      <c r="FH201" s="295"/>
      <c r="FI201" s="295"/>
      <c r="FJ201" s="295"/>
      <c r="FK201" s="292"/>
      <c r="FL201" s="292"/>
      <c r="FM201" s="292"/>
      <c r="FN201" s="292"/>
      <c r="FO201" s="292"/>
    </row>
    <row r="202" spans="1:171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5"/>
      <c r="AK202" s="295"/>
      <c r="AL202" s="292"/>
      <c r="AM202" s="295"/>
      <c r="AN202" s="295"/>
      <c r="AO202" s="292"/>
      <c r="AP202" s="295"/>
      <c r="AQ202" s="292"/>
      <c r="AR202" s="295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5"/>
      <c r="BF202" s="295"/>
      <c r="BG202" s="295"/>
      <c r="BH202" s="295"/>
      <c r="BI202" s="295"/>
      <c r="BJ202" s="295"/>
      <c r="BK202" s="295"/>
      <c r="BL202" s="295"/>
      <c r="BM202" s="295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5"/>
      <c r="CC202" s="295"/>
      <c r="CD202" s="295"/>
      <c r="CE202" s="295"/>
      <c r="CF202" s="295"/>
      <c r="CG202" s="295"/>
      <c r="CH202" s="295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5"/>
      <c r="CX202" s="295"/>
      <c r="CY202" s="295"/>
      <c r="CZ202" s="295"/>
      <c r="DA202" s="295"/>
      <c r="DB202" s="295"/>
      <c r="DC202" s="295"/>
      <c r="DD202" s="292"/>
      <c r="DE202" s="292"/>
      <c r="DF202" s="292"/>
      <c r="DG202" s="292"/>
      <c r="DH202" s="292"/>
      <c r="DI202" s="292"/>
      <c r="DJ202" s="292"/>
      <c r="DK202" s="292"/>
      <c r="DL202" s="292"/>
      <c r="DM202" s="292"/>
      <c r="DN202" s="292"/>
      <c r="DO202" s="292"/>
      <c r="DP202" s="292"/>
      <c r="DQ202" s="292"/>
      <c r="DR202" s="295"/>
      <c r="DS202" s="295"/>
      <c r="DT202" s="292"/>
      <c r="DU202" s="295"/>
      <c r="DV202" s="295"/>
      <c r="DW202" s="295"/>
      <c r="DX202" s="295"/>
      <c r="DY202" s="292"/>
      <c r="DZ202" s="292"/>
      <c r="EA202" s="292"/>
      <c r="EB202" s="292"/>
      <c r="EC202" s="292"/>
      <c r="ED202" s="292"/>
      <c r="EE202" s="292"/>
      <c r="EF202" s="292"/>
      <c r="EG202" s="292"/>
      <c r="EH202" s="292"/>
      <c r="EI202" s="292"/>
      <c r="EJ202" s="292"/>
      <c r="EK202" s="295"/>
      <c r="EL202" s="295"/>
      <c r="EM202" s="295"/>
      <c r="EN202" s="292"/>
      <c r="EO202" s="292"/>
      <c r="EP202" s="295"/>
      <c r="EQ202" s="295"/>
      <c r="ER202" s="295"/>
      <c r="ES202" s="292"/>
      <c r="ET202" s="292"/>
      <c r="EU202" s="292"/>
      <c r="EV202" s="292"/>
      <c r="EW202" s="292"/>
      <c r="EX202" s="292"/>
      <c r="EY202" s="292"/>
      <c r="EZ202" s="292"/>
      <c r="FA202" s="292"/>
      <c r="FB202" s="292"/>
      <c r="FC202" s="292"/>
      <c r="FD202" s="292"/>
      <c r="FE202" s="292"/>
      <c r="FF202" s="292"/>
      <c r="FG202" s="292"/>
      <c r="FH202" s="295"/>
      <c r="FI202" s="295"/>
      <c r="FJ202" s="295"/>
      <c r="FK202" s="292"/>
      <c r="FL202" s="292"/>
      <c r="FM202" s="292"/>
      <c r="FN202" s="292"/>
      <c r="FO202" s="292"/>
    </row>
    <row r="203" spans="1:171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5"/>
      <c r="AK203" s="295"/>
      <c r="AL203" s="292"/>
      <c r="AM203" s="295"/>
      <c r="AN203" s="295"/>
      <c r="AO203" s="292"/>
      <c r="AP203" s="295"/>
      <c r="AQ203" s="292"/>
      <c r="AR203" s="295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5"/>
      <c r="BF203" s="295"/>
      <c r="BG203" s="295"/>
      <c r="BH203" s="295"/>
      <c r="BI203" s="295"/>
      <c r="BJ203" s="295"/>
      <c r="BK203" s="295"/>
      <c r="BL203" s="295"/>
      <c r="BM203" s="295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5"/>
      <c r="CC203" s="295"/>
      <c r="CD203" s="295"/>
      <c r="CE203" s="295"/>
      <c r="CF203" s="295"/>
      <c r="CG203" s="295"/>
      <c r="CH203" s="295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5"/>
      <c r="CX203" s="295"/>
      <c r="CY203" s="295"/>
      <c r="CZ203" s="295"/>
      <c r="DA203" s="295"/>
      <c r="DB203" s="295"/>
      <c r="DC203" s="295"/>
      <c r="DD203" s="292"/>
      <c r="DE203" s="292"/>
      <c r="DF203" s="292"/>
      <c r="DG203" s="292"/>
      <c r="DH203" s="292"/>
      <c r="DI203" s="292"/>
      <c r="DJ203" s="292"/>
      <c r="DK203" s="292"/>
      <c r="DL203" s="292"/>
      <c r="DM203" s="292"/>
      <c r="DN203" s="292"/>
      <c r="DO203" s="292"/>
      <c r="DP203" s="292"/>
      <c r="DQ203" s="292"/>
      <c r="DR203" s="295"/>
      <c r="DS203" s="295"/>
      <c r="DT203" s="292"/>
      <c r="DU203" s="295"/>
      <c r="DV203" s="295"/>
      <c r="DW203" s="295"/>
      <c r="DX203" s="295"/>
      <c r="DY203" s="292"/>
      <c r="DZ203" s="292"/>
      <c r="EA203" s="292"/>
      <c r="EB203" s="292"/>
      <c r="EC203" s="292"/>
      <c r="ED203" s="292"/>
      <c r="EE203" s="292"/>
      <c r="EF203" s="292"/>
      <c r="EG203" s="292"/>
      <c r="EH203" s="292"/>
      <c r="EI203" s="292"/>
      <c r="EJ203" s="292"/>
      <c r="EK203" s="295"/>
      <c r="EL203" s="295"/>
      <c r="EM203" s="295"/>
      <c r="EN203" s="292"/>
      <c r="EO203" s="292"/>
      <c r="EP203" s="295"/>
      <c r="EQ203" s="295"/>
      <c r="ER203" s="295"/>
      <c r="ES203" s="292"/>
      <c r="ET203" s="292"/>
      <c r="EU203" s="292"/>
      <c r="EV203" s="292"/>
      <c r="EW203" s="292"/>
      <c r="EX203" s="292"/>
      <c r="EY203" s="292"/>
      <c r="EZ203" s="292"/>
      <c r="FA203" s="292"/>
      <c r="FB203" s="292"/>
      <c r="FC203" s="292"/>
      <c r="FD203" s="292"/>
      <c r="FE203" s="292"/>
      <c r="FF203" s="292"/>
      <c r="FG203" s="292"/>
      <c r="FH203" s="295"/>
      <c r="FI203" s="295"/>
      <c r="FJ203" s="295"/>
      <c r="FK203" s="292"/>
      <c r="FL203" s="292"/>
      <c r="FM203" s="292"/>
      <c r="FN203" s="292"/>
      <c r="FO203" s="292"/>
    </row>
    <row r="204" spans="1:171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5"/>
      <c r="AK204" s="295"/>
      <c r="AL204" s="292"/>
      <c r="AM204" s="295"/>
      <c r="AN204" s="295"/>
      <c r="AO204" s="292"/>
      <c r="AP204" s="295"/>
      <c r="AQ204" s="292"/>
      <c r="AR204" s="295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5"/>
      <c r="BF204" s="295"/>
      <c r="BG204" s="295"/>
      <c r="BH204" s="295"/>
      <c r="BI204" s="295"/>
      <c r="BJ204" s="295"/>
      <c r="BK204" s="295"/>
      <c r="BL204" s="295"/>
      <c r="BM204" s="295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5"/>
      <c r="CC204" s="295"/>
      <c r="CD204" s="295"/>
      <c r="CE204" s="295"/>
      <c r="CF204" s="295"/>
      <c r="CG204" s="295"/>
      <c r="CH204" s="295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5"/>
      <c r="CX204" s="295"/>
      <c r="CY204" s="295"/>
      <c r="CZ204" s="295"/>
      <c r="DA204" s="295"/>
      <c r="DB204" s="295"/>
      <c r="DC204" s="295"/>
      <c r="DD204" s="292"/>
      <c r="DE204" s="292"/>
      <c r="DF204" s="292"/>
      <c r="DG204" s="292"/>
      <c r="DH204" s="292"/>
      <c r="DI204" s="292"/>
      <c r="DJ204" s="292"/>
      <c r="DK204" s="292"/>
      <c r="DL204" s="292"/>
      <c r="DM204" s="292"/>
      <c r="DN204" s="292"/>
      <c r="DO204" s="292"/>
      <c r="DP204" s="292"/>
      <c r="DQ204" s="292"/>
      <c r="DR204" s="295"/>
      <c r="DS204" s="295"/>
      <c r="DT204" s="292"/>
      <c r="DU204" s="295"/>
      <c r="DV204" s="295"/>
      <c r="DW204" s="295"/>
      <c r="DX204" s="295"/>
      <c r="DY204" s="292"/>
      <c r="DZ204" s="292"/>
      <c r="EA204" s="292"/>
      <c r="EB204" s="292"/>
      <c r="EC204" s="292"/>
      <c r="ED204" s="292"/>
      <c r="EE204" s="292"/>
      <c r="EF204" s="292"/>
      <c r="EG204" s="292"/>
      <c r="EH204" s="292"/>
      <c r="EI204" s="292"/>
      <c r="EJ204" s="292"/>
      <c r="EK204" s="295"/>
      <c r="EL204" s="295"/>
      <c r="EM204" s="295"/>
      <c r="EN204" s="292"/>
      <c r="EO204" s="292"/>
      <c r="EP204" s="295"/>
      <c r="EQ204" s="295"/>
      <c r="ER204" s="295"/>
      <c r="ES204" s="292"/>
      <c r="ET204" s="292"/>
      <c r="EU204" s="292"/>
      <c r="EV204" s="292"/>
      <c r="EW204" s="292"/>
      <c r="EX204" s="292"/>
      <c r="EY204" s="292"/>
      <c r="EZ204" s="292"/>
      <c r="FA204" s="292"/>
      <c r="FB204" s="292"/>
      <c r="FC204" s="292"/>
      <c r="FD204" s="292"/>
      <c r="FE204" s="292"/>
      <c r="FF204" s="292"/>
      <c r="FG204" s="292"/>
      <c r="FH204" s="295"/>
      <c r="FI204" s="295"/>
      <c r="FJ204" s="295"/>
      <c r="FK204" s="292"/>
      <c r="FL204" s="292"/>
      <c r="FM204" s="292"/>
      <c r="FN204" s="292"/>
      <c r="FO204" s="292"/>
    </row>
    <row r="205" spans="1:171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5"/>
      <c r="AK205" s="295"/>
      <c r="AL205" s="292"/>
      <c r="AM205" s="295"/>
      <c r="AN205" s="295"/>
      <c r="AO205" s="292"/>
      <c r="AP205" s="295"/>
      <c r="AQ205" s="292"/>
      <c r="AR205" s="295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5"/>
      <c r="BF205" s="295"/>
      <c r="BG205" s="295"/>
      <c r="BH205" s="295"/>
      <c r="BI205" s="295"/>
      <c r="BJ205" s="295"/>
      <c r="BK205" s="295"/>
      <c r="BL205" s="295"/>
      <c r="BM205" s="295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5"/>
      <c r="CC205" s="295"/>
      <c r="CD205" s="295"/>
      <c r="CE205" s="295"/>
      <c r="CF205" s="295"/>
      <c r="CG205" s="295"/>
      <c r="CH205" s="295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5"/>
      <c r="CX205" s="295"/>
      <c r="CY205" s="295"/>
      <c r="CZ205" s="295"/>
      <c r="DA205" s="295"/>
      <c r="DB205" s="295"/>
      <c r="DC205" s="295"/>
      <c r="DD205" s="292"/>
      <c r="DE205" s="292"/>
      <c r="DF205" s="292"/>
      <c r="DG205" s="292"/>
      <c r="DH205" s="292"/>
      <c r="DI205" s="292"/>
      <c r="DJ205" s="292"/>
      <c r="DK205" s="292"/>
      <c r="DL205" s="292"/>
      <c r="DM205" s="292"/>
      <c r="DN205" s="292"/>
      <c r="DO205" s="292"/>
      <c r="DP205" s="292"/>
      <c r="DQ205" s="292"/>
      <c r="DR205" s="295"/>
      <c r="DS205" s="295"/>
      <c r="DT205" s="292"/>
      <c r="DU205" s="295"/>
      <c r="DV205" s="295"/>
      <c r="DW205" s="295"/>
      <c r="DX205" s="295"/>
      <c r="DY205" s="292"/>
      <c r="DZ205" s="292"/>
      <c r="EA205" s="292"/>
      <c r="EB205" s="292"/>
      <c r="EC205" s="292"/>
      <c r="ED205" s="292"/>
      <c r="EE205" s="292"/>
      <c r="EF205" s="292"/>
      <c r="EG205" s="292"/>
      <c r="EH205" s="292"/>
      <c r="EI205" s="292"/>
      <c r="EJ205" s="292"/>
      <c r="EK205" s="295"/>
      <c r="EL205" s="295"/>
      <c r="EM205" s="295"/>
      <c r="EN205" s="292"/>
      <c r="EO205" s="292"/>
      <c r="EP205" s="295"/>
      <c r="EQ205" s="295"/>
      <c r="ER205" s="295"/>
      <c r="ES205" s="292"/>
      <c r="ET205" s="292"/>
      <c r="EU205" s="292"/>
      <c r="EV205" s="292"/>
      <c r="EW205" s="292"/>
      <c r="EX205" s="292"/>
      <c r="EY205" s="292"/>
      <c r="EZ205" s="292"/>
      <c r="FA205" s="292"/>
      <c r="FB205" s="292"/>
      <c r="FC205" s="292"/>
      <c r="FD205" s="292"/>
      <c r="FE205" s="292"/>
      <c r="FF205" s="292"/>
      <c r="FG205" s="292"/>
      <c r="FH205" s="295"/>
      <c r="FI205" s="295"/>
      <c r="FJ205" s="295"/>
      <c r="FK205" s="292"/>
      <c r="FL205" s="292"/>
      <c r="FM205" s="292"/>
      <c r="FN205" s="292"/>
      <c r="FO205" s="292"/>
    </row>
    <row r="206" spans="1:171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5"/>
      <c r="AK206" s="295"/>
      <c r="AL206" s="292"/>
      <c r="AM206" s="295"/>
      <c r="AN206" s="295"/>
      <c r="AO206" s="292"/>
      <c r="AP206" s="295"/>
      <c r="AQ206" s="292"/>
      <c r="AR206" s="295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5"/>
      <c r="BF206" s="295"/>
      <c r="BG206" s="295"/>
      <c r="BH206" s="295"/>
      <c r="BI206" s="295"/>
      <c r="BJ206" s="295"/>
      <c r="BK206" s="295"/>
      <c r="BL206" s="295"/>
      <c r="BM206" s="295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5"/>
      <c r="CC206" s="295"/>
      <c r="CD206" s="295"/>
      <c r="CE206" s="295"/>
      <c r="CF206" s="295"/>
      <c r="CG206" s="295"/>
      <c r="CH206" s="295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5"/>
      <c r="CX206" s="295"/>
      <c r="CY206" s="295"/>
      <c r="CZ206" s="295"/>
      <c r="DA206" s="295"/>
      <c r="DB206" s="295"/>
      <c r="DC206" s="295"/>
      <c r="DD206" s="292"/>
      <c r="DE206" s="292"/>
      <c r="DF206" s="292"/>
      <c r="DG206" s="292"/>
      <c r="DH206" s="292"/>
      <c r="DI206" s="292"/>
      <c r="DJ206" s="292"/>
      <c r="DK206" s="292"/>
      <c r="DL206" s="292"/>
      <c r="DM206" s="292"/>
      <c r="DN206" s="292"/>
      <c r="DO206" s="292"/>
      <c r="DP206" s="292"/>
      <c r="DQ206" s="292"/>
      <c r="DR206" s="295"/>
      <c r="DS206" s="295"/>
      <c r="DT206" s="292"/>
      <c r="DU206" s="295"/>
      <c r="DV206" s="295"/>
      <c r="DW206" s="295"/>
      <c r="DX206" s="295"/>
      <c r="DY206" s="292"/>
      <c r="DZ206" s="292"/>
      <c r="EA206" s="292"/>
      <c r="EB206" s="292"/>
      <c r="EC206" s="292"/>
      <c r="ED206" s="292"/>
      <c r="EE206" s="292"/>
      <c r="EF206" s="292"/>
      <c r="EG206" s="292"/>
      <c r="EH206" s="292"/>
      <c r="EI206" s="292"/>
      <c r="EJ206" s="292"/>
      <c r="EK206" s="295"/>
      <c r="EL206" s="295"/>
      <c r="EM206" s="295"/>
      <c r="EN206" s="292"/>
      <c r="EO206" s="292"/>
      <c r="EP206" s="295"/>
      <c r="EQ206" s="295"/>
      <c r="ER206" s="295"/>
      <c r="ES206" s="292"/>
      <c r="ET206" s="292"/>
      <c r="EU206" s="292"/>
      <c r="EV206" s="292"/>
      <c r="EW206" s="292"/>
      <c r="EX206" s="292"/>
      <c r="EY206" s="292"/>
      <c r="EZ206" s="292"/>
      <c r="FA206" s="292"/>
      <c r="FB206" s="292"/>
      <c r="FC206" s="292"/>
      <c r="FD206" s="292"/>
      <c r="FE206" s="292"/>
      <c r="FF206" s="292"/>
      <c r="FG206" s="292"/>
      <c r="FH206" s="295"/>
      <c r="FI206" s="295"/>
      <c r="FJ206" s="295"/>
      <c r="FK206" s="292"/>
      <c r="FL206" s="292"/>
      <c r="FM206" s="292"/>
      <c r="FN206" s="292"/>
      <c r="FO206" s="292"/>
    </row>
    <row r="207" spans="1:171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5"/>
      <c r="AK207" s="295"/>
      <c r="AL207" s="292"/>
      <c r="AM207" s="295"/>
      <c r="AN207" s="295"/>
      <c r="AO207" s="292"/>
      <c r="AP207" s="295"/>
      <c r="AQ207" s="292"/>
      <c r="AR207" s="295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5"/>
      <c r="BF207" s="295"/>
      <c r="BG207" s="295"/>
      <c r="BH207" s="295"/>
      <c r="BI207" s="295"/>
      <c r="BJ207" s="295"/>
      <c r="BK207" s="295"/>
      <c r="BL207" s="295"/>
      <c r="BM207" s="295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2"/>
      <c r="CA207" s="292"/>
      <c r="CB207" s="295"/>
      <c r="CC207" s="295"/>
      <c r="CD207" s="295"/>
      <c r="CE207" s="295"/>
      <c r="CF207" s="295"/>
      <c r="CG207" s="295"/>
      <c r="CH207" s="295"/>
      <c r="CI207" s="292"/>
      <c r="CJ207" s="292"/>
      <c r="CK207" s="292"/>
      <c r="CL207" s="292"/>
      <c r="CM207" s="292"/>
      <c r="CN207" s="292"/>
      <c r="CO207" s="292"/>
      <c r="CP207" s="292"/>
      <c r="CQ207" s="292"/>
      <c r="CR207" s="292"/>
      <c r="CS207" s="292"/>
      <c r="CT207" s="292"/>
      <c r="CU207" s="292"/>
      <c r="CV207" s="292"/>
      <c r="CW207" s="295"/>
      <c r="CX207" s="295"/>
      <c r="CY207" s="295"/>
      <c r="CZ207" s="295"/>
      <c r="DA207" s="295"/>
      <c r="DB207" s="295"/>
      <c r="DC207" s="295"/>
      <c r="DD207" s="292"/>
      <c r="DE207" s="292"/>
      <c r="DF207" s="292"/>
      <c r="DG207" s="292"/>
      <c r="DH207" s="292"/>
      <c r="DI207" s="292"/>
      <c r="DJ207" s="292"/>
      <c r="DK207" s="292"/>
      <c r="DL207" s="292"/>
      <c r="DM207" s="292"/>
      <c r="DN207" s="292"/>
      <c r="DO207" s="292"/>
      <c r="DP207" s="292"/>
      <c r="DQ207" s="292"/>
      <c r="DR207" s="295"/>
      <c r="DS207" s="295"/>
      <c r="DT207" s="292"/>
      <c r="DU207" s="295"/>
      <c r="DV207" s="295"/>
      <c r="DW207" s="295"/>
      <c r="DX207" s="295"/>
      <c r="DY207" s="292"/>
      <c r="DZ207" s="292"/>
      <c r="EA207" s="292"/>
      <c r="EB207" s="292"/>
      <c r="EC207" s="292"/>
      <c r="ED207" s="292"/>
      <c r="EE207" s="292"/>
      <c r="EF207" s="292"/>
      <c r="EG207" s="292"/>
      <c r="EH207" s="292"/>
      <c r="EI207" s="292"/>
      <c r="EJ207" s="292"/>
      <c r="EK207" s="295"/>
      <c r="EL207" s="295"/>
      <c r="EM207" s="295"/>
      <c r="EN207" s="292"/>
      <c r="EO207" s="292"/>
      <c r="EP207" s="295"/>
      <c r="EQ207" s="295"/>
      <c r="ER207" s="295"/>
      <c r="ES207" s="292"/>
      <c r="ET207" s="292"/>
      <c r="EU207" s="292"/>
      <c r="EV207" s="292"/>
      <c r="EW207" s="292"/>
      <c r="EX207" s="292"/>
      <c r="EY207" s="292"/>
      <c r="EZ207" s="292"/>
      <c r="FA207" s="292"/>
      <c r="FB207" s="292"/>
      <c r="FC207" s="292"/>
      <c r="FD207" s="292"/>
      <c r="FE207" s="292"/>
      <c r="FF207" s="292"/>
      <c r="FG207" s="292"/>
      <c r="FH207" s="295"/>
      <c r="FI207" s="295"/>
      <c r="FJ207" s="295"/>
      <c r="FK207" s="292"/>
      <c r="FL207" s="292"/>
      <c r="FM207" s="292"/>
      <c r="FN207" s="292"/>
      <c r="FO207" s="292"/>
    </row>
  </sheetData>
  <sortState ref="A8:FO26">
    <sortCondition ref="A8:A26"/>
    <sortCondition ref="B8:B26"/>
    <sortCondition ref="C8:C26"/>
  </sortState>
  <mergeCells count="171">
    <mergeCell ref="CB4:CB5"/>
    <mergeCell ref="BF4:BF5"/>
    <mergeCell ref="BQ4:BQ5"/>
    <mergeCell ref="BR4:BR5"/>
    <mergeCell ref="BS4:BS5"/>
    <mergeCell ref="BT4:BT5"/>
    <mergeCell ref="BM4:BM5"/>
    <mergeCell ref="BO4:BO5"/>
    <mergeCell ref="BN4:BN5"/>
    <mergeCell ref="BP4:BP5"/>
    <mergeCell ref="BW4:BW5"/>
    <mergeCell ref="BV4:BV5"/>
    <mergeCell ref="BX4:BX5"/>
    <mergeCell ref="BY4:BY5"/>
    <mergeCell ref="BZ4:BZ5"/>
    <mergeCell ref="CA4:CA5"/>
    <mergeCell ref="BU4:BU5"/>
    <mergeCell ref="BL4:BL5"/>
    <mergeCell ref="BK4:BK5"/>
    <mergeCell ref="BJ4:BJ5"/>
    <mergeCell ref="BI4:BI5"/>
    <mergeCell ref="AV4:AV5"/>
    <mergeCell ref="AW4:AW5"/>
    <mergeCell ref="BG4:BG5"/>
    <mergeCell ref="AR4:AR5"/>
    <mergeCell ref="AS4:AS5"/>
    <mergeCell ref="AU4:AU5"/>
    <mergeCell ref="AT4:AT5"/>
    <mergeCell ref="AX4:AX5"/>
    <mergeCell ref="AY4:AY5"/>
    <mergeCell ref="AZ4:AZ5"/>
    <mergeCell ref="BA4:BA5"/>
    <mergeCell ref="BC4:BC5"/>
    <mergeCell ref="BD4:BD5"/>
    <mergeCell ref="BE4:BE5"/>
    <mergeCell ref="BB4:BB5"/>
    <mergeCell ref="AA4:AA5"/>
    <mergeCell ref="AD4:AD5"/>
    <mergeCell ref="AO4:AO5"/>
    <mergeCell ref="AQ4:AQ5"/>
    <mergeCell ref="AF4:AF5"/>
    <mergeCell ref="AH4:AH5"/>
    <mergeCell ref="AI4:AI5"/>
    <mergeCell ref="AJ4:AJ5"/>
    <mergeCell ref="AK4:AK5"/>
    <mergeCell ref="AL4:AL5"/>
    <mergeCell ref="AN4:AN5"/>
    <mergeCell ref="AM4:AM5"/>
    <mergeCell ref="AG4:AG5"/>
    <mergeCell ref="AP4:AP5"/>
    <mergeCell ref="H3:H5"/>
    <mergeCell ref="O3:O5"/>
    <mergeCell ref="P3:P5"/>
    <mergeCell ref="Q3:Q5"/>
    <mergeCell ref="S3:S5"/>
    <mergeCell ref="Y4:Y5"/>
    <mergeCell ref="W3:W5"/>
    <mergeCell ref="X3:X5"/>
    <mergeCell ref="V3:V5"/>
    <mergeCell ref="R3:R5"/>
    <mergeCell ref="U3:U5"/>
    <mergeCell ref="L3:L5"/>
    <mergeCell ref="CJ4:CJ5"/>
    <mergeCell ref="CD4:CD5"/>
    <mergeCell ref="CE4:CE5"/>
    <mergeCell ref="CG4:CG5"/>
    <mergeCell ref="CH4:CH5"/>
    <mergeCell ref="CI4:CI5"/>
    <mergeCell ref="CK4:CK5"/>
    <mergeCell ref="A2:A6"/>
    <mergeCell ref="B2:B6"/>
    <mergeCell ref="C2:C6"/>
    <mergeCell ref="Z4:Z5"/>
    <mergeCell ref="D3:D5"/>
    <mergeCell ref="I3:I5"/>
    <mergeCell ref="J3:J5"/>
    <mergeCell ref="K3:K5"/>
    <mergeCell ref="M3:M5"/>
    <mergeCell ref="N3:N5"/>
    <mergeCell ref="AE4:AE5"/>
    <mergeCell ref="T3:T5"/>
    <mergeCell ref="E3:E5"/>
    <mergeCell ref="F3:F5"/>
    <mergeCell ref="AB4:AB5"/>
    <mergeCell ref="AC4:AC5"/>
    <mergeCell ref="G3:G5"/>
    <mergeCell ref="CN4:CN5"/>
    <mergeCell ref="CO4:CO5"/>
    <mergeCell ref="CP4:CP5"/>
    <mergeCell ref="CQ4:CQ5"/>
    <mergeCell ref="CS4:CS5"/>
    <mergeCell ref="CT4:CT5"/>
    <mergeCell ref="CV4:CV5"/>
    <mergeCell ref="CL4:CL5"/>
    <mergeCell ref="CM4:CM5"/>
    <mergeCell ref="CR4:CR5"/>
    <mergeCell ref="CW4:CW5"/>
    <mergeCell ref="CY4:CY5"/>
    <mergeCell ref="CZ4:CZ5"/>
    <mergeCell ref="DB4:DB5"/>
    <mergeCell ref="DC4:DC5"/>
    <mergeCell ref="DM4:DM5"/>
    <mergeCell ref="DF4:DF5"/>
    <mergeCell ref="DG4:DG5"/>
    <mergeCell ref="DE4:DE5"/>
    <mergeCell ref="EY4:EY5"/>
    <mergeCell ref="FE4:FE5"/>
    <mergeCell ref="EK4:EK5"/>
    <mergeCell ref="EL4:EL5"/>
    <mergeCell ref="EM4:EM5"/>
    <mergeCell ref="EO4:EO5"/>
    <mergeCell ref="FC4:FC5"/>
    <mergeCell ref="ES4:ES5"/>
    <mergeCell ref="ET4:ET5"/>
    <mergeCell ref="EU4:EU5"/>
    <mergeCell ref="ER4:ER5"/>
    <mergeCell ref="DR4:DR5"/>
    <mergeCell ref="DT4:DT5"/>
    <mergeCell ref="DY4:DY5"/>
    <mergeCell ref="EV4:EV5"/>
    <mergeCell ref="EW4:EW5"/>
    <mergeCell ref="EX4:EX5"/>
    <mergeCell ref="EG4:EG5"/>
    <mergeCell ref="EI4:EI5"/>
    <mergeCell ref="EJ4:EJ5"/>
    <mergeCell ref="EH4:EH5"/>
    <mergeCell ref="EB4:EB5"/>
    <mergeCell ref="EN4:EN5"/>
    <mergeCell ref="DU4:DU5"/>
    <mergeCell ref="DW4:DW5"/>
    <mergeCell ref="DX4:DX5"/>
    <mergeCell ref="EA4:EA5"/>
    <mergeCell ref="DZ4:DZ5"/>
    <mergeCell ref="FI4:FI5"/>
    <mergeCell ref="FO4:FO5"/>
    <mergeCell ref="FJ4:FJ5"/>
    <mergeCell ref="FK4:FK5"/>
    <mergeCell ref="FM4:FM5"/>
    <mergeCell ref="FN4:FN5"/>
    <mergeCell ref="FL4:FL5"/>
    <mergeCell ref="FH4:FH5"/>
    <mergeCell ref="EZ4:EZ5"/>
    <mergeCell ref="FA4:FA5"/>
    <mergeCell ref="FB4:FB5"/>
    <mergeCell ref="FD4:FD5"/>
    <mergeCell ref="FF4:FF5"/>
    <mergeCell ref="FG4:FG5"/>
    <mergeCell ref="CF4:CF5"/>
    <mergeCell ref="DA4:DA5"/>
    <mergeCell ref="DV4:DV5"/>
    <mergeCell ref="EQ4:EQ5"/>
    <mergeCell ref="EC4:EC5"/>
    <mergeCell ref="ED4:ED5"/>
    <mergeCell ref="EE4:EE5"/>
    <mergeCell ref="EF4:EF5"/>
    <mergeCell ref="BH4:BH5"/>
    <mergeCell ref="CC4:CC5"/>
    <mergeCell ref="CX4:CX5"/>
    <mergeCell ref="DS4:DS5"/>
    <mergeCell ref="EP4:EP5"/>
    <mergeCell ref="DD4:DD5"/>
    <mergeCell ref="DH4:DH5"/>
    <mergeCell ref="DI4:DI5"/>
    <mergeCell ref="DJ4:DJ5"/>
    <mergeCell ref="DK4:DK5"/>
    <mergeCell ref="DL4:DL5"/>
    <mergeCell ref="DN4:DN5"/>
    <mergeCell ref="DO4:DO5"/>
    <mergeCell ref="CU4:CU5"/>
    <mergeCell ref="DP4:DP5"/>
    <mergeCell ref="DQ4:DQ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&amp;L中間処理後の再生利用量の状況（令和1年度実績）</oddHeader>
  </headerFooter>
  <colBreaks count="7" manualBreakCount="7">
    <brk id="24" min="1" max="25" man="1"/>
    <brk id="45" min="1" max="25" man="1"/>
    <brk id="66" min="1" max="25" man="1"/>
    <brk id="87" min="1" max="25" man="1"/>
    <brk id="108" min="1" max="25" man="1"/>
    <brk id="129" min="1" max="25" man="1"/>
    <brk id="150" min="1" max="2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103" width="10" style="227" customWidth="1"/>
    <col min="104" max="16384" width="9" style="222"/>
  </cols>
  <sheetData>
    <row r="1" spans="1:103" ht="17.25">
      <c r="A1" s="179" t="s">
        <v>753</v>
      </c>
      <c r="B1" s="223"/>
      <c r="C1" s="223"/>
    </row>
    <row r="2" spans="1:103" s="175" customFormat="1" ht="25.5" customHeight="1">
      <c r="A2" s="316" t="s">
        <v>11</v>
      </c>
      <c r="B2" s="365" t="s">
        <v>12</v>
      </c>
      <c r="C2" s="318" t="s">
        <v>13</v>
      </c>
      <c r="D2" s="281" t="s">
        <v>99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/>
      <c r="P2" s="281" t="s">
        <v>100</v>
      </c>
      <c r="Q2" s="282"/>
      <c r="R2" s="282"/>
      <c r="S2" s="282"/>
      <c r="T2" s="282"/>
      <c r="U2" s="282"/>
      <c r="V2" s="282"/>
      <c r="W2" s="282"/>
      <c r="X2" s="281" t="s">
        <v>101</v>
      </c>
      <c r="Y2" s="284"/>
      <c r="Z2" s="284"/>
      <c r="AA2" s="284"/>
      <c r="AB2" s="284"/>
      <c r="AC2" s="284"/>
      <c r="AD2" s="284"/>
      <c r="AE2" s="285"/>
      <c r="AF2" s="281" t="s">
        <v>102</v>
      </c>
      <c r="AG2" s="284"/>
      <c r="AH2" s="284"/>
      <c r="AI2" s="284"/>
      <c r="AJ2" s="284"/>
      <c r="AK2" s="284"/>
      <c r="AL2" s="284"/>
      <c r="AM2" s="285"/>
      <c r="AN2" s="281" t="s">
        <v>103</v>
      </c>
      <c r="AO2" s="284"/>
      <c r="AP2" s="284"/>
      <c r="AQ2" s="284"/>
      <c r="AR2" s="284"/>
      <c r="AS2" s="284"/>
      <c r="AT2" s="284"/>
      <c r="AU2" s="285"/>
      <c r="AV2" s="281" t="s">
        <v>104</v>
      </c>
      <c r="AW2" s="284"/>
      <c r="AX2" s="284"/>
      <c r="AY2" s="284"/>
      <c r="AZ2" s="284"/>
      <c r="BA2" s="284"/>
      <c r="BB2" s="284"/>
      <c r="BC2" s="285"/>
      <c r="BD2" s="281" t="s">
        <v>105</v>
      </c>
      <c r="BE2" s="284"/>
      <c r="BF2" s="284"/>
      <c r="BG2" s="284"/>
      <c r="BH2" s="284"/>
      <c r="BI2" s="284"/>
      <c r="BJ2" s="284"/>
      <c r="BK2" s="285"/>
      <c r="BL2" s="281" t="s">
        <v>106</v>
      </c>
      <c r="BM2" s="284"/>
      <c r="BN2" s="284"/>
      <c r="BO2" s="284"/>
      <c r="BP2" s="284"/>
      <c r="BQ2" s="284"/>
      <c r="BR2" s="284"/>
      <c r="BS2" s="285"/>
      <c r="BT2" s="281" t="s">
        <v>107</v>
      </c>
      <c r="BU2" s="286"/>
      <c r="BV2" s="286"/>
      <c r="BW2" s="286"/>
      <c r="BX2" s="286"/>
      <c r="BY2" s="286"/>
      <c r="BZ2" s="286"/>
      <c r="CA2" s="287"/>
      <c r="CB2" s="362" t="s">
        <v>108</v>
      </c>
      <c r="CC2" s="363"/>
      <c r="CD2" s="363"/>
      <c r="CE2" s="363"/>
      <c r="CF2" s="363"/>
      <c r="CG2" s="363"/>
      <c r="CH2" s="363"/>
      <c r="CI2" s="363"/>
      <c r="CJ2" s="281" t="s">
        <v>109</v>
      </c>
      <c r="CK2" s="286"/>
      <c r="CL2" s="286"/>
      <c r="CM2" s="286"/>
      <c r="CN2" s="286"/>
      <c r="CO2" s="286"/>
      <c r="CP2" s="286"/>
      <c r="CQ2" s="287"/>
      <c r="CR2" s="281" t="s">
        <v>110</v>
      </c>
      <c r="CS2" s="286"/>
      <c r="CT2" s="286"/>
      <c r="CU2" s="286"/>
      <c r="CV2" s="286"/>
      <c r="CW2" s="286"/>
      <c r="CX2" s="286"/>
      <c r="CY2" s="287"/>
    </row>
    <row r="3" spans="1:103" s="175" customFormat="1" ht="25.5" customHeight="1">
      <c r="A3" s="317"/>
      <c r="B3" s="366"/>
      <c r="C3" s="319"/>
      <c r="D3" s="359" t="s">
        <v>3</v>
      </c>
      <c r="E3" s="358" t="s">
        <v>19</v>
      </c>
      <c r="F3" s="362" t="s">
        <v>111</v>
      </c>
      <c r="G3" s="363"/>
      <c r="H3" s="363"/>
      <c r="I3" s="363"/>
      <c r="J3" s="363"/>
      <c r="K3" s="363"/>
      <c r="L3" s="363"/>
      <c r="M3" s="364"/>
      <c r="N3" s="360" t="s">
        <v>112</v>
      </c>
      <c r="O3" s="360" t="s">
        <v>113</v>
      </c>
      <c r="P3" s="359" t="s">
        <v>3</v>
      </c>
      <c r="Q3" s="358" t="s">
        <v>114</v>
      </c>
      <c r="R3" s="358" t="s">
        <v>47</v>
      </c>
      <c r="S3" s="358" t="s">
        <v>48</v>
      </c>
      <c r="T3" s="358" t="s">
        <v>49</v>
      </c>
      <c r="U3" s="358" t="s">
        <v>50</v>
      </c>
      <c r="V3" s="358" t="s">
        <v>67</v>
      </c>
      <c r="W3" s="358" t="s">
        <v>52</v>
      </c>
      <c r="X3" s="359" t="s">
        <v>3</v>
      </c>
      <c r="Y3" s="358" t="s">
        <v>114</v>
      </c>
      <c r="Z3" s="358" t="s">
        <v>47</v>
      </c>
      <c r="AA3" s="358" t="s">
        <v>48</v>
      </c>
      <c r="AB3" s="358" t="s">
        <v>49</v>
      </c>
      <c r="AC3" s="358" t="s">
        <v>50</v>
      </c>
      <c r="AD3" s="358" t="s">
        <v>67</v>
      </c>
      <c r="AE3" s="358" t="s">
        <v>52</v>
      </c>
      <c r="AF3" s="359" t="s">
        <v>3</v>
      </c>
      <c r="AG3" s="358" t="s">
        <v>114</v>
      </c>
      <c r="AH3" s="358" t="s">
        <v>47</v>
      </c>
      <c r="AI3" s="358" t="s">
        <v>48</v>
      </c>
      <c r="AJ3" s="358" t="s">
        <v>49</v>
      </c>
      <c r="AK3" s="358" t="s">
        <v>50</v>
      </c>
      <c r="AL3" s="358" t="s">
        <v>67</v>
      </c>
      <c r="AM3" s="358" t="s">
        <v>52</v>
      </c>
      <c r="AN3" s="359" t="s">
        <v>3</v>
      </c>
      <c r="AO3" s="358" t="s">
        <v>114</v>
      </c>
      <c r="AP3" s="358" t="s">
        <v>47</v>
      </c>
      <c r="AQ3" s="358" t="s">
        <v>48</v>
      </c>
      <c r="AR3" s="358" t="s">
        <v>49</v>
      </c>
      <c r="AS3" s="358" t="s">
        <v>50</v>
      </c>
      <c r="AT3" s="358" t="s">
        <v>67</v>
      </c>
      <c r="AU3" s="358" t="s">
        <v>52</v>
      </c>
      <c r="AV3" s="359" t="s">
        <v>3</v>
      </c>
      <c r="AW3" s="358" t="s">
        <v>114</v>
      </c>
      <c r="AX3" s="358" t="s">
        <v>47</v>
      </c>
      <c r="AY3" s="358" t="s">
        <v>48</v>
      </c>
      <c r="AZ3" s="358" t="s">
        <v>49</v>
      </c>
      <c r="BA3" s="358" t="s">
        <v>50</v>
      </c>
      <c r="BB3" s="358" t="s">
        <v>67</v>
      </c>
      <c r="BC3" s="358" t="s">
        <v>52</v>
      </c>
      <c r="BD3" s="359" t="s">
        <v>3</v>
      </c>
      <c r="BE3" s="358" t="s">
        <v>114</v>
      </c>
      <c r="BF3" s="358" t="s">
        <v>47</v>
      </c>
      <c r="BG3" s="358" t="s">
        <v>48</v>
      </c>
      <c r="BH3" s="358" t="s">
        <v>49</v>
      </c>
      <c r="BI3" s="358" t="s">
        <v>50</v>
      </c>
      <c r="BJ3" s="358" t="s">
        <v>67</v>
      </c>
      <c r="BK3" s="358" t="s">
        <v>52</v>
      </c>
      <c r="BL3" s="359" t="s">
        <v>3</v>
      </c>
      <c r="BM3" s="358" t="s">
        <v>114</v>
      </c>
      <c r="BN3" s="358" t="s">
        <v>47</v>
      </c>
      <c r="BO3" s="358" t="s">
        <v>48</v>
      </c>
      <c r="BP3" s="358" t="s">
        <v>49</v>
      </c>
      <c r="BQ3" s="358" t="s">
        <v>50</v>
      </c>
      <c r="BR3" s="358" t="s">
        <v>67</v>
      </c>
      <c r="BS3" s="358" t="s">
        <v>52</v>
      </c>
      <c r="BT3" s="359" t="s">
        <v>3</v>
      </c>
      <c r="BU3" s="358" t="s">
        <v>114</v>
      </c>
      <c r="BV3" s="358" t="s">
        <v>47</v>
      </c>
      <c r="BW3" s="358" t="s">
        <v>48</v>
      </c>
      <c r="BX3" s="358" t="s">
        <v>49</v>
      </c>
      <c r="BY3" s="358" t="s">
        <v>50</v>
      </c>
      <c r="BZ3" s="358" t="s">
        <v>67</v>
      </c>
      <c r="CA3" s="358" t="s">
        <v>52</v>
      </c>
      <c r="CB3" s="359" t="s">
        <v>3</v>
      </c>
      <c r="CC3" s="358" t="s">
        <v>114</v>
      </c>
      <c r="CD3" s="358" t="s">
        <v>47</v>
      </c>
      <c r="CE3" s="358" t="s">
        <v>48</v>
      </c>
      <c r="CF3" s="358" t="s">
        <v>49</v>
      </c>
      <c r="CG3" s="358" t="s">
        <v>50</v>
      </c>
      <c r="CH3" s="358" t="s">
        <v>67</v>
      </c>
      <c r="CI3" s="358" t="s">
        <v>52</v>
      </c>
      <c r="CJ3" s="359" t="s">
        <v>3</v>
      </c>
      <c r="CK3" s="358" t="s">
        <v>114</v>
      </c>
      <c r="CL3" s="358" t="s">
        <v>47</v>
      </c>
      <c r="CM3" s="358" t="s">
        <v>48</v>
      </c>
      <c r="CN3" s="358" t="s">
        <v>49</v>
      </c>
      <c r="CO3" s="358" t="s">
        <v>50</v>
      </c>
      <c r="CP3" s="358" t="s">
        <v>67</v>
      </c>
      <c r="CQ3" s="358" t="s">
        <v>52</v>
      </c>
      <c r="CR3" s="359" t="s">
        <v>3</v>
      </c>
      <c r="CS3" s="358" t="s">
        <v>114</v>
      </c>
      <c r="CT3" s="358" t="s">
        <v>47</v>
      </c>
      <c r="CU3" s="358" t="s">
        <v>48</v>
      </c>
      <c r="CV3" s="358" t="s">
        <v>49</v>
      </c>
      <c r="CW3" s="358" t="s">
        <v>50</v>
      </c>
      <c r="CX3" s="358" t="s">
        <v>67</v>
      </c>
      <c r="CY3" s="358" t="s">
        <v>52</v>
      </c>
    </row>
    <row r="4" spans="1:103" s="175" customFormat="1" ht="25.5" customHeight="1">
      <c r="A4" s="317"/>
      <c r="B4" s="366"/>
      <c r="C4" s="319"/>
      <c r="D4" s="359"/>
      <c r="E4" s="359"/>
      <c r="F4" s="359" t="s">
        <v>3</v>
      </c>
      <c r="G4" s="360" t="s">
        <v>115</v>
      </c>
      <c r="H4" s="360" t="s">
        <v>20</v>
      </c>
      <c r="I4" s="360" t="s">
        <v>21</v>
      </c>
      <c r="J4" s="360" t="s">
        <v>22</v>
      </c>
      <c r="K4" s="360" t="s">
        <v>23</v>
      </c>
      <c r="L4" s="360" t="s">
        <v>24</v>
      </c>
      <c r="M4" s="360" t="s">
        <v>116</v>
      </c>
      <c r="N4" s="361"/>
      <c r="O4" s="361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59"/>
      <c r="AP4" s="359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  <c r="BG4" s="359"/>
      <c r="BH4" s="359"/>
      <c r="BI4" s="359"/>
      <c r="BJ4" s="359"/>
      <c r="BK4" s="359"/>
      <c r="BL4" s="359"/>
      <c r="BM4" s="359"/>
      <c r="BN4" s="359"/>
      <c r="BO4" s="359"/>
      <c r="BP4" s="359"/>
      <c r="BQ4" s="359"/>
      <c r="BR4" s="359"/>
      <c r="BS4" s="359"/>
      <c r="BT4" s="359"/>
      <c r="BU4" s="359"/>
      <c r="BV4" s="359"/>
      <c r="BW4" s="359"/>
      <c r="BX4" s="359"/>
      <c r="BY4" s="359"/>
      <c r="BZ4" s="359"/>
      <c r="CA4" s="359"/>
      <c r="CB4" s="359"/>
      <c r="CC4" s="359"/>
      <c r="CD4" s="359"/>
      <c r="CE4" s="359"/>
      <c r="CF4" s="359"/>
      <c r="CG4" s="359"/>
      <c r="CH4" s="359"/>
      <c r="CI4" s="359"/>
      <c r="CJ4" s="359"/>
      <c r="CK4" s="359"/>
      <c r="CL4" s="359"/>
      <c r="CM4" s="359"/>
      <c r="CN4" s="359"/>
      <c r="CO4" s="359"/>
      <c r="CP4" s="359"/>
      <c r="CQ4" s="359"/>
      <c r="CR4" s="359"/>
      <c r="CS4" s="359"/>
      <c r="CT4" s="359"/>
      <c r="CU4" s="359"/>
      <c r="CV4" s="359"/>
      <c r="CW4" s="359"/>
      <c r="CX4" s="359"/>
      <c r="CY4" s="359"/>
    </row>
    <row r="5" spans="1:103" s="175" customFormat="1" ht="22.5" customHeight="1">
      <c r="A5" s="317"/>
      <c r="B5" s="366"/>
      <c r="C5" s="319"/>
      <c r="D5" s="288"/>
      <c r="E5" s="359"/>
      <c r="F5" s="359"/>
      <c r="G5" s="361"/>
      <c r="H5" s="361"/>
      <c r="I5" s="361"/>
      <c r="J5" s="361"/>
      <c r="K5" s="361"/>
      <c r="L5" s="361"/>
      <c r="M5" s="361"/>
      <c r="N5" s="361"/>
      <c r="O5" s="361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59"/>
      <c r="BE5" s="359"/>
      <c r="BF5" s="359"/>
      <c r="BG5" s="359"/>
      <c r="BH5" s="359"/>
      <c r="BI5" s="359"/>
      <c r="BJ5" s="359"/>
      <c r="BK5" s="359"/>
      <c r="BL5" s="359"/>
      <c r="BM5" s="359"/>
      <c r="BN5" s="359"/>
      <c r="BO5" s="359"/>
      <c r="BP5" s="359"/>
      <c r="BQ5" s="359"/>
      <c r="BR5" s="359"/>
      <c r="BS5" s="359"/>
      <c r="BT5" s="359"/>
      <c r="BU5" s="359"/>
      <c r="BV5" s="359"/>
      <c r="BW5" s="359"/>
      <c r="BX5" s="359"/>
      <c r="BY5" s="359"/>
      <c r="BZ5" s="359"/>
      <c r="CA5" s="359"/>
      <c r="CB5" s="359"/>
      <c r="CC5" s="359"/>
      <c r="CD5" s="359"/>
      <c r="CE5" s="359"/>
      <c r="CF5" s="359"/>
      <c r="CG5" s="359"/>
      <c r="CH5" s="359"/>
      <c r="CI5" s="359"/>
      <c r="CJ5" s="359"/>
      <c r="CK5" s="359"/>
      <c r="CL5" s="359"/>
      <c r="CM5" s="359"/>
      <c r="CN5" s="359"/>
      <c r="CO5" s="359"/>
      <c r="CP5" s="359"/>
      <c r="CQ5" s="359"/>
      <c r="CR5" s="359"/>
      <c r="CS5" s="359"/>
      <c r="CT5" s="359"/>
      <c r="CU5" s="359"/>
      <c r="CV5" s="359"/>
      <c r="CW5" s="359"/>
      <c r="CX5" s="359"/>
      <c r="CY5" s="359"/>
    </row>
    <row r="6" spans="1:103" s="176" customFormat="1" ht="13.5" customHeight="1">
      <c r="A6" s="317"/>
      <c r="B6" s="366"/>
      <c r="C6" s="319"/>
      <c r="D6" s="289" t="s">
        <v>5</v>
      </c>
      <c r="E6" s="289" t="s">
        <v>5</v>
      </c>
      <c r="F6" s="289" t="s">
        <v>5</v>
      </c>
      <c r="G6" s="289" t="s">
        <v>5</v>
      </c>
      <c r="H6" s="289" t="s">
        <v>5</v>
      </c>
      <c r="I6" s="289" t="s">
        <v>5</v>
      </c>
      <c r="J6" s="289" t="s">
        <v>5</v>
      </c>
      <c r="K6" s="289" t="s">
        <v>5</v>
      </c>
      <c r="L6" s="289" t="s">
        <v>5</v>
      </c>
      <c r="M6" s="289" t="s">
        <v>5</v>
      </c>
      <c r="N6" s="289" t="s">
        <v>5</v>
      </c>
      <c r="O6" s="289" t="s">
        <v>5</v>
      </c>
      <c r="P6" s="289" t="s">
        <v>5</v>
      </c>
      <c r="Q6" s="289" t="s">
        <v>5</v>
      </c>
      <c r="R6" s="289" t="s">
        <v>5</v>
      </c>
      <c r="S6" s="289" t="s">
        <v>5</v>
      </c>
      <c r="T6" s="289" t="s">
        <v>5</v>
      </c>
      <c r="U6" s="289" t="s">
        <v>5</v>
      </c>
      <c r="V6" s="289" t="s">
        <v>5</v>
      </c>
      <c r="W6" s="289" t="s">
        <v>5</v>
      </c>
      <c r="X6" s="289" t="s">
        <v>5</v>
      </c>
      <c r="Y6" s="289" t="s">
        <v>5</v>
      </c>
      <c r="Z6" s="289" t="s">
        <v>5</v>
      </c>
      <c r="AA6" s="289" t="s">
        <v>5</v>
      </c>
      <c r="AB6" s="289" t="s">
        <v>5</v>
      </c>
      <c r="AC6" s="289" t="s">
        <v>5</v>
      </c>
      <c r="AD6" s="289" t="s">
        <v>5</v>
      </c>
      <c r="AE6" s="289" t="s">
        <v>5</v>
      </c>
      <c r="AF6" s="289" t="s">
        <v>5</v>
      </c>
      <c r="AG6" s="289" t="s">
        <v>5</v>
      </c>
      <c r="AH6" s="289" t="s">
        <v>5</v>
      </c>
      <c r="AI6" s="289" t="s">
        <v>5</v>
      </c>
      <c r="AJ6" s="289" t="s">
        <v>5</v>
      </c>
      <c r="AK6" s="289" t="s">
        <v>5</v>
      </c>
      <c r="AL6" s="289" t="s">
        <v>5</v>
      </c>
      <c r="AM6" s="289" t="s">
        <v>5</v>
      </c>
      <c r="AN6" s="289" t="s">
        <v>5</v>
      </c>
      <c r="AO6" s="289" t="s">
        <v>5</v>
      </c>
      <c r="AP6" s="289" t="s">
        <v>5</v>
      </c>
      <c r="AQ6" s="289" t="s">
        <v>5</v>
      </c>
      <c r="AR6" s="289" t="s">
        <v>5</v>
      </c>
      <c r="AS6" s="289" t="s">
        <v>5</v>
      </c>
      <c r="AT6" s="289" t="s">
        <v>5</v>
      </c>
      <c r="AU6" s="289" t="s">
        <v>5</v>
      </c>
      <c r="AV6" s="289" t="s">
        <v>5</v>
      </c>
      <c r="AW6" s="289" t="s">
        <v>5</v>
      </c>
      <c r="AX6" s="289" t="s">
        <v>5</v>
      </c>
      <c r="AY6" s="289" t="s">
        <v>5</v>
      </c>
      <c r="AZ6" s="289" t="s">
        <v>5</v>
      </c>
      <c r="BA6" s="289" t="s">
        <v>5</v>
      </c>
      <c r="BB6" s="289" t="s">
        <v>5</v>
      </c>
      <c r="BC6" s="289" t="s">
        <v>5</v>
      </c>
      <c r="BD6" s="289" t="s">
        <v>5</v>
      </c>
      <c r="BE6" s="289" t="s">
        <v>5</v>
      </c>
      <c r="BF6" s="289" t="s">
        <v>5</v>
      </c>
      <c r="BG6" s="289" t="s">
        <v>5</v>
      </c>
      <c r="BH6" s="289" t="s">
        <v>5</v>
      </c>
      <c r="BI6" s="289" t="s">
        <v>5</v>
      </c>
      <c r="BJ6" s="289" t="s">
        <v>5</v>
      </c>
      <c r="BK6" s="289" t="s">
        <v>5</v>
      </c>
      <c r="BL6" s="289" t="s">
        <v>5</v>
      </c>
      <c r="BM6" s="289" t="s">
        <v>5</v>
      </c>
      <c r="BN6" s="289" t="s">
        <v>5</v>
      </c>
      <c r="BO6" s="289" t="s">
        <v>5</v>
      </c>
      <c r="BP6" s="289" t="s">
        <v>5</v>
      </c>
      <c r="BQ6" s="289" t="s">
        <v>5</v>
      </c>
      <c r="BR6" s="289" t="s">
        <v>5</v>
      </c>
      <c r="BS6" s="289" t="s">
        <v>5</v>
      </c>
      <c r="BT6" s="289" t="s">
        <v>5</v>
      </c>
      <c r="BU6" s="289" t="s">
        <v>5</v>
      </c>
      <c r="BV6" s="289" t="s">
        <v>5</v>
      </c>
      <c r="BW6" s="289" t="s">
        <v>5</v>
      </c>
      <c r="BX6" s="289" t="s">
        <v>5</v>
      </c>
      <c r="BY6" s="289" t="s">
        <v>5</v>
      </c>
      <c r="BZ6" s="289" t="s">
        <v>5</v>
      </c>
      <c r="CA6" s="289" t="s">
        <v>5</v>
      </c>
      <c r="CB6" s="289" t="s">
        <v>5</v>
      </c>
      <c r="CC6" s="289" t="s">
        <v>5</v>
      </c>
      <c r="CD6" s="289" t="s">
        <v>5</v>
      </c>
      <c r="CE6" s="289" t="s">
        <v>5</v>
      </c>
      <c r="CF6" s="289" t="s">
        <v>5</v>
      </c>
      <c r="CG6" s="289" t="s">
        <v>5</v>
      </c>
      <c r="CH6" s="289" t="s">
        <v>5</v>
      </c>
      <c r="CI6" s="289" t="s">
        <v>5</v>
      </c>
      <c r="CJ6" s="289" t="s">
        <v>5</v>
      </c>
      <c r="CK6" s="289" t="s">
        <v>5</v>
      </c>
      <c r="CL6" s="289" t="s">
        <v>5</v>
      </c>
      <c r="CM6" s="289" t="s">
        <v>5</v>
      </c>
      <c r="CN6" s="289" t="s">
        <v>5</v>
      </c>
      <c r="CO6" s="289" t="s">
        <v>5</v>
      </c>
      <c r="CP6" s="289" t="s">
        <v>5</v>
      </c>
      <c r="CQ6" s="289" t="s">
        <v>5</v>
      </c>
      <c r="CR6" s="289" t="s">
        <v>5</v>
      </c>
      <c r="CS6" s="289" t="s">
        <v>5</v>
      </c>
      <c r="CT6" s="289" t="s">
        <v>5</v>
      </c>
      <c r="CU6" s="289" t="s">
        <v>5</v>
      </c>
      <c r="CV6" s="289" t="s">
        <v>5</v>
      </c>
      <c r="CW6" s="289" t="s">
        <v>5</v>
      </c>
      <c r="CX6" s="289" t="s">
        <v>5</v>
      </c>
      <c r="CY6" s="289" t="s">
        <v>5</v>
      </c>
    </row>
    <row r="7" spans="1:103" s="300" customFormat="1" ht="13.5" customHeight="1">
      <c r="A7" s="302" t="str">
        <f>ごみ処理概要!A7</f>
        <v>鳥取県</v>
      </c>
      <c r="B7" s="303" t="str">
        <f>ごみ処理概要!B7</f>
        <v>31000</v>
      </c>
      <c r="C7" s="304" t="s">
        <v>3</v>
      </c>
      <c r="D7" s="305">
        <f>SUM(E7,F7,N7,O7)</f>
        <v>0</v>
      </c>
      <c r="E7" s="305">
        <f>X7</f>
        <v>0</v>
      </c>
      <c r="F7" s="305">
        <f>SUM(G7:M7)</f>
        <v>0</v>
      </c>
      <c r="G7" s="305">
        <f>AF7</f>
        <v>0</v>
      </c>
      <c r="H7" s="305">
        <f>AN7</f>
        <v>0</v>
      </c>
      <c r="I7" s="305">
        <f>AV7</f>
        <v>0</v>
      </c>
      <c r="J7" s="305">
        <f>BD7</f>
        <v>0</v>
      </c>
      <c r="K7" s="305">
        <f>BL7</f>
        <v>0</v>
      </c>
      <c r="L7" s="305">
        <f>BT7</f>
        <v>0</v>
      </c>
      <c r="M7" s="305">
        <f>CB7</f>
        <v>0</v>
      </c>
      <c r="N7" s="305">
        <f>CJ7</f>
        <v>0</v>
      </c>
      <c r="O7" s="305">
        <f>CR7</f>
        <v>0</v>
      </c>
      <c r="P7" s="305">
        <f>SUM(Q7:W7)</f>
        <v>0</v>
      </c>
      <c r="Q7" s="305">
        <f>0</f>
        <v>0</v>
      </c>
      <c r="R7" s="305">
        <f>0</f>
        <v>0</v>
      </c>
      <c r="S7" s="305">
        <f>0</f>
        <v>0</v>
      </c>
      <c r="T7" s="305">
        <f>0</f>
        <v>0</v>
      </c>
      <c r="U7" s="305">
        <f>0</f>
        <v>0</v>
      </c>
      <c r="V7" s="305">
        <f>0</f>
        <v>0</v>
      </c>
      <c r="W7" s="305">
        <f>0</f>
        <v>0</v>
      </c>
      <c r="X7" s="305">
        <f>SUM(Y7:AE7)</f>
        <v>0</v>
      </c>
      <c r="Y7" s="305">
        <f>0</f>
        <v>0</v>
      </c>
      <c r="Z7" s="305">
        <f>0</f>
        <v>0</v>
      </c>
      <c r="AA7" s="305">
        <f>0</f>
        <v>0</v>
      </c>
      <c r="AB7" s="305">
        <f>0</f>
        <v>0</v>
      </c>
      <c r="AC7" s="305">
        <f>0</f>
        <v>0</v>
      </c>
      <c r="AD7" s="305">
        <f>0</f>
        <v>0</v>
      </c>
      <c r="AE7" s="305">
        <f>0</f>
        <v>0</v>
      </c>
      <c r="AF7" s="305">
        <f>SUM(AG7:AM7)</f>
        <v>0</v>
      </c>
      <c r="AG7" s="305">
        <f>0</f>
        <v>0</v>
      </c>
      <c r="AH7" s="305">
        <f>0</f>
        <v>0</v>
      </c>
      <c r="AI7" s="305">
        <f>0</f>
        <v>0</v>
      </c>
      <c r="AJ7" s="305">
        <f>0</f>
        <v>0</v>
      </c>
      <c r="AK7" s="305">
        <f>0</f>
        <v>0</v>
      </c>
      <c r="AL7" s="305">
        <f>0</f>
        <v>0</v>
      </c>
      <c r="AM7" s="305">
        <f>0</f>
        <v>0</v>
      </c>
      <c r="AN7" s="305">
        <f>SUM(AO7:AU7)</f>
        <v>0</v>
      </c>
      <c r="AO7" s="305">
        <f>0</f>
        <v>0</v>
      </c>
      <c r="AP7" s="305">
        <f>0</f>
        <v>0</v>
      </c>
      <c r="AQ7" s="305">
        <f>0</f>
        <v>0</v>
      </c>
      <c r="AR7" s="305">
        <f>0</f>
        <v>0</v>
      </c>
      <c r="AS7" s="305">
        <f>0</f>
        <v>0</v>
      </c>
      <c r="AT7" s="305">
        <f>0</f>
        <v>0</v>
      </c>
      <c r="AU7" s="305">
        <f>0</f>
        <v>0</v>
      </c>
      <c r="AV7" s="305">
        <f>SUM(AW7:BC7)</f>
        <v>0</v>
      </c>
      <c r="AW7" s="305">
        <f>0</f>
        <v>0</v>
      </c>
      <c r="AX7" s="305">
        <f>0</f>
        <v>0</v>
      </c>
      <c r="AY7" s="305">
        <f>0</f>
        <v>0</v>
      </c>
      <c r="AZ7" s="305">
        <f>0</f>
        <v>0</v>
      </c>
      <c r="BA7" s="305">
        <f>0</f>
        <v>0</v>
      </c>
      <c r="BB7" s="305">
        <f>0</f>
        <v>0</v>
      </c>
      <c r="BC7" s="305">
        <f>0</f>
        <v>0</v>
      </c>
      <c r="BD7" s="305">
        <f>SUM(BE7:BK7)</f>
        <v>0</v>
      </c>
      <c r="BE7" s="305">
        <f>0</f>
        <v>0</v>
      </c>
      <c r="BF7" s="305">
        <f>0</f>
        <v>0</v>
      </c>
      <c r="BG7" s="305">
        <f>0</f>
        <v>0</v>
      </c>
      <c r="BH7" s="305">
        <f>0</f>
        <v>0</v>
      </c>
      <c r="BI7" s="305">
        <f>0</f>
        <v>0</v>
      </c>
      <c r="BJ7" s="305">
        <f>0</f>
        <v>0</v>
      </c>
      <c r="BK7" s="305">
        <f>0</f>
        <v>0</v>
      </c>
      <c r="BL7" s="305">
        <f>SUM(BM7:BS7)</f>
        <v>0</v>
      </c>
      <c r="BM7" s="305">
        <f>0</f>
        <v>0</v>
      </c>
      <c r="BN7" s="305">
        <f>0</f>
        <v>0</v>
      </c>
      <c r="BO7" s="305">
        <f>0</f>
        <v>0</v>
      </c>
      <c r="BP7" s="305">
        <f>0</f>
        <v>0</v>
      </c>
      <c r="BQ7" s="305">
        <f>0</f>
        <v>0</v>
      </c>
      <c r="BR7" s="305">
        <f>0</f>
        <v>0</v>
      </c>
      <c r="BS7" s="305">
        <f>0</f>
        <v>0</v>
      </c>
      <c r="BT7" s="305">
        <f>SUM(BU7:CA7)</f>
        <v>0</v>
      </c>
      <c r="BU7" s="305">
        <f>0</f>
        <v>0</v>
      </c>
      <c r="BV7" s="305">
        <f>0</f>
        <v>0</v>
      </c>
      <c r="BW7" s="305">
        <f>0</f>
        <v>0</v>
      </c>
      <c r="BX7" s="305">
        <f>0</f>
        <v>0</v>
      </c>
      <c r="BY7" s="305">
        <f>0</f>
        <v>0</v>
      </c>
      <c r="BZ7" s="305">
        <f>0</f>
        <v>0</v>
      </c>
      <c r="CA7" s="305">
        <f>0</f>
        <v>0</v>
      </c>
      <c r="CB7" s="305">
        <f>SUM(CC7:CI7)</f>
        <v>0</v>
      </c>
      <c r="CC7" s="305">
        <f>0</f>
        <v>0</v>
      </c>
      <c r="CD7" s="305">
        <f>0</f>
        <v>0</v>
      </c>
      <c r="CE7" s="305">
        <f>0</f>
        <v>0</v>
      </c>
      <c r="CF7" s="305">
        <f>0</f>
        <v>0</v>
      </c>
      <c r="CG7" s="305">
        <f>0</f>
        <v>0</v>
      </c>
      <c r="CH7" s="305">
        <f>0</f>
        <v>0</v>
      </c>
      <c r="CI7" s="305">
        <f>0</f>
        <v>0</v>
      </c>
      <c r="CJ7" s="305">
        <f>SUM(CK7:CQ7)</f>
        <v>0</v>
      </c>
      <c r="CK7" s="305">
        <f>0</f>
        <v>0</v>
      </c>
      <c r="CL7" s="305">
        <f>0</f>
        <v>0</v>
      </c>
      <c r="CM7" s="305">
        <f>0</f>
        <v>0</v>
      </c>
      <c r="CN7" s="305">
        <f>0</f>
        <v>0</v>
      </c>
      <c r="CO7" s="305">
        <f>0</f>
        <v>0</v>
      </c>
      <c r="CP7" s="305">
        <f>0</f>
        <v>0</v>
      </c>
      <c r="CQ7" s="305">
        <f>0</f>
        <v>0</v>
      </c>
      <c r="CR7" s="305">
        <f>SUM(CS7:CY7)</f>
        <v>0</v>
      </c>
      <c r="CS7" s="305">
        <f>0</f>
        <v>0</v>
      </c>
      <c r="CT7" s="305">
        <f>0</f>
        <v>0</v>
      </c>
      <c r="CU7" s="305">
        <f>0</f>
        <v>0</v>
      </c>
      <c r="CV7" s="305">
        <f>0</f>
        <v>0</v>
      </c>
      <c r="CW7" s="305">
        <f>0</f>
        <v>0</v>
      </c>
      <c r="CX7" s="305">
        <f>0</f>
        <v>0</v>
      </c>
      <c r="CY7" s="305">
        <f>0</f>
        <v>0</v>
      </c>
    </row>
    <row r="8" spans="1:103" s="224" customFormat="1" ht="13.5" customHeight="1">
      <c r="A8" s="290" t="s">
        <v>745</v>
      </c>
      <c r="B8" s="291" t="s">
        <v>759</v>
      </c>
      <c r="C8" s="290" t="s">
        <v>760</v>
      </c>
      <c r="D8" s="292">
        <f>SUM(E8,F8,N8,O8)</f>
        <v>0</v>
      </c>
      <c r="E8" s="292">
        <f>X8</f>
        <v>0</v>
      </c>
      <c r="F8" s="292">
        <f>SUM(G8:M8)</f>
        <v>0</v>
      </c>
      <c r="G8" s="292">
        <f>AF8</f>
        <v>0</v>
      </c>
      <c r="H8" s="292">
        <f>AN8</f>
        <v>0</v>
      </c>
      <c r="I8" s="292">
        <f>AV8</f>
        <v>0</v>
      </c>
      <c r="J8" s="292">
        <f>BD8</f>
        <v>0</v>
      </c>
      <c r="K8" s="292">
        <f>BL8</f>
        <v>0</v>
      </c>
      <c r="L8" s="292">
        <f>BT8</f>
        <v>0</v>
      </c>
      <c r="M8" s="292">
        <f>CB8</f>
        <v>0</v>
      </c>
      <c r="N8" s="292">
        <f>CJ8</f>
        <v>0</v>
      </c>
      <c r="O8" s="292">
        <f>CR8</f>
        <v>0</v>
      </c>
      <c r="P8" s="292">
        <f>SUM(Q8:W8)</f>
        <v>0</v>
      </c>
      <c r="Q8" s="292">
        <f>0</f>
        <v>0</v>
      </c>
      <c r="R8" s="292">
        <f>0</f>
        <v>0</v>
      </c>
      <c r="S8" s="292">
        <f>0</f>
        <v>0</v>
      </c>
      <c r="T8" s="292">
        <f>0</f>
        <v>0</v>
      </c>
      <c r="U8" s="292">
        <f>0</f>
        <v>0</v>
      </c>
      <c r="V8" s="292">
        <f>0</f>
        <v>0</v>
      </c>
      <c r="W8" s="292">
        <f>0</f>
        <v>0</v>
      </c>
      <c r="X8" s="292">
        <f>SUM(Y8:AE8)</f>
        <v>0</v>
      </c>
      <c r="Y8" s="292">
        <f>0</f>
        <v>0</v>
      </c>
      <c r="Z8" s="292">
        <f>0</f>
        <v>0</v>
      </c>
      <c r="AA8" s="292">
        <f>0</f>
        <v>0</v>
      </c>
      <c r="AB8" s="292">
        <f>0</f>
        <v>0</v>
      </c>
      <c r="AC8" s="292">
        <f>0</f>
        <v>0</v>
      </c>
      <c r="AD8" s="292">
        <f>0</f>
        <v>0</v>
      </c>
      <c r="AE8" s="292">
        <f>0</f>
        <v>0</v>
      </c>
      <c r="AF8" s="292">
        <f>SUM(AG8:AM8)</f>
        <v>0</v>
      </c>
      <c r="AG8" s="292">
        <f>0</f>
        <v>0</v>
      </c>
      <c r="AH8" s="292">
        <f>0</f>
        <v>0</v>
      </c>
      <c r="AI8" s="292">
        <f>0</f>
        <v>0</v>
      </c>
      <c r="AJ8" s="292">
        <f>0</f>
        <v>0</v>
      </c>
      <c r="AK8" s="292">
        <f>0</f>
        <v>0</v>
      </c>
      <c r="AL8" s="292">
        <f>0</f>
        <v>0</v>
      </c>
      <c r="AM8" s="292">
        <f>0</f>
        <v>0</v>
      </c>
      <c r="AN8" s="292">
        <f>SUM(AO8:AU8)</f>
        <v>0</v>
      </c>
      <c r="AO8" s="292">
        <f>0</f>
        <v>0</v>
      </c>
      <c r="AP8" s="292">
        <f>0</f>
        <v>0</v>
      </c>
      <c r="AQ8" s="292">
        <f>0</f>
        <v>0</v>
      </c>
      <c r="AR8" s="292">
        <f>0</f>
        <v>0</v>
      </c>
      <c r="AS8" s="292">
        <f>0</f>
        <v>0</v>
      </c>
      <c r="AT8" s="292">
        <f>0</f>
        <v>0</v>
      </c>
      <c r="AU8" s="292">
        <f>0</f>
        <v>0</v>
      </c>
      <c r="AV8" s="292">
        <f>SUM(AW8:BC8)</f>
        <v>0</v>
      </c>
      <c r="AW8" s="292">
        <f>0</f>
        <v>0</v>
      </c>
      <c r="AX8" s="292">
        <f>0</f>
        <v>0</v>
      </c>
      <c r="AY8" s="292">
        <f>0</f>
        <v>0</v>
      </c>
      <c r="AZ8" s="292">
        <f>0</f>
        <v>0</v>
      </c>
      <c r="BA8" s="292">
        <f>0</f>
        <v>0</v>
      </c>
      <c r="BB8" s="292">
        <f>0</f>
        <v>0</v>
      </c>
      <c r="BC8" s="292">
        <f>0</f>
        <v>0</v>
      </c>
      <c r="BD8" s="292">
        <f>SUM(BE8:BK8)</f>
        <v>0</v>
      </c>
      <c r="BE8" s="292">
        <f>0</f>
        <v>0</v>
      </c>
      <c r="BF8" s="292">
        <f>0</f>
        <v>0</v>
      </c>
      <c r="BG8" s="292">
        <f>0</f>
        <v>0</v>
      </c>
      <c r="BH8" s="292">
        <f>0</f>
        <v>0</v>
      </c>
      <c r="BI8" s="292">
        <f>0</f>
        <v>0</v>
      </c>
      <c r="BJ8" s="292">
        <f>0</f>
        <v>0</v>
      </c>
      <c r="BK8" s="292">
        <f>0</f>
        <v>0</v>
      </c>
      <c r="BL8" s="292">
        <f>SUM(BM8:BS8)</f>
        <v>0</v>
      </c>
      <c r="BM8" s="292">
        <f>0</f>
        <v>0</v>
      </c>
      <c r="BN8" s="292">
        <f>0</f>
        <v>0</v>
      </c>
      <c r="BO8" s="292">
        <f>0</f>
        <v>0</v>
      </c>
      <c r="BP8" s="292">
        <f>0</f>
        <v>0</v>
      </c>
      <c r="BQ8" s="292">
        <f>0</f>
        <v>0</v>
      </c>
      <c r="BR8" s="292">
        <f>0</f>
        <v>0</v>
      </c>
      <c r="BS8" s="292">
        <f>0</f>
        <v>0</v>
      </c>
      <c r="BT8" s="292">
        <f>SUM(BU8:CA8)</f>
        <v>0</v>
      </c>
      <c r="BU8" s="292">
        <f>0</f>
        <v>0</v>
      </c>
      <c r="BV8" s="292">
        <f>0</f>
        <v>0</v>
      </c>
      <c r="BW8" s="292">
        <f>0</f>
        <v>0</v>
      </c>
      <c r="BX8" s="292">
        <f>0</f>
        <v>0</v>
      </c>
      <c r="BY8" s="292">
        <f>0</f>
        <v>0</v>
      </c>
      <c r="BZ8" s="292">
        <f>0</f>
        <v>0</v>
      </c>
      <c r="CA8" s="292">
        <f>0</f>
        <v>0</v>
      </c>
      <c r="CB8" s="292">
        <f>SUM(CC8:CI8)</f>
        <v>0</v>
      </c>
      <c r="CC8" s="292">
        <f>0</f>
        <v>0</v>
      </c>
      <c r="CD8" s="292">
        <f>0</f>
        <v>0</v>
      </c>
      <c r="CE8" s="292">
        <f>0</f>
        <v>0</v>
      </c>
      <c r="CF8" s="292">
        <f>0</f>
        <v>0</v>
      </c>
      <c r="CG8" s="292">
        <f>0</f>
        <v>0</v>
      </c>
      <c r="CH8" s="292">
        <f>0</f>
        <v>0</v>
      </c>
      <c r="CI8" s="292">
        <f>0</f>
        <v>0</v>
      </c>
      <c r="CJ8" s="292">
        <f>SUM(CK8:CQ8)</f>
        <v>0</v>
      </c>
      <c r="CK8" s="292">
        <f>0</f>
        <v>0</v>
      </c>
      <c r="CL8" s="292">
        <f>0</f>
        <v>0</v>
      </c>
      <c r="CM8" s="292">
        <f>0</f>
        <v>0</v>
      </c>
      <c r="CN8" s="292">
        <f>0</f>
        <v>0</v>
      </c>
      <c r="CO8" s="292">
        <f>0</f>
        <v>0</v>
      </c>
      <c r="CP8" s="292">
        <f>0</f>
        <v>0</v>
      </c>
      <c r="CQ8" s="292">
        <f>0</f>
        <v>0</v>
      </c>
      <c r="CR8" s="292">
        <f>SUM(CS8:CY8)</f>
        <v>0</v>
      </c>
      <c r="CS8" s="292">
        <f>0</f>
        <v>0</v>
      </c>
      <c r="CT8" s="292">
        <f>0</f>
        <v>0</v>
      </c>
      <c r="CU8" s="292">
        <f>0</f>
        <v>0</v>
      </c>
      <c r="CV8" s="292">
        <f>0</f>
        <v>0</v>
      </c>
      <c r="CW8" s="292">
        <f>0</f>
        <v>0</v>
      </c>
      <c r="CX8" s="292">
        <f>0</f>
        <v>0</v>
      </c>
      <c r="CY8" s="292">
        <f>0</f>
        <v>0</v>
      </c>
    </row>
    <row r="9" spans="1:103" s="224" customFormat="1" ht="13.5" customHeight="1">
      <c r="A9" s="290" t="s">
        <v>745</v>
      </c>
      <c r="B9" s="291" t="s">
        <v>763</v>
      </c>
      <c r="C9" s="290" t="s">
        <v>764</v>
      </c>
      <c r="D9" s="292">
        <f>SUM(E9,F9,N9,O9)</f>
        <v>0</v>
      </c>
      <c r="E9" s="292">
        <f>X9</f>
        <v>0</v>
      </c>
      <c r="F9" s="292">
        <f>SUM(G9:M9)</f>
        <v>0</v>
      </c>
      <c r="G9" s="292">
        <f>AF9</f>
        <v>0</v>
      </c>
      <c r="H9" s="292">
        <f>AN9</f>
        <v>0</v>
      </c>
      <c r="I9" s="292">
        <f>AV9</f>
        <v>0</v>
      </c>
      <c r="J9" s="292">
        <f>BD9</f>
        <v>0</v>
      </c>
      <c r="K9" s="292">
        <f>BL9</f>
        <v>0</v>
      </c>
      <c r="L9" s="292">
        <f>BT9</f>
        <v>0</v>
      </c>
      <c r="M9" s="292">
        <f>CB9</f>
        <v>0</v>
      </c>
      <c r="N9" s="292">
        <f>CJ9</f>
        <v>0</v>
      </c>
      <c r="O9" s="292">
        <f>CR9</f>
        <v>0</v>
      </c>
      <c r="P9" s="292">
        <f>SUM(Q9:W9)</f>
        <v>0</v>
      </c>
      <c r="Q9" s="292">
        <f>0</f>
        <v>0</v>
      </c>
      <c r="R9" s="292">
        <f>0</f>
        <v>0</v>
      </c>
      <c r="S9" s="292">
        <f>0</f>
        <v>0</v>
      </c>
      <c r="T9" s="292">
        <f>0</f>
        <v>0</v>
      </c>
      <c r="U9" s="292">
        <f>0</f>
        <v>0</v>
      </c>
      <c r="V9" s="292">
        <f>0</f>
        <v>0</v>
      </c>
      <c r="W9" s="292">
        <f>0</f>
        <v>0</v>
      </c>
      <c r="X9" s="292">
        <f>SUM(Y9:AE9)</f>
        <v>0</v>
      </c>
      <c r="Y9" s="292">
        <f>0</f>
        <v>0</v>
      </c>
      <c r="Z9" s="292">
        <f>0</f>
        <v>0</v>
      </c>
      <c r="AA9" s="292">
        <f>0</f>
        <v>0</v>
      </c>
      <c r="AB9" s="292">
        <f>0</f>
        <v>0</v>
      </c>
      <c r="AC9" s="292">
        <f>0</f>
        <v>0</v>
      </c>
      <c r="AD9" s="292">
        <f>0</f>
        <v>0</v>
      </c>
      <c r="AE9" s="292">
        <f>0</f>
        <v>0</v>
      </c>
      <c r="AF9" s="292">
        <f>SUM(AG9:AM9)</f>
        <v>0</v>
      </c>
      <c r="AG9" s="292">
        <f>0</f>
        <v>0</v>
      </c>
      <c r="AH9" s="292">
        <f>0</f>
        <v>0</v>
      </c>
      <c r="AI9" s="292">
        <f>0</f>
        <v>0</v>
      </c>
      <c r="AJ9" s="292">
        <f>0</f>
        <v>0</v>
      </c>
      <c r="AK9" s="292">
        <f>0</f>
        <v>0</v>
      </c>
      <c r="AL9" s="292">
        <f>0</f>
        <v>0</v>
      </c>
      <c r="AM9" s="292">
        <f>0</f>
        <v>0</v>
      </c>
      <c r="AN9" s="292">
        <f>SUM(AO9:AU9)</f>
        <v>0</v>
      </c>
      <c r="AO9" s="292">
        <f>0</f>
        <v>0</v>
      </c>
      <c r="AP9" s="292">
        <f>0</f>
        <v>0</v>
      </c>
      <c r="AQ9" s="292">
        <f>0</f>
        <v>0</v>
      </c>
      <c r="AR9" s="292">
        <f>0</f>
        <v>0</v>
      </c>
      <c r="AS9" s="292">
        <f>0</f>
        <v>0</v>
      </c>
      <c r="AT9" s="292">
        <f>0</f>
        <v>0</v>
      </c>
      <c r="AU9" s="292">
        <f>0</f>
        <v>0</v>
      </c>
      <c r="AV9" s="292">
        <f>SUM(AW9:BC9)</f>
        <v>0</v>
      </c>
      <c r="AW9" s="292">
        <f>0</f>
        <v>0</v>
      </c>
      <c r="AX9" s="292">
        <f>0</f>
        <v>0</v>
      </c>
      <c r="AY9" s="292">
        <f>0</f>
        <v>0</v>
      </c>
      <c r="AZ9" s="292">
        <f>0</f>
        <v>0</v>
      </c>
      <c r="BA9" s="292">
        <f>0</f>
        <v>0</v>
      </c>
      <c r="BB9" s="292">
        <f>0</f>
        <v>0</v>
      </c>
      <c r="BC9" s="292">
        <f>0</f>
        <v>0</v>
      </c>
      <c r="BD9" s="292">
        <f>SUM(BE9:BK9)</f>
        <v>0</v>
      </c>
      <c r="BE9" s="292">
        <f>0</f>
        <v>0</v>
      </c>
      <c r="BF9" s="292">
        <f>0</f>
        <v>0</v>
      </c>
      <c r="BG9" s="292">
        <f>0</f>
        <v>0</v>
      </c>
      <c r="BH9" s="292">
        <f>0</f>
        <v>0</v>
      </c>
      <c r="BI9" s="292">
        <f>0</f>
        <v>0</v>
      </c>
      <c r="BJ9" s="292">
        <f>0</f>
        <v>0</v>
      </c>
      <c r="BK9" s="292">
        <f>0</f>
        <v>0</v>
      </c>
      <c r="BL9" s="292">
        <f>SUM(BM9:BS9)</f>
        <v>0</v>
      </c>
      <c r="BM9" s="292">
        <f>0</f>
        <v>0</v>
      </c>
      <c r="BN9" s="292">
        <f>0</f>
        <v>0</v>
      </c>
      <c r="BO9" s="292">
        <f>0</f>
        <v>0</v>
      </c>
      <c r="BP9" s="292">
        <f>0</f>
        <v>0</v>
      </c>
      <c r="BQ9" s="292">
        <f>0</f>
        <v>0</v>
      </c>
      <c r="BR9" s="292">
        <f>0</f>
        <v>0</v>
      </c>
      <c r="BS9" s="292">
        <f>0</f>
        <v>0</v>
      </c>
      <c r="BT9" s="292">
        <f>SUM(BU9:CA9)</f>
        <v>0</v>
      </c>
      <c r="BU9" s="292">
        <f>0</f>
        <v>0</v>
      </c>
      <c r="BV9" s="292">
        <f>0</f>
        <v>0</v>
      </c>
      <c r="BW9" s="292">
        <f>0</f>
        <v>0</v>
      </c>
      <c r="BX9" s="292">
        <f>0</f>
        <v>0</v>
      </c>
      <c r="BY9" s="292">
        <f>0</f>
        <v>0</v>
      </c>
      <c r="BZ9" s="292">
        <f>0</f>
        <v>0</v>
      </c>
      <c r="CA9" s="292">
        <f>0</f>
        <v>0</v>
      </c>
      <c r="CB9" s="292">
        <f>SUM(CC9:CI9)</f>
        <v>0</v>
      </c>
      <c r="CC9" s="292">
        <f>0</f>
        <v>0</v>
      </c>
      <c r="CD9" s="292">
        <f>0</f>
        <v>0</v>
      </c>
      <c r="CE9" s="292">
        <f>0</f>
        <v>0</v>
      </c>
      <c r="CF9" s="292">
        <f>0</f>
        <v>0</v>
      </c>
      <c r="CG9" s="292">
        <f>0</f>
        <v>0</v>
      </c>
      <c r="CH9" s="292">
        <f>0</f>
        <v>0</v>
      </c>
      <c r="CI9" s="292">
        <f>0</f>
        <v>0</v>
      </c>
      <c r="CJ9" s="292">
        <f>SUM(CK9:CQ9)</f>
        <v>0</v>
      </c>
      <c r="CK9" s="292">
        <f>0</f>
        <v>0</v>
      </c>
      <c r="CL9" s="292">
        <f>0</f>
        <v>0</v>
      </c>
      <c r="CM9" s="292">
        <f>0</f>
        <v>0</v>
      </c>
      <c r="CN9" s="292">
        <f>0</f>
        <v>0</v>
      </c>
      <c r="CO9" s="292">
        <f>0</f>
        <v>0</v>
      </c>
      <c r="CP9" s="292">
        <f>0</f>
        <v>0</v>
      </c>
      <c r="CQ9" s="292">
        <f>0</f>
        <v>0</v>
      </c>
      <c r="CR9" s="292">
        <f>SUM(CS9:CY9)</f>
        <v>0</v>
      </c>
      <c r="CS9" s="292">
        <f>0</f>
        <v>0</v>
      </c>
      <c r="CT9" s="292">
        <f>0</f>
        <v>0</v>
      </c>
      <c r="CU9" s="292">
        <f>0</f>
        <v>0</v>
      </c>
      <c r="CV9" s="292">
        <f>0</f>
        <v>0</v>
      </c>
      <c r="CW9" s="292">
        <f>0</f>
        <v>0</v>
      </c>
      <c r="CX9" s="292">
        <f>0</f>
        <v>0</v>
      </c>
      <c r="CY9" s="292">
        <f>0</f>
        <v>0</v>
      </c>
    </row>
    <row r="10" spans="1:103" s="224" customFormat="1" ht="13.5" customHeight="1">
      <c r="A10" s="290" t="s">
        <v>745</v>
      </c>
      <c r="B10" s="291" t="s">
        <v>766</v>
      </c>
      <c r="C10" s="290" t="s">
        <v>767</v>
      </c>
      <c r="D10" s="292">
        <f>SUM(E10,F10,N10,O10)</f>
        <v>0</v>
      </c>
      <c r="E10" s="292">
        <f>X10</f>
        <v>0</v>
      </c>
      <c r="F10" s="292">
        <f>SUM(G10:M10)</f>
        <v>0</v>
      </c>
      <c r="G10" s="292">
        <f>AF10</f>
        <v>0</v>
      </c>
      <c r="H10" s="292">
        <f>AN10</f>
        <v>0</v>
      </c>
      <c r="I10" s="292">
        <f>AV10</f>
        <v>0</v>
      </c>
      <c r="J10" s="292">
        <f>BD10</f>
        <v>0</v>
      </c>
      <c r="K10" s="292">
        <f>BL10</f>
        <v>0</v>
      </c>
      <c r="L10" s="292">
        <f>BT10</f>
        <v>0</v>
      </c>
      <c r="M10" s="292">
        <f>CB10</f>
        <v>0</v>
      </c>
      <c r="N10" s="292">
        <f>CJ10</f>
        <v>0</v>
      </c>
      <c r="O10" s="292">
        <f>CR10</f>
        <v>0</v>
      </c>
      <c r="P10" s="292">
        <f>SUM(Q10:W10)</f>
        <v>0</v>
      </c>
      <c r="Q10" s="292">
        <f>0</f>
        <v>0</v>
      </c>
      <c r="R10" s="292">
        <f>0</f>
        <v>0</v>
      </c>
      <c r="S10" s="292">
        <f>0</f>
        <v>0</v>
      </c>
      <c r="T10" s="292">
        <f>0</f>
        <v>0</v>
      </c>
      <c r="U10" s="292">
        <f>0</f>
        <v>0</v>
      </c>
      <c r="V10" s="292">
        <f>0</f>
        <v>0</v>
      </c>
      <c r="W10" s="292">
        <f>0</f>
        <v>0</v>
      </c>
      <c r="X10" s="292">
        <f>SUM(Y10:AE10)</f>
        <v>0</v>
      </c>
      <c r="Y10" s="292">
        <f>0</f>
        <v>0</v>
      </c>
      <c r="Z10" s="292">
        <f>0</f>
        <v>0</v>
      </c>
      <c r="AA10" s="292">
        <f>0</f>
        <v>0</v>
      </c>
      <c r="AB10" s="292">
        <f>0</f>
        <v>0</v>
      </c>
      <c r="AC10" s="292">
        <f>0</f>
        <v>0</v>
      </c>
      <c r="AD10" s="292">
        <f>0</f>
        <v>0</v>
      </c>
      <c r="AE10" s="292">
        <f>0</f>
        <v>0</v>
      </c>
      <c r="AF10" s="292">
        <f>SUM(AG10:AM10)</f>
        <v>0</v>
      </c>
      <c r="AG10" s="292">
        <f>0</f>
        <v>0</v>
      </c>
      <c r="AH10" s="292">
        <f>0</f>
        <v>0</v>
      </c>
      <c r="AI10" s="292">
        <f>0</f>
        <v>0</v>
      </c>
      <c r="AJ10" s="292">
        <f>0</f>
        <v>0</v>
      </c>
      <c r="AK10" s="292">
        <f>0</f>
        <v>0</v>
      </c>
      <c r="AL10" s="292">
        <f>0</f>
        <v>0</v>
      </c>
      <c r="AM10" s="292">
        <f>0</f>
        <v>0</v>
      </c>
      <c r="AN10" s="292">
        <f>SUM(AO10:AU10)</f>
        <v>0</v>
      </c>
      <c r="AO10" s="292">
        <f>0</f>
        <v>0</v>
      </c>
      <c r="AP10" s="292">
        <f>0</f>
        <v>0</v>
      </c>
      <c r="AQ10" s="292">
        <f>0</f>
        <v>0</v>
      </c>
      <c r="AR10" s="292">
        <f>0</f>
        <v>0</v>
      </c>
      <c r="AS10" s="292">
        <f>0</f>
        <v>0</v>
      </c>
      <c r="AT10" s="292">
        <f>0</f>
        <v>0</v>
      </c>
      <c r="AU10" s="292">
        <f>0</f>
        <v>0</v>
      </c>
      <c r="AV10" s="292">
        <f>SUM(AW10:BC10)</f>
        <v>0</v>
      </c>
      <c r="AW10" s="292">
        <f>0</f>
        <v>0</v>
      </c>
      <c r="AX10" s="292">
        <f>0</f>
        <v>0</v>
      </c>
      <c r="AY10" s="292">
        <f>0</f>
        <v>0</v>
      </c>
      <c r="AZ10" s="292">
        <f>0</f>
        <v>0</v>
      </c>
      <c r="BA10" s="292">
        <f>0</f>
        <v>0</v>
      </c>
      <c r="BB10" s="292">
        <f>0</f>
        <v>0</v>
      </c>
      <c r="BC10" s="292">
        <f>0</f>
        <v>0</v>
      </c>
      <c r="BD10" s="292">
        <f>SUM(BE10:BK10)</f>
        <v>0</v>
      </c>
      <c r="BE10" s="292">
        <f>0</f>
        <v>0</v>
      </c>
      <c r="BF10" s="292">
        <f>0</f>
        <v>0</v>
      </c>
      <c r="BG10" s="292">
        <f>0</f>
        <v>0</v>
      </c>
      <c r="BH10" s="292">
        <f>0</f>
        <v>0</v>
      </c>
      <c r="BI10" s="292">
        <f>0</f>
        <v>0</v>
      </c>
      <c r="BJ10" s="292">
        <f>0</f>
        <v>0</v>
      </c>
      <c r="BK10" s="292">
        <f>0</f>
        <v>0</v>
      </c>
      <c r="BL10" s="292">
        <f>SUM(BM10:BS10)</f>
        <v>0</v>
      </c>
      <c r="BM10" s="292">
        <f>0</f>
        <v>0</v>
      </c>
      <c r="BN10" s="292">
        <f>0</f>
        <v>0</v>
      </c>
      <c r="BO10" s="292">
        <f>0</f>
        <v>0</v>
      </c>
      <c r="BP10" s="292">
        <f>0</f>
        <v>0</v>
      </c>
      <c r="BQ10" s="292">
        <f>0</f>
        <v>0</v>
      </c>
      <c r="BR10" s="292">
        <f>0</f>
        <v>0</v>
      </c>
      <c r="BS10" s="292">
        <f>0</f>
        <v>0</v>
      </c>
      <c r="BT10" s="292">
        <f>SUM(BU10:CA10)</f>
        <v>0</v>
      </c>
      <c r="BU10" s="292">
        <f>0</f>
        <v>0</v>
      </c>
      <c r="BV10" s="292">
        <f>0</f>
        <v>0</v>
      </c>
      <c r="BW10" s="292">
        <f>0</f>
        <v>0</v>
      </c>
      <c r="BX10" s="292">
        <f>0</f>
        <v>0</v>
      </c>
      <c r="BY10" s="292">
        <f>0</f>
        <v>0</v>
      </c>
      <c r="BZ10" s="292">
        <f>0</f>
        <v>0</v>
      </c>
      <c r="CA10" s="292">
        <f>0</f>
        <v>0</v>
      </c>
      <c r="CB10" s="292">
        <f>SUM(CC10:CI10)</f>
        <v>0</v>
      </c>
      <c r="CC10" s="292">
        <f>0</f>
        <v>0</v>
      </c>
      <c r="CD10" s="292">
        <f>0</f>
        <v>0</v>
      </c>
      <c r="CE10" s="292">
        <f>0</f>
        <v>0</v>
      </c>
      <c r="CF10" s="292">
        <f>0</f>
        <v>0</v>
      </c>
      <c r="CG10" s="292">
        <f>0</f>
        <v>0</v>
      </c>
      <c r="CH10" s="292">
        <f>0</f>
        <v>0</v>
      </c>
      <c r="CI10" s="292">
        <f>0</f>
        <v>0</v>
      </c>
      <c r="CJ10" s="292">
        <f>SUM(CK10:CQ10)</f>
        <v>0</v>
      </c>
      <c r="CK10" s="292">
        <f>0</f>
        <v>0</v>
      </c>
      <c r="CL10" s="292">
        <f>0</f>
        <v>0</v>
      </c>
      <c r="CM10" s="292">
        <f>0</f>
        <v>0</v>
      </c>
      <c r="CN10" s="292">
        <f>0</f>
        <v>0</v>
      </c>
      <c r="CO10" s="292">
        <f>0</f>
        <v>0</v>
      </c>
      <c r="CP10" s="292">
        <f>0</f>
        <v>0</v>
      </c>
      <c r="CQ10" s="292">
        <f>0</f>
        <v>0</v>
      </c>
      <c r="CR10" s="292">
        <f>SUM(CS10:CY10)</f>
        <v>0</v>
      </c>
      <c r="CS10" s="292">
        <f>0</f>
        <v>0</v>
      </c>
      <c r="CT10" s="292">
        <f>0</f>
        <v>0</v>
      </c>
      <c r="CU10" s="292">
        <f>0</f>
        <v>0</v>
      </c>
      <c r="CV10" s="292">
        <f>0</f>
        <v>0</v>
      </c>
      <c r="CW10" s="292">
        <f>0</f>
        <v>0</v>
      </c>
      <c r="CX10" s="292">
        <f>0</f>
        <v>0</v>
      </c>
      <c r="CY10" s="292">
        <f>0</f>
        <v>0</v>
      </c>
    </row>
    <row r="11" spans="1:103" s="224" customFormat="1" ht="13.5" customHeight="1">
      <c r="A11" s="290" t="s">
        <v>745</v>
      </c>
      <c r="B11" s="291" t="s">
        <v>768</v>
      </c>
      <c r="C11" s="290" t="s">
        <v>769</v>
      </c>
      <c r="D11" s="292">
        <f>SUM(E11,F11,N11,O11)</f>
        <v>0</v>
      </c>
      <c r="E11" s="292">
        <f>X11</f>
        <v>0</v>
      </c>
      <c r="F11" s="292">
        <f>SUM(G11:M11)</f>
        <v>0</v>
      </c>
      <c r="G11" s="292">
        <f>AF11</f>
        <v>0</v>
      </c>
      <c r="H11" s="292">
        <f>AN11</f>
        <v>0</v>
      </c>
      <c r="I11" s="292">
        <f>AV11</f>
        <v>0</v>
      </c>
      <c r="J11" s="292">
        <f>BD11</f>
        <v>0</v>
      </c>
      <c r="K11" s="292">
        <f>BL11</f>
        <v>0</v>
      </c>
      <c r="L11" s="292">
        <f>BT11</f>
        <v>0</v>
      </c>
      <c r="M11" s="292">
        <f>CB11</f>
        <v>0</v>
      </c>
      <c r="N11" s="292">
        <f>CJ11</f>
        <v>0</v>
      </c>
      <c r="O11" s="292">
        <f>CR11</f>
        <v>0</v>
      </c>
      <c r="P11" s="292">
        <f>SUM(Q11:W11)</f>
        <v>0</v>
      </c>
      <c r="Q11" s="292">
        <f>0</f>
        <v>0</v>
      </c>
      <c r="R11" s="292">
        <f>0</f>
        <v>0</v>
      </c>
      <c r="S11" s="292">
        <f>0</f>
        <v>0</v>
      </c>
      <c r="T11" s="292">
        <f>0</f>
        <v>0</v>
      </c>
      <c r="U11" s="292">
        <f>0</f>
        <v>0</v>
      </c>
      <c r="V11" s="292">
        <f>0</f>
        <v>0</v>
      </c>
      <c r="W11" s="292">
        <f>0</f>
        <v>0</v>
      </c>
      <c r="X11" s="292">
        <f>SUM(Y11:AE11)</f>
        <v>0</v>
      </c>
      <c r="Y11" s="292">
        <f>0</f>
        <v>0</v>
      </c>
      <c r="Z11" s="292">
        <f>0</f>
        <v>0</v>
      </c>
      <c r="AA11" s="292">
        <f>0</f>
        <v>0</v>
      </c>
      <c r="AB11" s="292">
        <f>0</f>
        <v>0</v>
      </c>
      <c r="AC11" s="292">
        <f>0</f>
        <v>0</v>
      </c>
      <c r="AD11" s="292">
        <f>0</f>
        <v>0</v>
      </c>
      <c r="AE11" s="292">
        <f>0</f>
        <v>0</v>
      </c>
      <c r="AF11" s="292">
        <f>SUM(AG11:AM11)</f>
        <v>0</v>
      </c>
      <c r="AG11" s="292">
        <f>0</f>
        <v>0</v>
      </c>
      <c r="AH11" s="292">
        <f>0</f>
        <v>0</v>
      </c>
      <c r="AI11" s="292">
        <f>0</f>
        <v>0</v>
      </c>
      <c r="AJ11" s="292">
        <f>0</f>
        <v>0</v>
      </c>
      <c r="AK11" s="292">
        <f>0</f>
        <v>0</v>
      </c>
      <c r="AL11" s="292">
        <f>0</f>
        <v>0</v>
      </c>
      <c r="AM11" s="292">
        <f>0</f>
        <v>0</v>
      </c>
      <c r="AN11" s="292">
        <f>SUM(AO11:AU11)</f>
        <v>0</v>
      </c>
      <c r="AO11" s="292">
        <f>0</f>
        <v>0</v>
      </c>
      <c r="AP11" s="292">
        <f>0</f>
        <v>0</v>
      </c>
      <c r="AQ11" s="292">
        <f>0</f>
        <v>0</v>
      </c>
      <c r="AR11" s="292">
        <f>0</f>
        <v>0</v>
      </c>
      <c r="AS11" s="292">
        <f>0</f>
        <v>0</v>
      </c>
      <c r="AT11" s="292">
        <f>0</f>
        <v>0</v>
      </c>
      <c r="AU11" s="292">
        <f>0</f>
        <v>0</v>
      </c>
      <c r="AV11" s="292">
        <f>SUM(AW11:BC11)</f>
        <v>0</v>
      </c>
      <c r="AW11" s="292">
        <f>0</f>
        <v>0</v>
      </c>
      <c r="AX11" s="292">
        <f>0</f>
        <v>0</v>
      </c>
      <c r="AY11" s="292">
        <f>0</f>
        <v>0</v>
      </c>
      <c r="AZ11" s="292">
        <f>0</f>
        <v>0</v>
      </c>
      <c r="BA11" s="292">
        <f>0</f>
        <v>0</v>
      </c>
      <c r="BB11" s="292">
        <f>0</f>
        <v>0</v>
      </c>
      <c r="BC11" s="292">
        <f>0</f>
        <v>0</v>
      </c>
      <c r="BD11" s="292">
        <f>SUM(BE11:BK11)</f>
        <v>0</v>
      </c>
      <c r="BE11" s="292">
        <f>0</f>
        <v>0</v>
      </c>
      <c r="BF11" s="292">
        <f>0</f>
        <v>0</v>
      </c>
      <c r="BG11" s="292">
        <f>0</f>
        <v>0</v>
      </c>
      <c r="BH11" s="292">
        <f>0</f>
        <v>0</v>
      </c>
      <c r="BI11" s="292">
        <f>0</f>
        <v>0</v>
      </c>
      <c r="BJ11" s="292">
        <f>0</f>
        <v>0</v>
      </c>
      <c r="BK11" s="292">
        <f>0</f>
        <v>0</v>
      </c>
      <c r="BL11" s="292">
        <f>SUM(BM11:BS11)</f>
        <v>0</v>
      </c>
      <c r="BM11" s="292">
        <f>0</f>
        <v>0</v>
      </c>
      <c r="BN11" s="292">
        <f>0</f>
        <v>0</v>
      </c>
      <c r="BO11" s="292">
        <f>0</f>
        <v>0</v>
      </c>
      <c r="BP11" s="292">
        <f>0</f>
        <v>0</v>
      </c>
      <c r="BQ11" s="292">
        <f>0</f>
        <v>0</v>
      </c>
      <c r="BR11" s="292">
        <f>0</f>
        <v>0</v>
      </c>
      <c r="BS11" s="292">
        <f>0</f>
        <v>0</v>
      </c>
      <c r="BT11" s="292">
        <f>SUM(BU11:CA11)</f>
        <v>0</v>
      </c>
      <c r="BU11" s="292">
        <f>0</f>
        <v>0</v>
      </c>
      <c r="BV11" s="292">
        <f>0</f>
        <v>0</v>
      </c>
      <c r="BW11" s="292">
        <f>0</f>
        <v>0</v>
      </c>
      <c r="BX11" s="292">
        <f>0</f>
        <v>0</v>
      </c>
      <c r="BY11" s="292">
        <f>0</f>
        <v>0</v>
      </c>
      <c r="BZ11" s="292">
        <f>0</f>
        <v>0</v>
      </c>
      <c r="CA11" s="292">
        <f>0</f>
        <v>0</v>
      </c>
      <c r="CB11" s="292">
        <f>SUM(CC11:CI11)</f>
        <v>0</v>
      </c>
      <c r="CC11" s="292">
        <f>0</f>
        <v>0</v>
      </c>
      <c r="CD11" s="292">
        <f>0</f>
        <v>0</v>
      </c>
      <c r="CE11" s="292">
        <f>0</f>
        <v>0</v>
      </c>
      <c r="CF11" s="292">
        <f>0</f>
        <v>0</v>
      </c>
      <c r="CG11" s="292">
        <f>0</f>
        <v>0</v>
      </c>
      <c r="CH11" s="292">
        <f>0</f>
        <v>0</v>
      </c>
      <c r="CI11" s="292">
        <f>0</f>
        <v>0</v>
      </c>
      <c r="CJ11" s="292">
        <f>SUM(CK11:CQ11)</f>
        <v>0</v>
      </c>
      <c r="CK11" s="292">
        <f>0</f>
        <v>0</v>
      </c>
      <c r="CL11" s="292">
        <f>0</f>
        <v>0</v>
      </c>
      <c r="CM11" s="292">
        <f>0</f>
        <v>0</v>
      </c>
      <c r="CN11" s="292">
        <f>0</f>
        <v>0</v>
      </c>
      <c r="CO11" s="292">
        <f>0</f>
        <v>0</v>
      </c>
      <c r="CP11" s="292">
        <f>0</f>
        <v>0</v>
      </c>
      <c r="CQ11" s="292">
        <f>0</f>
        <v>0</v>
      </c>
      <c r="CR11" s="292">
        <f>SUM(CS11:CY11)</f>
        <v>0</v>
      </c>
      <c r="CS11" s="292">
        <f>0</f>
        <v>0</v>
      </c>
      <c r="CT11" s="292">
        <f>0</f>
        <v>0</v>
      </c>
      <c r="CU11" s="292">
        <f>0</f>
        <v>0</v>
      </c>
      <c r="CV11" s="292">
        <f>0</f>
        <v>0</v>
      </c>
      <c r="CW11" s="292">
        <f>0</f>
        <v>0</v>
      </c>
      <c r="CX11" s="292">
        <f>0</f>
        <v>0</v>
      </c>
      <c r="CY11" s="292">
        <f>0</f>
        <v>0</v>
      </c>
    </row>
    <row r="12" spans="1:103" s="224" customFormat="1" ht="13.5" customHeight="1">
      <c r="A12" s="290" t="s">
        <v>745</v>
      </c>
      <c r="B12" s="291" t="s">
        <v>770</v>
      </c>
      <c r="C12" s="290" t="s">
        <v>771</v>
      </c>
      <c r="D12" s="292">
        <f>SUM(E12,F12,N12,O12)</f>
        <v>0</v>
      </c>
      <c r="E12" s="292">
        <f>X12</f>
        <v>0</v>
      </c>
      <c r="F12" s="292">
        <f>SUM(G12:M12)</f>
        <v>0</v>
      </c>
      <c r="G12" s="292">
        <f>AF12</f>
        <v>0</v>
      </c>
      <c r="H12" s="292">
        <f>AN12</f>
        <v>0</v>
      </c>
      <c r="I12" s="292">
        <f>AV12</f>
        <v>0</v>
      </c>
      <c r="J12" s="292">
        <f>BD12</f>
        <v>0</v>
      </c>
      <c r="K12" s="292">
        <f>BL12</f>
        <v>0</v>
      </c>
      <c r="L12" s="292">
        <f>BT12</f>
        <v>0</v>
      </c>
      <c r="M12" s="292">
        <f>CB12</f>
        <v>0</v>
      </c>
      <c r="N12" s="292">
        <f>CJ12</f>
        <v>0</v>
      </c>
      <c r="O12" s="292">
        <f>CR12</f>
        <v>0</v>
      </c>
      <c r="P12" s="292">
        <f>SUM(Q12:W12)</f>
        <v>0</v>
      </c>
      <c r="Q12" s="292">
        <f>0</f>
        <v>0</v>
      </c>
      <c r="R12" s="292">
        <f>0</f>
        <v>0</v>
      </c>
      <c r="S12" s="292">
        <f>0</f>
        <v>0</v>
      </c>
      <c r="T12" s="292">
        <f>0</f>
        <v>0</v>
      </c>
      <c r="U12" s="292">
        <f>0</f>
        <v>0</v>
      </c>
      <c r="V12" s="292">
        <f>0</f>
        <v>0</v>
      </c>
      <c r="W12" s="292">
        <f>0</f>
        <v>0</v>
      </c>
      <c r="X12" s="292">
        <f>SUM(Y12:AE12)</f>
        <v>0</v>
      </c>
      <c r="Y12" s="292">
        <f>0</f>
        <v>0</v>
      </c>
      <c r="Z12" s="292">
        <f>0</f>
        <v>0</v>
      </c>
      <c r="AA12" s="292">
        <f>0</f>
        <v>0</v>
      </c>
      <c r="AB12" s="292">
        <f>0</f>
        <v>0</v>
      </c>
      <c r="AC12" s="292">
        <f>0</f>
        <v>0</v>
      </c>
      <c r="AD12" s="292">
        <f>0</f>
        <v>0</v>
      </c>
      <c r="AE12" s="292">
        <f>0</f>
        <v>0</v>
      </c>
      <c r="AF12" s="292">
        <f>SUM(AG12:AM12)</f>
        <v>0</v>
      </c>
      <c r="AG12" s="292">
        <f>0</f>
        <v>0</v>
      </c>
      <c r="AH12" s="292">
        <f>0</f>
        <v>0</v>
      </c>
      <c r="AI12" s="292">
        <f>0</f>
        <v>0</v>
      </c>
      <c r="AJ12" s="292">
        <f>0</f>
        <v>0</v>
      </c>
      <c r="AK12" s="292">
        <f>0</f>
        <v>0</v>
      </c>
      <c r="AL12" s="292">
        <f>0</f>
        <v>0</v>
      </c>
      <c r="AM12" s="292">
        <f>0</f>
        <v>0</v>
      </c>
      <c r="AN12" s="292">
        <f>SUM(AO12:AU12)</f>
        <v>0</v>
      </c>
      <c r="AO12" s="292">
        <f>0</f>
        <v>0</v>
      </c>
      <c r="AP12" s="292">
        <f>0</f>
        <v>0</v>
      </c>
      <c r="AQ12" s="292">
        <f>0</f>
        <v>0</v>
      </c>
      <c r="AR12" s="292">
        <f>0</f>
        <v>0</v>
      </c>
      <c r="AS12" s="292">
        <f>0</f>
        <v>0</v>
      </c>
      <c r="AT12" s="292">
        <f>0</f>
        <v>0</v>
      </c>
      <c r="AU12" s="292">
        <f>0</f>
        <v>0</v>
      </c>
      <c r="AV12" s="292">
        <f>SUM(AW12:BC12)</f>
        <v>0</v>
      </c>
      <c r="AW12" s="292">
        <f>0</f>
        <v>0</v>
      </c>
      <c r="AX12" s="292">
        <f>0</f>
        <v>0</v>
      </c>
      <c r="AY12" s="292">
        <f>0</f>
        <v>0</v>
      </c>
      <c r="AZ12" s="292">
        <f>0</f>
        <v>0</v>
      </c>
      <c r="BA12" s="292">
        <f>0</f>
        <v>0</v>
      </c>
      <c r="BB12" s="292">
        <f>0</f>
        <v>0</v>
      </c>
      <c r="BC12" s="292">
        <f>0</f>
        <v>0</v>
      </c>
      <c r="BD12" s="292">
        <f>SUM(BE12:BK12)</f>
        <v>0</v>
      </c>
      <c r="BE12" s="292">
        <f>0</f>
        <v>0</v>
      </c>
      <c r="BF12" s="292">
        <f>0</f>
        <v>0</v>
      </c>
      <c r="BG12" s="292">
        <f>0</f>
        <v>0</v>
      </c>
      <c r="BH12" s="292">
        <f>0</f>
        <v>0</v>
      </c>
      <c r="BI12" s="292">
        <f>0</f>
        <v>0</v>
      </c>
      <c r="BJ12" s="292">
        <f>0</f>
        <v>0</v>
      </c>
      <c r="BK12" s="292">
        <f>0</f>
        <v>0</v>
      </c>
      <c r="BL12" s="292">
        <f>SUM(BM12:BS12)</f>
        <v>0</v>
      </c>
      <c r="BM12" s="292">
        <f>0</f>
        <v>0</v>
      </c>
      <c r="BN12" s="292">
        <f>0</f>
        <v>0</v>
      </c>
      <c r="BO12" s="292">
        <f>0</f>
        <v>0</v>
      </c>
      <c r="BP12" s="292">
        <f>0</f>
        <v>0</v>
      </c>
      <c r="BQ12" s="292">
        <f>0</f>
        <v>0</v>
      </c>
      <c r="BR12" s="292">
        <f>0</f>
        <v>0</v>
      </c>
      <c r="BS12" s="292">
        <f>0</f>
        <v>0</v>
      </c>
      <c r="BT12" s="292">
        <f>SUM(BU12:CA12)</f>
        <v>0</v>
      </c>
      <c r="BU12" s="292">
        <f>0</f>
        <v>0</v>
      </c>
      <c r="BV12" s="292">
        <f>0</f>
        <v>0</v>
      </c>
      <c r="BW12" s="292">
        <f>0</f>
        <v>0</v>
      </c>
      <c r="BX12" s="292">
        <f>0</f>
        <v>0</v>
      </c>
      <c r="BY12" s="292">
        <f>0</f>
        <v>0</v>
      </c>
      <c r="BZ12" s="292">
        <f>0</f>
        <v>0</v>
      </c>
      <c r="CA12" s="292">
        <f>0</f>
        <v>0</v>
      </c>
      <c r="CB12" s="292">
        <f>SUM(CC12:CI12)</f>
        <v>0</v>
      </c>
      <c r="CC12" s="292">
        <f>0</f>
        <v>0</v>
      </c>
      <c r="CD12" s="292">
        <f>0</f>
        <v>0</v>
      </c>
      <c r="CE12" s="292">
        <f>0</f>
        <v>0</v>
      </c>
      <c r="CF12" s="292">
        <f>0</f>
        <v>0</v>
      </c>
      <c r="CG12" s="292">
        <f>0</f>
        <v>0</v>
      </c>
      <c r="CH12" s="292">
        <f>0</f>
        <v>0</v>
      </c>
      <c r="CI12" s="292">
        <f>0</f>
        <v>0</v>
      </c>
      <c r="CJ12" s="292">
        <f>SUM(CK12:CQ12)</f>
        <v>0</v>
      </c>
      <c r="CK12" s="292">
        <f>0</f>
        <v>0</v>
      </c>
      <c r="CL12" s="292">
        <f>0</f>
        <v>0</v>
      </c>
      <c r="CM12" s="292">
        <f>0</f>
        <v>0</v>
      </c>
      <c r="CN12" s="292">
        <f>0</f>
        <v>0</v>
      </c>
      <c r="CO12" s="292">
        <f>0</f>
        <v>0</v>
      </c>
      <c r="CP12" s="292">
        <f>0</f>
        <v>0</v>
      </c>
      <c r="CQ12" s="292">
        <f>0</f>
        <v>0</v>
      </c>
      <c r="CR12" s="292">
        <f>SUM(CS12:CY12)</f>
        <v>0</v>
      </c>
      <c r="CS12" s="292">
        <f>0</f>
        <v>0</v>
      </c>
      <c r="CT12" s="292">
        <f>0</f>
        <v>0</v>
      </c>
      <c r="CU12" s="292">
        <f>0</f>
        <v>0</v>
      </c>
      <c r="CV12" s="292">
        <f>0</f>
        <v>0</v>
      </c>
      <c r="CW12" s="292">
        <f>0</f>
        <v>0</v>
      </c>
      <c r="CX12" s="292">
        <f>0</f>
        <v>0</v>
      </c>
      <c r="CY12" s="292">
        <f>0</f>
        <v>0</v>
      </c>
    </row>
    <row r="13" spans="1:103" s="224" customFormat="1" ht="13.5" customHeight="1">
      <c r="A13" s="290" t="s">
        <v>745</v>
      </c>
      <c r="B13" s="291" t="s">
        <v>772</v>
      </c>
      <c r="C13" s="290" t="s">
        <v>773</v>
      </c>
      <c r="D13" s="292">
        <f>SUM(E13,F13,N13,O13)</f>
        <v>0</v>
      </c>
      <c r="E13" s="292">
        <f>X13</f>
        <v>0</v>
      </c>
      <c r="F13" s="292">
        <f>SUM(G13:M13)</f>
        <v>0</v>
      </c>
      <c r="G13" s="292">
        <f>AF13</f>
        <v>0</v>
      </c>
      <c r="H13" s="292">
        <f>AN13</f>
        <v>0</v>
      </c>
      <c r="I13" s="292">
        <f>AV13</f>
        <v>0</v>
      </c>
      <c r="J13" s="292">
        <f>BD13</f>
        <v>0</v>
      </c>
      <c r="K13" s="292">
        <f>BL13</f>
        <v>0</v>
      </c>
      <c r="L13" s="292">
        <f>BT13</f>
        <v>0</v>
      </c>
      <c r="M13" s="292">
        <f>CB13</f>
        <v>0</v>
      </c>
      <c r="N13" s="292">
        <f>CJ13</f>
        <v>0</v>
      </c>
      <c r="O13" s="292">
        <f>CR13</f>
        <v>0</v>
      </c>
      <c r="P13" s="292">
        <f>SUM(Q13:W13)</f>
        <v>0</v>
      </c>
      <c r="Q13" s="292">
        <f>0</f>
        <v>0</v>
      </c>
      <c r="R13" s="292">
        <f>0</f>
        <v>0</v>
      </c>
      <c r="S13" s="292">
        <f>0</f>
        <v>0</v>
      </c>
      <c r="T13" s="292">
        <f>0</f>
        <v>0</v>
      </c>
      <c r="U13" s="292">
        <f>0</f>
        <v>0</v>
      </c>
      <c r="V13" s="292">
        <f>0</f>
        <v>0</v>
      </c>
      <c r="W13" s="292">
        <f>0</f>
        <v>0</v>
      </c>
      <c r="X13" s="292">
        <f>SUM(Y13:AE13)</f>
        <v>0</v>
      </c>
      <c r="Y13" s="292">
        <f>0</f>
        <v>0</v>
      </c>
      <c r="Z13" s="292">
        <f>0</f>
        <v>0</v>
      </c>
      <c r="AA13" s="292">
        <f>0</f>
        <v>0</v>
      </c>
      <c r="AB13" s="292">
        <f>0</f>
        <v>0</v>
      </c>
      <c r="AC13" s="292">
        <f>0</f>
        <v>0</v>
      </c>
      <c r="AD13" s="292">
        <f>0</f>
        <v>0</v>
      </c>
      <c r="AE13" s="292">
        <f>0</f>
        <v>0</v>
      </c>
      <c r="AF13" s="292">
        <f>SUM(AG13:AM13)</f>
        <v>0</v>
      </c>
      <c r="AG13" s="292">
        <f>0</f>
        <v>0</v>
      </c>
      <c r="AH13" s="292">
        <f>0</f>
        <v>0</v>
      </c>
      <c r="AI13" s="292">
        <f>0</f>
        <v>0</v>
      </c>
      <c r="AJ13" s="292">
        <f>0</f>
        <v>0</v>
      </c>
      <c r="AK13" s="292">
        <f>0</f>
        <v>0</v>
      </c>
      <c r="AL13" s="292">
        <f>0</f>
        <v>0</v>
      </c>
      <c r="AM13" s="292">
        <f>0</f>
        <v>0</v>
      </c>
      <c r="AN13" s="292">
        <f>SUM(AO13:AU13)</f>
        <v>0</v>
      </c>
      <c r="AO13" s="292">
        <f>0</f>
        <v>0</v>
      </c>
      <c r="AP13" s="292">
        <f>0</f>
        <v>0</v>
      </c>
      <c r="AQ13" s="292">
        <f>0</f>
        <v>0</v>
      </c>
      <c r="AR13" s="292">
        <f>0</f>
        <v>0</v>
      </c>
      <c r="AS13" s="292">
        <f>0</f>
        <v>0</v>
      </c>
      <c r="AT13" s="292">
        <f>0</f>
        <v>0</v>
      </c>
      <c r="AU13" s="292">
        <f>0</f>
        <v>0</v>
      </c>
      <c r="AV13" s="292">
        <f>SUM(AW13:BC13)</f>
        <v>0</v>
      </c>
      <c r="AW13" s="292">
        <f>0</f>
        <v>0</v>
      </c>
      <c r="AX13" s="292">
        <f>0</f>
        <v>0</v>
      </c>
      <c r="AY13" s="292">
        <f>0</f>
        <v>0</v>
      </c>
      <c r="AZ13" s="292">
        <f>0</f>
        <v>0</v>
      </c>
      <c r="BA13" s="292">
        <f>0</f>
        <v>0</v>
      </c>
      <c r="BB13" s="292">
        <f>0</f>
        <v>0</v>
      </c>
      <c r="BC13" s="292">
        <f>0</f>
        <v>0</v>
      </c>
      <c r="BD13" s="292">
        <f>SUM(BE13:BK13)</f>
        <v>0</v>
      </c>
      <c r="BE13" s="292">
        <f>0</f>
        <v>0</v>
      </c>
      <c r="BF13" s="292">
        <f>0</f>
        <v>0</v>
      </c>
      <c r="BG13" s="292">
        <f>0</f>
        <v>0</v>
      </c>
      <c r="BH13" s="292">
        <f>0</f>
        <v>0</v>
      </c>
      <c r="BI13" s="292">
        <f>0</f>
        <v>0</v>
      </c>
      <c r="BJ13" s="292">
        <f>0</f>
        <v>0</v>
      </c>
      <c r="BK13" s="292">
        <f>0</f>
        <v>0</v>
      </c>
      <c r="BL13" s="292">
        <f>SUM(BM13:BS13)</f>
        <v>0</v>
      </c>
      <c r="BM13" s="292">
        <f>0</f>
        <v>0</v>
      </c>
      <c r="BN13" s="292">
        <f>0</f>
        <v>0</v>
      </c>
      <c r="BO13" s="292">
        <f>0</f>
        <v>0</v>
      </c>
      <c r="BP13" s="292">
        <f>0</f>
        <v>0</v>
      </c>
      <c r="BQ13" s="292">
        <f>0</f>
        <v>0</v>
      </c>
      <c r="BR13" s="292">
        <f>0</f>
        <v>0</v>
      </c>
      <c r="BS13" s="292">
        <f>0</f>
        <v>0</v>
      </c>
      <c r="BT13" s="292">
        <f>SUM(BU13:CA13)</f>
        <v>0</v>
      </c>
      <c r="BU13" s="292">
        <f>0</f>
        <v>0</v>
      </c>
      <c r="BV13" s="292">
        <f>0</f>
        <v>0</v>
      </c>
      <c r="BW13" s="292">
        <f>0</f>
        <v>0</v>
      </c>
      <c r="BX13" s="292">
        <f>0</f>
        <v>0</v>
      </c>
      <c r="BY13" s="292">
        <f>0</f>
        <v>0</v>
      </c>
      <c r="BZ13" s="292">
        <f>0</f>
        <v>0</v>
      </c>
      <c r="CA13" s="292">
        <f>0</f>
        <v>0</v>
      </c>
      <c r="CB13" s="292">
        <f>SUM(CC13:CI13)</f>
        <v>0</v>
      </c>
      <c r="CC13" s="292">
        <f>0</f>
        <v>0</v>
      </c>
      <c r="CD13" s="292">
        <f>0</f>
        <v>0</v>
      </c>
      <c r="CE13" s="292">
        <f>0</f>
        <v>0</v>
      </c>
      <c r="CF13" s="292">
        <f>0</f>
        <v>0</v>
      </c>
      <c r="CG13" s="292">
        <f>0</f>
        <v>0</v>
      </c>
      <c r="CH13" s="292">
        <f>0</f>
        <v>0</v>
      </c>
      <c r="CI13" s="292">
        <f>0</f>
        <v>0</v>
      </c>
      <c r="CJ13" s="292">
        <f>SUM(CK13:CQ13)</f>
        <v>0</v>
      </c>
      <c r="CK13" s="292">
        <f>0</f>
        <v>0</v>
      </c>
      <c r="CL13" s="292">
        <f>0</f>
        <v>0</v>
      </c>
      <c r="CM13" s="292">
        <f>0</f>
        <v>0</v>
      </c>
      <c r="CN13" s="292">
        <f>0</f>
        <v>0</v>
      </c>
      <c r="CO13" s="292">
        <f>0</f>
        <v>0</v>
      </c>
      <c r="CP13" s="292">
        <f>0</f>
        <v>0</v>
      </c>
      <c r="CQ13" s="292">
        <f>0</f>
        <v>0</v>
      </c>
      <c r="CR13" s="292">
        <f>SUM(CS13:CY13)</f>
        <v>0</v>
      </c>
      <c r="CS13" s="292">
        <f>0</f>
        <v>0</v>
      </c>
      <c r="CT13" s="292">
        <f>0</f>
        <v>0</v>
      </c>
      <c r="CU13" s="292">
        <f>0</f>
        <v>0</v>
      </c>
      <c r="CV13" s="292">
        <f>0</f>
        <v>0</v>
      </c>
      <c r="CW13" s="292">
        <f>0</f>
        <v>0</v>
      </c>
      <c r="CX13" s="292">
        <f>0</f>
        <v>0</v>
      </c>
      <c r="CY13" s="292">
        <f>0</f>
        <v>0</v>
      </c>
    </row>
    <row r="14" spans="1:103" s="224" customFormat="1" ht="13.5" customHeight="1">
      <c r="A14" s="290" t="s">
        <v>745</v>
      </c>
      <c r="B14" s="291" t="s">
        <v>774</v>
      </c>
      <c r="C14" s="290" t="s">
        <v>775</v>
      </c>
      <c r="D14" s="292">
        <f>SUM(E14,F14,N14,O14)</f>
        <v>0</v>
      </c>
      <c r="E14" s="292">
        <f>X14</f>
        <v>0</v>
      </c>
      <c r="F14" s="292">
        <f>SUM(G14:M14)</f>
        <v>0</v>
      </c>
      <c r="G14" s="292">
        <f>AF14</f>
        <v>0</v>
      </c>
      <c r="H14" s="292">
        <f>AN14</f>
        <v>0</v>
      </c>
      <c r="I14" s="292">
        <f>AV14</f>
        <v>0</v>
      </c>
      <c r="J14" s="292">
        <f>BD14</f>
        <v>0</v>
      </c>
      <c r="K14" s="292">
        <f>BL14</f>
        <v>0</v>
      </c>
      <c r="L14" s="292">
        <f>BT14</f>
        <v>0</v>
      </c>
      <c r="M14" s="292">
        <f>CB14</f>
        <v>0</v>
      </c>
      <c r="N14" s="292">
        <f>CJ14</f>
        <v>0</v>
      </c>
      <c r="O14" s="292">
        <f>CR14</f>
        <v>0</v>
      </c>
      <c r="P14" s="292">
        <f>SUM(Q14:W14)</f>
        <v>0</v>
      </c>
      <c r="Q14" s="292">
        <f>0</f>
        <v>0</v>
      </c>
      <c r="R14" s="292">
        <f>0</f>
        <v>0</v>
      </c>
      <c r="S14" s="292">
        <f>0</f>
        <v>0</v>
      </c>
      <c r="T14" s="292">
        <f>0</f>
        <v>0</v>
      </c>
      <c r="U14" s="292">
        <f>0</f>
        <v>0</v>
      </c>
      <c r="V14" s="292">
        <f>0</f>
        <v>0</v>
      </c>
      <c r="W14" s="292">
        <f>0</f>
        <v>0</v>
      </c>
      <c r="X14" s="292">
        <f>SUM(Y14:AE14)</f>
        <v>0</v>
      </c>
      <c r="Y14" s="292">
        <f>0</f>
        <v>0</v>
      </c>
      <c r="Z14" s="292">
        <f>0</f>
        <v>0</v>
      </c>
      <c r="AA14" s="292">
        <f>0</f>
        <v>0</v>
      </c>
      <c r="AB14" s="292">
        <f>0</f>
        <v>0</v>
      </c>
      <c r="AC14" s="292">
        <f>0</f>
        <v>0</v>
      </c>
      <c r="AD14" s="292">
        <f>0</f>
        <v>0</v>
      </c>
      <c r="AE14" s="292">
        <f>0</f>
        <v>0</v>
      </c>
      <c r="AF14" s="292">
        <f>SUM(AG14:AM14)</f>
        <v>0</v>
      </c>
      <c r="AG14" s="292">
        <f>0</f>
        <v>0</v>
      </c>
      <c r="AH14" s="292">
        <f>0</f>
        <v>0</v>
      </c>
      <c r="AI14" s="292">
        <f>0</f>
        <v>0</v>
      </c>
      <c r="AJ14" s="292">
        <f>0</f>
        <v>0</v>
      </c>
      <c r="AK14" s="292">
        <f>0</f>
        <v>0</v>
      </c>
      <c r="AL14" s="292">
        <f>0</f>
        <v>0</v>
      </c>
      <c r="AM14" s="292">
        <f>0</f>
        <v>0</v>
      </c>
      <c r="AN14" s="292">
        <f>SUM(AO14:AU14)</f>
        <v>0</v>
      </c>
      <c r="AO14" s="292">
        <f>0</f>
        <v>0</v>
      </c>
      <c r="AP14" s="292">
        <f>0</f>
        <v>0</v>
      </c>
      <c r="AQ14" s="292">
        <f>0</f>
        <v>0</v>
      </c>
      <c r="AR14" s="292">
        <f>0</f>
        <v>0</v>
      </c>
      <c r="AS14" s="292">
        <f>0</f>
        <v>0</v>
      </c>
      <c r="AT14" s="292">
        <f>0</f>
        <v>0</v>
      </c>
      <c r="AU14" s="292">
        <f>0</f>
        <v>0</v>
      </c>
      <c r="AV14" s="292">
        <f>SUM(AW14:BC14)</f>
        <v>0</v>
      </c>
      <c r="AW14" s="292">
        <f>0</f>
        <v>0</v>
      </c>
      <c r="AX14" s="292">
        <f>0</f>
        <v>0</v>
      </c>
      <c r="AY14" s="292">
        <f>0</f>
        <v>0</v>
      </c>
      <c r="AZ14" s="292">
        <f>0</f>
        <v>0</v>
      </c>
      <c r="BA14" s="292">
        <f>0</f>
        <v>0</v>
      </c>
      <c r="BB14" s="292">
        <f>0</f>
        <v>0</v>
      </c>
      <c r="BC14" s="292">
        <f>0</f>
        <v>0</v>
      </c>
      <c r="BD14" s="292">
        <f>SUM(BE14:BK14)</f>
        <v>0</v>
      </c>
      <c r="BE14" s="292">
        <f>0</f>
        <v>0</v>
      </c>
      <c r="BF14" s="292">
        <f>0</f>
        <v>0</v>
      </c>
      <c r="BG14" s="292">
        <f>0</f>
        <v>0</v>
      </c>
      <c r="BH14" s="292">
        <f>0</f>
        <v>0</v>
      </c>
      <c r="BI14" s="292">
        <f>0</f>
        <v>0</v>
      </c>
      <c r="BJ14" s="292">
        <f>0</f>
        <v>0</v>
      </c>
      <c r="BK14" s="292">
        <f>0</f>
        <v>0</v>
      </c>
      <c r="BL14" s="292">
        <f>SUM(BM14:BS14)</f>
        <v>0</v>
      </c>
      <c r="BM14" s="292">
        <f>0</f>
        <v>0</v>
      </c>
      <c r="BN14" s="292">
        <f>0</f>
        <v>0</v>
      </c>
      <c r="BO14" s="292">
        <f>0</f>
        <v>0</v>
      </c>
      <c r="BP14" s="292">
        <f>0</f>
        <v>0</v>
      </c>
      <c r="BQ14" s="292">
        <f>0</f>
        <v>0</v>
      </c>
      <c r="BR14" s="292">
        <f>0</f>
        <v>0</v>
      </c>
      <c r="BS14" s="292">
        <f>0</f>
        <v>0</v>
      </c>
      <c r="BT14" s="292">
        <f>SUM(BU14:CA14)</f>
        <v>0</v>
      </c>
      <c r="BU14" s="292">
        <f>0</f>
        <v>0</v>
      </c>
      <c r="BV14" s="292">
        <f>0</f>
        <v>0</v>
      </c>
      <c r="BW14" s="292">
        <f>0</f>
        <v>0</v>
      </c>
      <c r="BX14" s="292">
        <f>0</f>
        <v>0</v>
      </c>
      <c r="BY14" s="292">
        <f>0</f>
        <v>0</v>
      </c>
      <c r="BZ14" s="292">
        <f>0</f>
        <v>0</v>
      </c>
      <c r="CA14" s="292">
        <f>0</f>
        <v>0</v>
      </c>
      <c r="CB14" s="292">
        <f>SUM(CC14:CI14)</f>
        <v>0</v>
      </c>
      <c r="CC14" s="292">
        <f>0</f>
        <v>0</v>
      </c>
      <c r="CD14" s="292">
        <f>0</f>
        <v>0</v>
      </c>
      <c r="CE14" s="292">
        <f>0</f>
        <v>0</v>
      </c>
      <c r="CF14" s="292">
        <f>0</f>
        <v>0</v>
      </c>
      <c r="CG14" s="292">
        <f>0</f>
        <v>0</v>
      </c>
      <c r="CH14" s="292">
        <f>0</f>
        <v>0</v>
      </c>
      <c r="CI14" s="292">
        <f>0</f>
        <v>0</v>
      </c>
      <c r="CJ14" s="292">
        <f>SUM(CK14:CQ14)</f>
        <v>0</v>
      </c>
      <c r="CK14" s="292">
        <f>0</f>
        <v>0</v>
      </c>
      <c r="CL14" s="292">
        <f>0</f>
        <v>0</v>
      </c>
      <c r="CM14" s="292">
        <f>0</f>
        <v>0</v>
      </c>
      <c r="CN14" s="292">
        <f>0</f>
        <v>0</v>
      </c>
      <c r="CO14" s="292">
        <f>0</f>
        <v>0</v>
      </c>
      <c r="CP14" s="292">
        <f>0</f>
        <v>0</v>
      </c>
      <c r="CQ14" s="292">
        <f>0</f>
        <v>0</v>
      </c>
      <c r="CR14" s="292">
        <f>SUM(CS14:CY14)</f>
        <v>0</v>
      </c>
      <c r="CS14" s="292">
        <f>0</f>
        <v>0</v>
      </c>
      <c r="CT14" s="292">
        <f>0</f>
        <v>0</v>
      </c>
      <c r="CU14" s="292">
        <f>0</f>
        <v>0</v>
      </c>
      <c r="CV14" s="292">
        <f>0</f>
        <v>0</v>
      </c>
      <c r="CW14" s="292">
        <f>0</f>
        <v>0</v>
      </c>
      <c r="CX14" s="292">
        <f>0</f>
        <v>0</v>
      </c>
      <c r="CY14" s="292">
        <f>0</f>
        <v>0</v>
      </c>
    </row>
    <row r="15" spans="1:103" s="224" customFormat="1" ht="13.5" customHeight="1">
      <c r="A15" s="290" t="s">
        <v>745</v>
      </c>
      <c r="B15" s="291" t="s">
        <v>776</v>
      </c>
      <c r="C15" s="290" t="s">
        <v>777</v>
      </c>
      <c r="D15" s="292">
        <f>SUM(E15,F15,N15,O15)</f>
        <v>0</v>
      </c>
      <c r="E15" s="292">
        <f>X15</f>
        <v>0</v>
      </c>
      <c r="F15" s="292">
        <f>SUM(G15:M15)</f>
        <v>0</v>
      </c>
      <c r="G15" s="292">
        <f>AF15</f>
        <v>0</v>
      </c>
      <c r="H15" s="292">
        <f>AN15</f>
        <v>0</v>
      </c>
      <c r="I15" s="292">
        <f>AV15</f>
        <v>0</v>
      </c>
      <c r="J15" s="292">
        <f>BD15</f>
        <v>0</v>
      </c>
      <c r="K15" s="292">
        <f>BL15</f>
        <v>0</v>
      </c>
      <c r="L15" s="292">
        <f>BT15</f>
        <v>0</v>
      </c>
      <c r="M15" s="292">
        <f>CB15</f>
        <v>0</v>
      </c>
      <c r="N15" s="292">
        <f>CJ15</f>
        <v>0</v>
      </c>
      <c r="O15" s="292">
        <f>CR15</f>
        <v>0</v>
      </c>
      <c r="P15" s="292">
        <f>SUM(Q15:W15)</f>
        <v>0</v>
      </c>
      <c r="Q15" s="292">
        <f>0</f>
        <v>0</v>
      </c>
      <c r="R15" s="292">
        <f>0</f>
        <v>0</v>
      </c>
      <c r="S15" s="292">
        <f>0</f>
        <v>0</v>
      </c>
      <c r="T15" s="292">
        <f>0</f>
        <v>0</v>
      </c>
      <c r="U15" s="292">
        <f>0</f>
        <v>0</v>
      </c>
      <c r="V15" s="292">
        <f>0</f>
        <v>0</v>
      </c>
      <c r="W15" s="292">
        <f>0</f>
        <v>0</v>
      </c>
      <c r="X15" s="292">
        <f>SUM(Y15:AE15)</f>
        <v>0</v>
      </c>
      <c r="Y15" s="292">
        <f>0</f>
        <v>0</v>
      </c>
      <c r="Z15" s="292">
        <f>0</f>
        <v>0</v>
      </c>
      <c r="AA15" s="292">
        <f>0</f>
        <v>0</v>
      </c>
      <c r="AB15" s="292">
        <f>0</f>
        <v>0</v>
      </c>
      <c r="AC15" s="292">
        <f>0</f>
        <v>0</v>
      </c>
      <c r="AD15" s="292">
        <f>0</f>
        <v>0</v>
      </c>
      <c r="AE15" s="292">
        <f>0</f>
        <v>0</v>
      </c>
      <c r="AF15" s="292">
        <f>SUM(AG15:AM15)</f>
        <v>0</v>
      </c>
      <c r="AG15" s="292">
        <f>0</f>
        <v>0</v>
      </c>
      <c r="AH15" s="292">
        <f>0</f>
        <v>0</v>
      </c>
      <c r="AI15" s="292">
        <f>0</f>
        <v>0</v>
      </c>
      <c r="AJ15" s="292">
        <f>0</f>
        <v>0</v>
      </c>
      <c r="AK15" s="292">
        <f>0</f>
        <v>0</v>
      </c>
      <c r="AL15" s="292">
        <f>0</f>
        <v>0</v>
      </c>
      <c r="AM15" s="292">
        <f>0</f>
        <v>0</v>
      </c>
      <c r="AN15" s="292">
        <f>SUM(AO15:AU15)</f>
        <v>0</v>
      </c>
      <c r="AO15" s="292">
        <f>0</f>
        <v>0</v>
      </c>
      <c r="AP15" s="292">
        <f>0</f>
        <v>0</v>
      </c>
      <c r="AQ15" s="292">
        <f>0</f>
        <v>0</v>
      </c>
      <c r="AR15" s="292">
        <f>0</f>
        <v>0</v>
      </c>
      <c r="AS15" s="292">
        <f>0</f>
        <v>0</v>
      </c>
      <c r="AT15" s="292">
        <f>0</f>
        <v>0</v>
      </c>
      <c r="AU15" s="292">
        <f>0</f>
        <v>0</v>
      </c>
      <c r="AV15" s="292">
        <f>SUM(AW15:BC15)</f>
        <v>0</v>
      </c>
      <c r="AW15" s="292">
        <f>0</f>
        <v>0</v>
      </c>
      <c r="AX15" s="292">
        <f>0</f>
        <v>0</v>
      </c>
      <c r="AY15" s="292">
        <f>0</f>
        <v>0</v>
      </c>
      <c r="AZ15" s="292">
        <f>0</f>
        <v>0</v>
      </c>
      <c r="BA15" s="292">
        <f>0</f>
        <v>0</v>
      </c>
      <c r="BB15" s="292">
        <f>0</f>
        <v>0</v>
      </c>
      <c r="BC15" s="292">
        <f>0</f>
        <v>0</v>
      </c>
      <c r="BD15" s="292">
        <f>SUM(BE15:BK15)</f>
        <v>0</v>
      </c>
      <c r="BE15" s="292">
        <f>0</f>
        <v>0</v>
      </c>
      <c r="BF15" s="292">
        <f>0</f>
        <v>0</v>
      </c>
      <c r="BG15" s="292">
        <f>0</f>
        <v>0</v>
      </c>
      <c r="BH15" s="292">
        <f>0</f>
        <v>0</v>
      </c>
      <c r="BI15" s="292">
        <f>0</f>
        <v>0</v>
      </c>
      <c r="BJ15" s="292">
        <f>0</f>
        <v>0</v>
      </c>
      <c r="BK15" s="292">
        <f>0</f>
        <v>0</v>
      </c>
      <c r="BL15" s="292">
        <f>SUM(BM15:BS15)</f>
        <v>0</v>
      </c>
      <c r="BM15" s="292">
        <f>0</f>
        <v>0</v>
      </c>
      <c r="BN15" s="292">
        <f>0</f>
        <v>0</v>
      </c>
      <c r="BO15" s="292">
        <f>0</f>
        <v>0</v>
      </c>
      <c r="BP15" s="292">
        <f>0</f>
        <v>0</v>
      </c>
      <c r="BQ15" s="292">
        <f>0</f>
        <v>0</v>
      </c>
      <c r="BR15" s="292">
        <f>0</f>
        <v>0</v>
      </c>
      <c r="BS15" s="292">
        <f>0</f>
        <v>0</v>
      </c>
      <c r="BT15" s="292">
        <f>SUM(BU15:CA15)</f>
        <v>0</v>
      </c>
      <c r="BU15" s="292">
        <f>0</f>
        <v>0</v>
      </c>
      <c r="BV15" s="292">
        <f>0</f>
        <v>0</v>
      </c>
      <c r="BW15" s="292">
        <f>0</f>
        <v>0</v>
      </c>
      <c r="BX15" s="292">
        <f>0</f>
        <v>0</v>
      </c>
      <c r="BY15" s="292">
        <f>0</f>
        <v>0</v>
      </c>
      <c r="BZ15" s="292">
        <f>0</f>
        <v>0</v>
      </c>
      <c r="CA15" s="292">
        <f>0</f>
        <v>0</v>
      </c>
      <c r="CB15" s="292">
        <f>SUM(CC15:CI15)</f>
        <v>0</v>
      </c>
      <c r="CC15" s="292">
        <f>0</f>
        <v>0</v>
      </c>
      <c r="CD15" s="292">
        <f>0</f>
        <v>0</v>
      </c>
      <c r="CE15" s="292">
        <f>0</f>
        <v>0</v>
      </c>
      <c r="CF15" s="292">
        <f>0</f>
        <v>0</v>
      </c>
      <c r="CG15" s="292">
        <f>0</f>
        <v>0</v>
      </c>
      <c r="CH15" s="292">
        <f>0</f>
        <v>0</v>
      </c>
      <c r="CI15" s="292">
        <f>0</f>
        <v>0</v>
      </c>
      <c r="CJ15" s="292">
        <f>SUM(CK15:CQ15)</f>
        <v>0</v>
      </c>
      <c r="CK15" s="292">
        <f>0</f>
        <v>0</v>
      </c>
      <c r="CL15" s="292">
        <f>0</f>
        <v>0</v>
      </c>
      <c r="CM15" s="292">
        <f>0</f>
        <v>0</v>
      </c>
      <c r="CN15" s="292">
        <f>0</f>
        <v>0</v>
      </c>
      <c r="CO15" s="292">
        <f>0</f>
        <v>0</v>
      </c>
      <c r="CP15" s="292">
        <f>0</f>
        <v>0</v>
      </c>
      <c r="CQ15" s="292">
        <f>0</f>
        <v>0</v>
      </c>
      <c r="CR15" s="292">
        <f>SUM(CS15:CY15)</f>
        <v>0</v>
      </c>
      <c r="CS15" s="292">
        <f>0</f>
        <v>0</v>
      </c>
      <c r="CT15" s="292">
        <f>0</f>
        <v>0</v>
      </c>
      <c r="CU15" s="292">
        <f>0</f>
        <v>0</v>
      </c>
      <c r="CV15" s="292">
        <f>0</f>
        <v>0</v>
      </c>
      <c r="CW15" s="292">
        <f>0</f>
        <v>0</v>
      </c>
      <c r="CX15" s="292">
        <f>0</f>
        <v>0</v>
      </c>
      <c r="CY15" s="292">
        <f>0</f>
        <v>0</v>
      </c>
    </row>
    <row r="16" spans="1:103" s="224" customFormat="1" ht="13.5" customHeight="1">
      <c r="A16" s="290" t="s">
        <v>745</v>
      </c>
      <c r="B16" s="291" t="s">
        <v>778</v>
      </c>
      <c r="C16" s="290" t="s">
        <v>779</v>
      </c>
      <c r="D16" s="292">
        <f>SUM(E16,F16,N16,O16)</f>
        <v>0</v>
      </c>
      <c r="E16" s="292">
        <f>X16</f>
        <v>0</v>
      </c>
      <c r="F16" s="292">
        <f>SUM(G16:M16)</f>
        <v>0</v>
      </c>
      <c r="G16" s="292">
        <f>AF16</f>
        <v>0</v>
      </c>
      <c r="H16" s="292">
        <f>AN16</f>
        <v>0</v>
      </c>
      <c r="I16" s="292">
        <f>AV16</f>
        <v>0</v>
      </c>
      <c r="J16" s="292">
        <f>BD16</f>
        <v>0</v>
      </c>
      <c r="K16" s="292">
        <f>BL16</f>
        <v>0</v>
      </c>
      <c r="L16" s="292">
        <f>BT16</f>
        <v>0</v>
      </c>
      <c r="M16" s="292">
        <f>CB16</f>
        <v>0</v>
      </c>
      <c r="N16" s="292">
        <f>CJ16</f>
        <v>0</v>
      </c>
      <c r="O16" s="292">
        <f>CR16</f>
        <v>0</v>
      </c>
      <c r="P16" s="292">
        <f>SUM(Q16:W16)</f>
        <v>0</v>
      </c>
      <c r="Q16" s="292">
        <f>0</f>
        <v>0</v>
      </c>
      <c r="R16" s="292">
        <f>0</f>
        <v>0</v>
      </c>
      <c r="S16" s="292">
        <f>0</f>
        <v>0</v>
      </c>
      <c r="T16" s="292">
        <f>0</f>
        <v>0</v>
      </c>
      <c r="U16" s="292">
        <f>0</f>
        <v>0</v>
      </c>
      <c r="V16" s="292">
        <f>0</f>
        <v>0</v>
      </c>
      <c r="W16" s="292">
        <f>0</f>
        <v>0</v>
      </c>
      <c r="X16" s="292">
        <f>SUM(Y16:AE16)</f>
        <v>0</v>
      </c>
      <c r="Y16" s="292">
        <f>0</f>
        <v>0</v>
      </c>
      <c r="Z16" s="292">
        <f>0</f>
        <v>0</v>
      </c>
      <c r="AA16" s="292">
        <f>0</f>
        <v>0</v>
      </c>
      <c r="AB16" s="292">
        <f>0</f>
        <v>0</v>
      </c>
      <c r="AC16" s="292">
        <f>0</f>
        <v>0</v>
      </c>
      <c r="AD16" s="292">
        <f>0</f>
        <v>0</v>
      </c>
      <c r="AE16" s="292">
        <f>0</f>
        <v>0</v>
      </c>
      <c r="AF16" s="292">
        <f>SUM(AG16:AM16)</f>
        <v>0</v>
      </c>
      <c r="AG16" s="292">
        <f>0</f>
        <v>0</v>
      </c>
      <c r="AH16" s="292">
        <f>0</f>
        <v>0</v>
      </c>
      <c r="AI16" s="292">
        <f>0</f>
        <v>0</v>
      </c>
      <c r="AJ16" s="292">
        <f>0</f>
        <v>0</v>
      </c>
      <c r="AK16" s="292">
        <f>0</f>
        <v>0</v>
      </c>
      <c r="AL16" s="292">
        <f>0</f>
        <v>0</v>
      </c>
      <c r="AM16" s="292">
        <f>0</f>
        <v>0</v>
      </c>
      <c r="AN16" s="292">
        <f>SUM(AO16:AU16)</f>
        <v>0</v>
      </c>
      <c r="AO16" s="292">
        <f>0</f>
        <v>0</v>
      </c>
      <c r="AP16" s="292">
        <f>0</f>
        <v>0</v>
      </c>
      <c r="AQ16" s="292">
        <f>0</f>
        <v>0</v>
      </c>
      <c r="AR16" s="292">
        <f>0</f>
        <v>0</v>
      </c>
      <c r="AS16" s="292">
        <f>0</f>
        <v>0</v>
      </c>
      <c r="AT16" s="292">
        <f>0</f>
        <v>0</v>
      </c>
      <c r="AU16" s="292">
        <f>0</f>
        <v>0</v>
      </c>
      <c r="AV16" s="292">
        <f>SUM(AW16:BC16)</f>
        <v>0</v>
      </c>
      <c r="AW16" s="292">
        <f>0</f>
        <v>0</v>
      </c>
      <c r="AX16" s="292">
        <f>0</f>
        <v>0</v>
      </c>
      <c r="AY16" s="292">
        <f>0</f>
        <v>0</v>
      </c>
      <c r="AZ16" s="292">
        <f>0</f>
        <v>0</v>
      </c>
      <c r="BA16" s="292">
        <f>0</f>
        <v>0</v>
      </c>
      <c r="BB16" s="292">
        <f>0</f>
        <v>0</v>
      </c>
      <c r="BC16" s="292">
        <f>0</f>
        <v>0</v>
      </c>
      <c r="BD16" s="292">
        <f>SUM(BE16:BK16)</f>
        <v>0</v>
      </c>
      <c r="BE16" s="292">
        <f>0</f>
        <v>0</v>
      </c>
      <c r="BF16" s="292">
        <f>0</f>
        <v>0</v>
      </c>
      <c r="BG16" s="292">
        <f>0</f>
        <v>0</v>
      </c>
      <c r="BH16" s="292">
        <f>0</f>
        <v>0</v>
      </c>
      <c r="BI16" s="292">
        <f>0</f>
        <v>0</v>
      </c>
      <c r="BJ16" s="292">
        <f>0</f>
        <v>0</v>
      </c>
      <c r="BK16" s="292">
        <f>0</f>
        <v>0</v>
      </c>
      <c r="BL16" s="292">
        <f>SUM(BM16:BS16)</f>
        <v>0</v>
      </c>
      <c r="BM16" s="292">
        <f>0</f>
        <v>0</v>
      </c>
      <c r="BN16" s="292">
        <f>0</f>
        <v>0</v>
      </c>
      <c r="BO16" s="292">
        <f>0</f>
        <v>0</v>
      </c>
      <c r="BP16" s="292">
        <f>0</f>
        <v>0</v>
      </c>
      <c r="BQ16" s="292">
        <f>0</f>
        <v>0</v>
      </c>
      <c r="BR16" s="292">
        <f>0</f>
        <v>0</v>
      </c>
      <c r="BS16" s="292">
        <f>0</f>
        <v>0</v>
      </c>
      <c r="BT16" s="292">
        <f>SUM(BU16:CA16)</f>
        <v>0</v>
      </c>
      <c r="BU16" s="292">
        <f>0</f>
        <v>0</v>
      </c>
      <c r="BV16" s="292">
        <f>0</f>
        <v>0</v>
      </c>
      <c r="BW16" s="292">
        <f>0</f>
        <v>0</v>
      </c>
      <c r="BX16" s="292">
        <f>0</f>
        <v>0</v>
      </c>
      <c r="BY16" s="292">
        <f>0</f>
        <v>0</v>
      </c>
      <c r="BZ16" s="292">
        <f>0</f>
        <v>0</v>
      </c>
      <c r="CA16" s="292">
        <f>0</f>
        <v>0</v>
      </c>
      <c r="CB16" s="292">
        <f>SUM(CC16:CI16)</f>
        <v>0</v>
      </c>
      <c r="CC16" s="292">
        <f>0</f>
        <v>0</v>
      </c>
      <c r="CD16" s="292">
        <f>0</f>
        <v>0</v>
      </c>
      <c r="CE16" s="292">
        <f>0</f>
        <v>0</v>
      </c>
      <c r="CF16" s="292">
        <f>0</f>
        <v>0</v>
      </c>
      <c r="CG16" s="292">
        <f>0</f>
        <v>0</v>
      </c>
      <c r="CH16" s="292">
        <f>0</f>
        <v>0</v>
      </c>
      <c r="CI16" s="292">
        <f>0</f>
        <v>0</v>
      </c>
      <c r="CJ16" s="292">
        <f>SUM(CK16:CQ16)</f>
        <v>0</v>
      </c>
      <c r="CK16" s="292">
        <f>0</f>
        <v>0</v>
      </c>
      <c r="CL16" s="292">
        <f>0</f>
        <v>0</v>
      </c>
      <c r="CM16" s="292">
        <f>0</f>
        <v>0</v>
      </c>
      <c r="CN16" s="292">
        <f>0</f>
        <v>0</v>
      </c>
      <c r="CO16" s="292">
        <f>0</f>
        <v>0</v>
      </c>
      <c r="CP16" s="292">
        <f>0</f>
        <v>0</v>
      </c>
      <c r="CQ16" s="292">
        <f>0</f>
        <v>0</v>
      </c>
      <c r="CR16" s="292">
        <f>SUM(CS16:CY16)</f>
        <v>0</v>
      </c>
      <c r="CS16" s="292">
        <f>0</f>
        <v>0</v>
      </c>
      <c r="CT16" s="292">
        <f>0</f>
        <v>0</v>
      </c>
      <c r="CU16" s="292">
        <f>0</f>
        <v>0</v>
      </c>
      <c r="CV16" s="292">
        <f>0</f>
        <v>0</v>
      </c>
      <c r="CW16" s="292">
        <f>0</f>
        <v>0</v>
      </c>
      <c r="CX16" s="292">
        <f>0</f>
        <v>0</v>
      </c>
      <c r="CY16" s="292">
        <f>0</f>
        <v>0</v>
      </c>
    </row>
    <row r="17" spans="1:103" s="224" customFormat="1" ht="13.5" customHeight="1">
      <c r="A17" s="290" t="s">
        <v>745</v>
      </c>
      <c r="B17" s="291" t="s">
        <v>780</v>
      </c>
      <c r="C17" s="290" t="s">
        <v>781</v>
      </c>
      <c r="D17" s="292">
        <f>SUM(E17,F17,N17,O17)</f>
        <v>0</v>
      </c>
      <c r="E17" s="292">
        <f>X17</f>
        <v>0</v>
      </c>
      <c r="F17" s="292">
        <f>SUM(G17:M17)</f>
        <v>0</v>
      </c>
      <c r="G17" s="292">
        <f>AF17</f>
        <v>0</v>
      </c>
      <c r="H17" s="292">
        <f>AN17</f>
        <v>0</v>
      </c>
      <c r="I17" s="292">
        <f>AV17</f>
        <v>0</v>
      </c>
      <c r="J17" s="292">
        <f>BD17</f>
        <v>0</v>
      </c>
      <c r="K17" s="292">
        <f>BL17</f>
        <v>0</v>
      </c>
      <c r="L17" s="292">
        <f>BT17</f>
        <v>0</v>
      </c>
      <c r="M17" s="292">
        <f>CB17</f>
        <v>0</v>
      </c>
      <c r="N17" s="292">
        <f>CJ17</f>
        <v>0</v>
      </c>
      <c r="O17" s="292">
        <f>CR17</f>
        <v>0</v>
      </c>
      <c r="P17" s="292">
        <f>SUM(Q17:W17)</f>
        <v>0</v>
      </c>
      <c r="Q17" s="292">
        <f>0</f>
        <v>0</v>
      </c>
      <c r="R17" s="292">
        <f>0</f>
        <v>0</v>
      </c>
      <c r="S17" s="292">
        <f>0</f>
        <v>0</v>
      </c>
      <c r="T17" s="292">
        <f>0</f>
        <v>0</v>
      </c>
      <c r="U17" s="292">
        <f>0</f>
        <v>0</v>
      </c>
      <c r="V17" s="292">
        <f>0</f>
        <v>0</v>
      </c>
      <c r="W17" s="292">
        <f>0</f>
        <v>0</v>
      </c>
      <c r="X17" s="292">
        <f>SUM(Y17:AE17)</f>
        <v>0</v>
      </c>
      <c r="Y17" s="292">
        <f>0</f>
        <v>0</v>
      </c>
      <c r="Z17" s="292">
        <f>0</f>
        <v>0</v>
      </c>
      <c r="AA17" s="292">
        <f>0</f>
        <v>0</v>
      </c>
      <c r="AB17" s="292">
        <f>0</f>
        <v>0</v>
      </c>
      <c r="AC17" s="292">
        <f>0</f>
        <v>0</v>
      </c>
      <c r="AD17" s="292">
        <f>0</f>
        <v>0</v>
      </c>
      <c r="AE17" s="292">
        <f>0</f>
        <v>0</v>
      </c>
      <c r="AF17" s="292">
        <f>SUM(AG17:AM17)</f>
        <v>0</v>
      </c>
      <c r="AG17" s="292">
        <f>0</f>
        <v>0</v>
      </c>
      <c r="AH17" s="292">
        <f>0</f>
        <v>0</v>
      </c>
      <c r="AI17" s="292">
        <f>0</f>
        <v>0</v>
      </c>
      <c r="AJ17" s="292">
        <f>0</f>
        <v>0</v>
      </c>
      <c r="AK17" s="292">
        <f>0</f>
        <v>0</v>
      </c>
      <c r="AL17" s="292">
        <f>0</f>
        <v>0</v>
      </c>
      <c r="AM17" s="292">
        <f>0</f>
        <v>0</v>
      </c>
      <c r="AN17" s="292">
        <f>SUM(AO17:AU17)</f>
        <v>0</v>
      </c>
      <c r="AO17" s="292">
        <f>0</f>
        <v>0</v>
      </c>
      <c r="AP17" s="292">
        <f>0</f>
        <v>0</v>
      </c>
      <c r="AQ17" s="292">
        <f>0</f>
        <v>0</v>
      </c>
      <c r="AR17" s="292">
        <f>0</f>
        <v>0</v>
      </c>
      <c r="AS17" s="292">
        <f>0</f>
        <v>0</v>
      </c>
      <c r="AT17" s="292">
        <f>0</f>
        <v>0</v>
      </c>
      <c r="AU17" s="292">
        <f>0</f>
        <v>0</v>
      </c>
      <c r="AV17" s="292">
        <f>SUM(AW17:BC17)</f>
        <v>0</v>
      </c>
      <c r="AW17" s="292">
        <f>0</f>
        <v>0</v>
      </c>
      <c r="AX17" s="292">
        <f>0</f>
        <v>0</v>
      </c>
      <c r="AY17" s="292">
        <f>0</f>
        <v>0</v>
      </c>
      <c r="AZ17" s="292">
        <f>0</f>
        <v>0</v>
      </c>
      <c r="BA17" s="292">
        <f>0</f>
        <v>0</v>
      </c>
      <c r="BB17" s="292">
        <f>0</f>
        <v>0</v>
      </c>
      <c r="BC17" s="292">
        <f>0</f>
        <v>0</v>
      </c>
      <c r="BD17" s="292">
        <f>SUM(BE17:BK17)</f>
        <v>0</v>
      </c>
      <c r="BE17" s="292">
        <f>0</f>
        <v>0</v>
      </c>
      <c r="BF17" s="292">
        <f>0</f>
        <v>0</v>
      </c>
      <c r="BG17" s="292">
        <f>0</f>
        <v>0</v>
      </c>
      <c r="BH17" s="292">
        <f>0</f>
        <v>0</v>
      </c>
      <c r="BI17" s="292">
        <f>0</f>
        <v>0</v>
      </c>
      <c r="BJ17" s="292">
        <f>0</f>
        <v>0</v>
      </c>
      <c r="BK17" s="292">
        <f>0</f>
        <v>0</v>
      </c>
      <c r="BL17" s="292">
        <f>SUM(BM17:BS17)</f>
        <v>0</v>
      </c>
      <c r="BM17" s="292">
        <f>0</f>
        <v>0</v>
      </c>
      <c r="BN17" s="292">
        <f>0</f>
        <v>0</v>
      </c>
      <c r="BO17" s="292">
        <f>0</f>
        <v>0</v>
      </c>
      <c r="BP17" s="292">
        <f>0</f>
        <v>0</v>
      </c>
      <c r="BQ17" s="292">
        <f>0</f>
        <v>0</v>
      </c>
      <c r="BR17" s="292">
        <f>0</f>
        <v>0</v>
      </c>
      <c r="BS17" s="292">
        <f>0</f>
        <v>0</v>
      </c>
      <c r="BT17" s="292">
        <f>SUM(BU17:CA17)</f>
        <v>0</v>
      </c>
      <c r="BU17" s="292">
        <f>0</f>
        <v>0</v>
      </c>
      <c r="BV17" s="292">
        <f>0</f>
        <v>0</v>
      </c>
      <c r="BW17" s="292">
        <f>0</f>
        <v>0</v>
      </c>
      <c r="BX17" s="292">
        <f>0</f>
        <v>0</v>
      </c>
      <c r="BY17" s="292">
        <f>0</f>
        <v>0</v>
      </c>
      <c r="BZ17" s="292">
        <f>0</f>
        <v>0</v>
      </c>
      <c r="CA17" s="292">
        <f>0</f>
        <v>0</v>
      </c>
      <c r="CB17" s="292">
        <f>SUM(CC17:CI17)</f>
        <v>0</v>
      </c>
      <c r="CC17" s="292">
        <f>0</f>
        <v>0</v>
      </c>
      <c r="CD17" s="292">
        <f>0</f>
        <v>0</v>
      </c>
      <c r="CE17" s="292">
        <f>0</f>
        <v>0</v>
      </c>
      <c r="CF17" s="292">
        <f>0</f>
        <v>0</v>
      </c>
      <c r="CG17" s="292">
        <f>0</f>
        <v>0</v>
      </c>
      <c r="CH17" s="292">
        <f>0</f>
        <v>0</v>
      </c>
      <c r="CI17" s="292">
        <f>0</f>
        <v>0</v>
      </c>
      <c r="CJ17" s="292">
        <f>SUM(CK17:CQ17)</f>
        <v>0</v>
      </c>
      <c r="CK17" s="292">
        <f>0</f>
        <v>0</v>
      </c>
      <c r="CL17" s="292">
        <f>0</f>
        <v>0</v>
      </c>
      <c r="CM17" s="292">
        <f>0</f>
        <v>0</v>
      </c>
      <c r="CN17" s="292">
        <f>0</f>
        <v>0</v>
      </c>
      <c r="CO17" s="292">
        <f>0</f>
        <v>0</v>
      </c>
      <c r="CP17" s="292">
        <f>0</f>
        <v>0</v>
      </c>
      <c r="CQ17" s="292">
        <f>0</f>
        <v>0</v>
      </c>
      <c r="CR17" s="292">
        <f>SUM(CS17:CY17)</f>
        <v>0</v>
      </c>
      <c r="CS17" s="292">
        <f>0</f>
        <v>0</v>
      </c>
      <c r="CT17" s="292">
        <f>0</f>
        <v>0</v>
      </c>
      <c r="CU17" s="292">
        <f>0</f>
        <v>0</v>
      </c>
      <c r="CV17" s="292">
        <f>0</f>
        <v>0</v>
      </c>
      <c r="CW17" s="292">
        <f>0</f>
        <v>0</v>
      </c>
      <c r="CX17" s="292">
        <f>0</f>
        <v>0</v>
      </c>
      <c r="CY17" s="292">
        <f>0</f>
        <v>0</v>
      </c>
    </row>
    <row r="18" spans="1:103" s="224" customFormat="1" ht="13.5" customHeight="1">
      <c r="A18" s="290" t="s">
        <v>745</v>
      </c>
      <c r="B18" s="291" t="s">
        <v>782</v>
      </c>
      <c r="C18" s="290" t="s">
        <v>783</v>
      </c>
      <c r="D18" s="292">
        <f>SUM(E18,F18,N18,O18)</f>
        <v>0</v>
      </c>
      <c r="E18" s="292">
        <f>X18</f>
        <v>0</v>
      </c>
      <c r="F18" s="292">
        <f>SUM(G18:M18)</f>
        <v>0</v>
      </c>
      <c r="G18" s="292">
        <f>AF18</f>
        <v>0</v>
      </c>
      <c r="H18" s="292">
        <f>AN18</f>
        <v>0</v>
      </c>
      <c r="I18" s="292">
        <f>AV18</f>
        <v>0</v>
      </c>
      <c r="J18" s="292">
        <f>BD18</f>
        <v>0</v>
      </c>
      <c r="K18" s="292">
        <f>BL18</f>
        <v>0</v>
      </c>
      <c r="L18" s="292">
        <f>BT18</f>
        <v>0</v>
      </c>
      <c r="M18" s="292">
        <f>CB18</f>
        <v>0</v>
      </c>
      <c r="N18" s="292">
        <f>CJ18</f>
        <v>0</v>
      </c>
      <c r="O18" s="292">
        <f>CR18</f>
        <v>0</v>
      </c>
      <c r="P18" s="292">
        <f>SUM(Q18:W18)</f>
        <v>0</v>
      </c>
      <c r="Q18" s="292">
        <f>0</f>
        <v>0</v>
      </c>
      <c r="R18" s="292">
        <f>0</f>
        <v>0</v>
      </c>
      <c r="S18" s="292">
        <f>0</f>
        <v>0</v>
      </c>
      <c r="T18" s="292">
        <f>0</f>
        <v>0</v>
      </c>
      <c r="U18" s="292">
        <f>0</f>
        <v>0</v>
      </c>
      <c r="V18" s="292">
        <f>0</f>
        <v>0</v>
      </c>
      <c r="W18" s="292">
        <f>0</f>
        <v>0</v>
      </c>
      <c r="X18" s="292">
        <f>SUM(Y18:AE18)</f>
        <v>0</v>
      </c>
      <c r="Y18" s="292">
        <f>0</f>
        <v>0</v>
      </c>
      <c r="Z18" s="292">
        <f>0</f>
        <v>0</v>
      </c>
      <c r="AA18" s="292">
        <f>0</f>
        <v>0</v>
      </c>
      <c r="AB18" s="292">
        <f>0</f>
        <v>0</v>
      </c>
      <c r="AC18" s="292">
        <f>0</f>
        <v>0</v>
      </c>
      <c r="AD18" s="292">
        <f>0</f>
        <v>0</v>
      </c>
      <c r="AE18" s="292">
        <f>0</f>
        <v>0</v>
      </c>
      <c r="AF18" s="292">
        <f>SUM(AG18:AM18)</f>
        <v>0</v>
      </c>
      <c r="AG18" s="292">
        <f>0</f>
        <v>0</v>
      </c>
      <c r="AH18" s="292">
        <f>0</f>
        <v>0</v>
      </c>
      <c r="AI18" s="292">
        <f>0</f>
        <v>0</v>
      </c>
      <c r="AJ18" s="292">
        <f>0</f>
        <v>0</v>
      </c>
      <c r="AK18" s="292">
        <f>0</f>
        <v>0</v>
      </c>
      <c r="AL18" s="292">
        <f>0</f>
        <v>0</v>
      </c>
      <c r="AM18" s="292">
        <f>0</f>
        <v>0</v>
      </c>
      <c r="AN18" s="292">
        <f>SUM(AO18:AU18)</f>
        <v>0</v>
      </c>
      <c r="AO18" s="292">
        <f>0</f>
        <v>0</v>
      </c>
      <c r="AP18" s="292">
        <f>0</f>
        <v>0</v>
      </c>
      <c r="AQ18" s="292">
        <f>0</f>
        <v>0</v>
      </c>
      <c r="AR18" s="292">
        <f>0</f>
        <v>0</v>
      </c>
      <c r="AS18" s="292">
        <f>0</f>
        <v>0</v>
      </c>
      <c r="AT18" s="292">
        <f>0</f>
        <v>0</v>
      </c>
      <c r="AU18" s="292">
        <f>0</f>
        <v>0</v>
      </c>
      <c r="AV18" s="292">
        <f>SUM(AW18:BC18)</f>
        <v>0</v>
      </c>
      <c r="AW18" s="292">
        <f>0</f>
        <v>0</v>
      </c>
      <c r="AX18" s="292">
        <f>0</f>
        <v>0</v>
      </c>
      <c r="AY18" s="292">
        <f>0</f>
        <v>0</v>
      </c>
      <c r="AZ18" s="292">
        <f>0</f>
        <v>0</v>
      </c>
      <c r="BA18" s="292">
        <f>0</f>
        <v>0</v>
      </c>
      <c r="BB18" s="292">
        <f>0</f>
        <v>0</v>
      </c>
      <c r="BC18" s="292">
        <f>0</f>
        <v>0</v>
      </c>
      <c r="BD18" s="292">
        <f>SUM(BE18:BK18)</f>
        <v>0</v>
      </c>
      <c r="BE18" s="292">
        <f>0</f>
        <v>0</v>
      </c>
      <c r="BF18" s="292">
        <f>0</f>
        <v>0</v>
      </c>
      <c r="BG18" s="292">
        <f>0</f>
        <v>0</v>
      </c>
      <c r="BH18" s="292">
        <f>0</f>
        <v>0</v>
      </c>
      <c r="BI18" s="292">
        <f>0</f>
        <v>0</v>
      </c>
      <c r="BJ18" s="292">
        <f>0</f>
        <v>0</v>
      </c>
      <c r="BK18" s="292">
        <f>0</f>
        <v>0</v>
      </c>
      <c r="BL18" s="292">
        <f>SUM(BM18:BS18)</f>
        <v>0</v>
      </c>
      <c r="BM18" s="292">
        <f>0</f>
        <v>0</v>
      </c>
      <c r="BN18" s="292">
        <f>0</f>
        <v>0</v>
      </c>
      <c r="BO18" s="292">
        <f>0</f>
        <v>0</v>
      </c>
      <c r="BP18" s="292">
        <f>0</f>
        <v>0</v>
      </c>
      <c r="BQ18" s="292">
        <f>0</f>
        <v>0</v>
      </c>
      <c r="BR18" s="292">
        <f>0</f>
        <v>0</v>
      </c>
      <c r="BS18" s="292">
        <f>0</f>
        <v>0</v>
      </c>
      <c r="BT18" s="292">
        <f>SUM(BU18:CA18)</f>
        <v>0</v>
      </c>
      <c r="BU18" s="292">
        <f>0</f>
        <v>0</v>
      </c>
      <c r="BV18" s="292">
        <f>0</f>
        <v>0</v>
      </c>
      <c r="BW18" s="292">
        <f>0</f>
        <v>0</v>
      </c>
      <c r="BX18" s="292">
        <f>0</f>
        <v>0</v>
      </c>
      <c r="BY18" s="292">
        <f>0</f>
        <v>0</v>
      </c>
      <c r="BZ18" s="292">
        <f>0</f>
        <v>0</v>
      </c>
      <c r="CA18" s="292">
        <f>0</f>
        <v>0</v>
      </c>
      <c r="CB18" s="292">
        <f>SUM(CC18:CI18)</f>
        <v>0</v>
      </c>
      <c r="CC18" s="292">
        <f>0</f>
        <v>0</v>
      </c>
      <c r="CD18" s="292">
        <f>0</f>
        <v>0</v>
      </c>
      <c r="CE18" s="292">
        <f>0</f>
        <v>0</v>
      </c>
      <c r="CF18" s="292">
        <f>0</f>
        <v>0</v>
      </c>
      <c r="CG18" s="292">
        <f>0</f>
        <v>0</v>
      </c>
      <c r="CH18" s="292">
        <f>0</f>
        <v>0</v>
      </c>
      <c r="CI18" s="292">
        <f>0</f>
        <v>0</v>
      </c>
      <c r="CJ18" s="292">
        <f>SUM(CK18:CQ18)</f>
        <v>0</v>
      </c>
      <c r="CK18" s="292">
        <f>0</f>
        <v>0</v>
      </c>
      <c r="CL18" s="292">
        <f>0</f>
        <v>0</v>
      </c>
      <c r="CM18" s="292">
        <f>0</f>
        <v>0</v>
      </c>
      <c r="CN18" s="292">
        <f>0</f>
        <v>0</v>
      </c>
      <c r="CO18" s="292">
        <f>0</f>
        <v>0</v>
      </c>
      <c r="CP18" s="292">
        <f>0</f>
        <v>0</v>
      </c>
      <c r="CQ18" s="292">
        <f>0</f>
        <v>0</v>
      </c>
      <c r="CR18" s="292">
        <f>SUM(CS18:CY18)</f>
        <v>0</v>
      </c>
      <c r="CS18" s="292">
        <f>0</f>
        <v>0</v>
      </c>
      <c r="CT18" s="292">
        <f>0</f>
        <v>0</v>
      </c>
      <c r="CU18" s="292">
        <f>0</f>
        <v>0</v>
      </c>
      <c r="CV18" s="292">
        <f>0</f>
        <v>0</v>
      </c>
      <c r="CW18" s="292">
        <f>0</f>
        <v>0</v>
      </c>
      <c r="CX18" s="292">
        <f>0</f>
        <v>0</v>
      </c>
      <c r="CY18" s="292">
        <f>0</f>
        <v>0</v>
      </c>
    </row>
    <row r="19" spans="1:103" s="224" customFormat="1" ht="13.5" customHeight="1">
      <c r="A19" s="290" t="s">
        <v>745</v>
      </c>
      <c r="B19" s="291" t="s">
        <v>784</v>
      </c>
      <c r="C19" s="290" t="s">
        <v>785</v>
      </c>
      <c r="D19" s="292">
        <f>SUM(E19,F19,N19,O19)</f>
        <v>0</v>
      </c>
      <c r="E19" s="292">
        <f>X19</f>
        <v>0</v>
      </c>
      <c r="F19" s="292">
        <f>SUM(G19:M19)</f>
        <v>0</v>
      </c>
      <c r="G19" s="292">
        <f>AF19</f>
        <v>0</v>
      </c>
      <c r="H19" s="292">
        <f>AN19</f>
        <v>0</v>
      </c>
      <c r="I19" s="292">
        <f>AV19</f>
        <v>0</v>
      </c>
      <c r="J19" s="292">
        <f>BD19</f>
        <v>0</v>
      </c>
      <c r="K19" s="292">
        <f>BL19</f>
        <v>0</v>
      </c>
      <c r="L19" s="292">
        <f>BT19</f>
        <v>0</v>
      </c>
      <c r="M19" s="292">
        <f>CB19</f>
        <v>0</v>
      </c>
      <c r="N19" s="292">
        <f>CJ19</f>
        <v>0</v>
      </c>
      <c r="O19" s="292">
        <f>CR19</f>
        <v>0</v>
      </c>
      <c r="P19" s="292">
        <f>SUM(Q19:W19)</f>
        <v>0</v>
      </c>
      <c r="Q19" s="292">
        <f>0</f>
        <v>0</v>
      </c>
      <c r="R19" s="292">
        <f>0</f>
        <v>0</v>
      </c>
      <c r="S19" s="292">
        <f>0</f>
        <v>0</v>
      </c>
      <c r="T19" s="292">
        <f>0</f>
        <v>0</v>
      </c>
      <c r="U19" s="292">
        <f>0</f>
        <v>0</v>
      </c>
      <c r="V19" s="292">
        <f>0</f>
        <v>0</v>
      </c>
      <c r="W19" s="292">
        <f>0</f>
        <v>0</v>
      </c>
      <c r="X19" s="292">
        <f>SUM(Y19:AE19)</f>
        <v>0</v>
      </c>
      <c r="Y19" s="292">
        <f>0</f>
        <v>0</v>
      </c>
      <c r="Z19" s="292">
        <f>0</f>
        <v>0</v>
      </c>
      <c r="AA19" s="292">
        <f>0</f>
        <v>0</v>
      </c>
      <c r="AB19" s="292">
        <f>0</f>
        <v>0</v>
      </c>
      <c r="AC19" s="292">
        <f>0</f>
        <v>0</v>
      </c>
      <c r="AD19" s="292">
        <f>0</f>
        <v>0</v>
      </c>
      <c r="AE19" s="292">
        <f>0</f>
        <v>0</v>
      </c>
      <c r="AF19" s="292">
        <f>SUM(AG19:AM19)</f>
        <v>0</v>
      </c>
      <c r="AG19" s="292">
        <f>0</f>
        <v>0</v>
      </c>
      <c r="AH19" s="292">
        <f>0</f>
        <v>0</v>
      </c>
      <c r="AI19" s="292">
        <f>0</f>
        <v>0</v>
      </c>
      <c r="AJ19" s="292">
        <f>0</f>
        <v>0</v>
      </c>
      <c r="AK19" s="292">
        <f>0</f>
        <v>0</v>
      </c>
      <c r="AL19" s="292">
        <f>0</f>
        <v>0</v>
      </c>
      <c r="AM19" s="292">
        <f>0</f>
        <v>0</v>
      </c>
      <c r="AN19" s="292">
        <f>SUM(AO19:AU19)</f>
        <v>0</v>
      </c>
      <c r="AO19" s="292">
        <f>0</f>
        <v>0</v>
      </c>
      <c r="AP19" s="292">
        <f>0</f>
        <v>0</v>
      </c>
      <c r="AQ19" s="292">
        <f>0</f>
        <v>0</v>
      </c>
      <c r="AR19" s="292">
        <f>0</f>
        <v>0</v>
      </c>
      <c r="AS19" s="292">
        <f>0</f>
        <v>0</v>
      </c>
      <c r="AT19" s="292">
        <f>0</f>
        <v>0</v>
      </c>
      <c r="AU19" s="292">
        <f>0</f>
        <v>0</v>
      </c>
      <c r="AV19" s="292">
        <f>SUM(AW19:BC19)</f>
        <v>0</v>
      </c>
      <c r="AW19" s="292">
        <f>0</f>
        <v>0</v>
      </c>
      <c r="AX19" s="292">
        <f>0</f>
        <v>0</v>
      </c>
      <c r="AY19" s="292">
        <f>0</f>
        <v>0</v>
      </c>
      <c r="AZ19" s="292">
        <f>0</f>
        <v>0</v>
      </c>
      <c r="BA19" s="292">
        <f>0</f>
        <v>0</v>
      </c>
      <c r="BB19" s="292">
        <f>0</f>
        <v>0</v>
      </c>
      <c r="BC19" s="292">
        <f>0</f>
        <v>0</v>
      </c>
      <c r="BD19" s="292">
        <f>SUM(BE19:BK19)</f>
        <v>0</v>
      </c>
      <c r="BE19" s="292">
        <f>0</f>
        <v>0</v>
      </c>
      <c r="BF19" s="292">
        <f>0</f>
        <v>0</v>
      </c>
      <c r="BG19" s="292">
        <f>0</f>
        <v>0</v>
      </c>
      <c r="BH19" s="292">
        <f>0</f>
        <v>0</v>
      </c>
      <c r="BI19" s="292">
        <f>0</f>
        <v>0</v>
      </c>
      <c r="BJ19" s="292">
        <f>0</f>
        <v>0</v>
      </c>
      <c r="BK19" s="292">
        <f>0</f>
        <v>0</v>
      </c>
      <c r="BL19" s="292">
        <f>SUM(BM19:BS19)</f>
        <v>0</v>
      </c>
      <c r="BM19" s="292">
        <f>0</f>
        <v>0</v>
      </c>
      <c r="BN19" s="292">
        <f>0</f>
        <v>0</v>
      </c>
      <c r="BO19" s="292">
        <f>0</f>
        <v>0</v>
      </c>
      <c r="BP19" s="292">
        <f>0</f>
        <v>0</v>
      </c>
      <c r="BQ19" s="292">
        <f>0</f>
        <v>0</v>
      </c>
      <c r="BR19" s="292">
        <f>0</f>
        <v>0</v>
      </c>
      <c r="BS19" s="292">
        <f>0</f>
        <v>0</v>
      </c>
      <c r="BT19" s="292">
        <f>SUM(BU19:CA19)</f>
        <v>0</v>
      </c>
      <c r="BU19" s="292">
        <f>0</f>
        <v>0</v>
      </c>
      <c r="BV19" s="292">
        <f>0</f>
        <v>0</v>
      </c>
      <c r="BW19" s="292">
        <f>0</f>
        <v>0</v>
      </c>
      <c r="BX19" s="292">
        <f>0</f>
        <v>0</v>
      </c>
      <c r="BY19" s="292">
        <f>0</f>
        <v>0</v>
      </c>
      <c r="BZ19" s="292">
        <f>0</f>
        <v>0</v>
      </c>
      <c r="CA19" s="292">
        <f>0</f>
        <v>0</v>
      </c>
      <c r="CB19" s="292">
        <f>SUM(CC19:CI19)</f>
        <v>0</v>
      </c>
      <c r="CC19" s="292">
        <f>0</f>
        <v>0</v>
      </c>
      <c r="CD19" s="292">
        <f>0</f>
        <v>0</v>
      </c>
      <c r="CE19" s="292">
        <f>0</f>
        <v>0</v>
      </c>
      <c r="CF19" s="292">
        <f>0</f>
        <v>0</v>
      </c>
      <c r="CG19" s="292">
        <f>0</f>
        <v>0</v>
      </c>
      <c r="CH19" s="292">
        <f>0</f>
        <v>0</v>
      </c>
      <c r="CI19" s="292">
        <f>0</f>
        <v>0</v>
      </c>
      <c r="CJ19" s="292">
        <f>SUM(CK19:CQ19)</f>
        <v>0</v>
      </c>
      <c r="CK19" s="292">
        <f>0</f>
        <v>0</v>
      </c>
      <c r="CL19" s="292">
        <f>0</f>
        <v>0</v>
      </c>
      <c r="CM19" s="292">
        <f>0</f>
        <v>0</v>
      </c>
      <c r="CN19" s="292">
        <f>0</f>
        <v>0</v>
      </c>
      <c r="CO19" s="292">
        <f>0</f>
        <v>0</v>
      </c>
      <c r="CP19" s="292">
        <f>0</f>
        <v>0</v>
      </c>
      <c r="CQ19" s="292">
        <f>0</f>
        <v>0</v>
      </c>
      <c r="CR19" s="292">
        <f>SUM(CS19:CY19)</f>
        <v>0</v>
      </c>
      <c r="CS19" s="292">
        <f>0</f>
        <v>0</v>
      </c>
      <c r="CT19" s="292">
        <f>0</f>
        <v>0</v>
      </c>
      <c r="CU19" s="292">
        <f>0</f>
        <v>0</v>
      </c>
      <c r="CV19" s="292">
        <f>0</f>
        <v>0</v>
      </c>
      <c r="CW19" s="292">
        <f>0</f>
        <v>0</v>
      </c>
      <c r="CX19" s="292">
        <f>0</f>
        <v>0</v>
      </c>
      <c r="CY19" s="292">
        <f>0</f>
        <v>0</v>
      </c>
    </row>
    <row r="20" spans="1:103" s="224" customFormat="1" ht="13.5" customHeight="1">
      <c r="A20" s="290" t="s">
        <v>745</v>
      </c>
      <c r="B20" s="291" t="s">
        <v>786</v>
      </c>
      <c r="C20" s="290" t="s">
        <v>787</v>
      </c>
      <c r="D20" s="292">
        <f>SUM(E20,F20,N20,O20)</f>
        <v>0</v>
      </c>
      <c r="E20" s="292">
        <f>X20</f>
        <v>0</v>
      </c>
      <c r="F20" s="292">
        <f>SUM(G20:M20)</f>
        <v>0</v>
      </c>
      <c r="G20" s="292">
        <f>AF20</f>
        <v>0</v>
      </c>
      <c r="H20" s="292">
        <f>AN20</f>
        <v>0</v>
      </c>
      <c r="I20" s="292">
        <f>AV20</f>
        <v>0</v>
      </c>
      <c r="J20" s="292">
        <f>BD20</f>
        <v>0</v>
      </c>
      <c r="K20" s="292">
        <f>BL20</f>
        <v>0</v>
      </c>
      <c r="L20" s="292">
        <f>BT20</f>
        <v>0</v>
      </c>
      <c r="M20" s="292">
        <f>CB20</f>
        <v>0</v>
      </c>
      <c r="N20" s="292">
        <f>CJ20</f>
        <v>0</v>
      </c>
      <c r="O20" s="292">
        <f>CR20</f>
        <v>0</v>
      </c>
      <c r="P20" s="292">
        <f>SUM(Q20:W20)</f>
        <v>0</v>
      </c>
      <c r="Q20" s="292">
        <f>0</f>
        <v>0</v>
      </c>
      <c r="R20" s="292">
        <f>0</f>
        <v>0</v>
      </c>
      <c r="S20" s="292">
        <f>0</f>
        <v>0</v>
      </c>
      <c r="T20" s="292">
        <f>0</f>
        <v>0</v>
      </c>
      <c r="U20" s="292">
        <f>0</f>
        <v>0</v>
      </c>
      <c r="V20" s="292">
        <f>0</f>
        <v>0</v>
      </c>
      <c r="W20" s="292">
        <f>0</f>
        <v>0</v>
      </c>
      <c r="X20" s="292">
        <f>SUM(Y20:AE20)</f>
        <v>0</v>
      </c>
      <c r="Y20" s="292">
        <f>0</f>
        <v>0</v>
      </c>
      <c r="Z20" s="292">
        <f>0</f>
        <v>0</v>
      </c>
      <c r="AA20" s="292">
        <f>0</f>
        <v>0</v>
      </c>
      <c r="AB20" s="292">
        <f>0</f>
        <v>0</v>
      </c>
      <c r="AC20" s="292">
        <f>0</f>
        <v>0</v>
      </c>
      <c r="AD20" s="292">
        <f>0</f>
        <v>0</v>
      </c>
      <c r="AE20" s="292">
        <f>0</f>
        <v>0</v>
      </c>
      <c r="AF20" s="292">
        <f>SUM(AG20:AM20)</f>
        <v>0</v>
      </c>
      <c r="AG20" s="292">
        <f>0</f>
        <v>0</v>
      </c>
      <c r="AH20" s="292">
        <f>0</f>
        <v>0</v>
      </c>
      <c r="AI20" s="292">
        <f>0</f>
        <v>0</v>
      </c>
      <c r="AJ20" s="292">
        <f>0</f>
        <v>0</v>
      </c>
      <c r="AK20" s="292">
        <f>0</f>
        <v>0</v>
      </c>
      <c r="AL20" s="292">
        <f>0</f>
        <v>0</v>
      </c>
      <c r="AM20" s="292">
        <f>0</f>
        <v>0</v>
      </c>
      <c r="AN20" s="292">
        <f>SUM(AO20:AU20)</f>
        <v>0</v>
      </c>
      <c r="AO20" s="292">
        <f>0</f>
        <v>0</v>
      </c>
      <c r="AP20" s="292">
        <f>0</f>
        <v>0</v>
      </c>
      <c r="AQ20" s="292">
        <f>0</f>
        <v>0</v>
      </c>
      <c r="AR20" s="292">
        <f>0</f>
        <v>0</v>
      </c>
      <c r="AS20" s="292">
        <f>0</f>
        <v>0</v>
      </c>
      <c r="AT20" s="292">
        <f>0</f>
        <v>0</v>
      </c>
      <c r="AU20" s="292">
        <f>0</f>
        <v>0</v>
      </c>
      <c r="AV20" s="292">
        <f>SUM(AW20:BC20)</f>
        <v>0</v>
      </c>
      <c r="AW20" s="292">
        <f>0</f>
        <v>0</v>
      </c>
      <c r="AX20" s="292">
        <f>0</f>
        <v>0</v>
      </c>
      <c r="AY20" s="292">
        <f>0</f>
        <v>0</v>
      </c>
      <c r="AZ20" s="292">
        <f>0</f>
        <v>0</v>
      </c>
      <c r="BA20" s="292">
        <f>0</f>
        <v>0</v>
      </c>
      <c r="BB20" s="292">
        <f>0</f>
        <v>0</v>
      </c>
      <c r="BC20" s="292">
        <f>0</f>
        <v>0</v>
      </c>
      <c r="BD20" s="292">
        <f>SUM(BE20:BK20)</f>
        <v>0</v>
      </c>
      <c r="BE20" s="292">
        <f>0</f>
        <v>0</v>
      </c>
      <c r="BF20" s="292">
        <f>0</f>
        <v>0</v>
      </c>
      <c r="BG20" s="292">
        <f>0</f>
        <v>0</v>
      </c>
      <c r="BH20" s="292">
        <f>0</f>
        <v>0</v>
      </c>
      <c r="BI20" s="292">
        <f>0</f>
        <v>0</v>
      </c>
      <c r="BJ20" s="292">
        <f>0</f>
        <v>0</v>
      </c>
      <c r="BK20" s="292">
        <f>0</f>
        <v>0</v>
      </c>
      <c r="BL20" s="292">
        <f>SUM(BM20:BS20)</f>
        <v>0</v>
      </c>
      <c r="BM20" s="292">
        <f>0</f>
        <v>0</v>
      </c>
      <c r="BN20" s="292">
        <f>0</f>
        <v>0</v>
      </c>
      <c r="BO20" s="292">
        <f>0</f>
        <v>0</v>
      </c>
      <c r="BP20" s="292">
        <f>0</f>
        <v>0</v>
      </c>
      <c r="BQ20" s="292">
        <f>0</f>
        <v>0</v>
      </c>
      <c r="BR20" s="292">
        <f>0</f>
        <v>0</v>
      </c>
      <c r="BS20" s="292">
        <f>0</f>
        <v>0</v>
      </c>
      <c r="BT20" s="292">
        <f>SUM(BU20:CA20)</f>
        <v>0</v>
      </c>
      <c r="BU20" s="292">
        <f>0</f>
        <v>0</v>
      </c>
      <c r="BV20" s="292">
        <f>0</f>
        <v>0</v>
      </c>
      <c r="BW20" s="292">
        <f>0</f>
        <v>0</v>
      </c>
      <c r="BX20" s="292">
        <f>0</f>
        <v>0</v>
      </c>
      <c r="BY20" s="292">
        <f>0</f>
        <v>0</v>
      </c>
      <c r="BZ20" s="292">
        <f>0</f>
        <v>0</v>
      </c>
      <c r="CA20" s="292">
        <f>0</f>
        <v>0</v>
      </c>
      <c r="CB20" s="292">
        <f>SUM(CC20:CI20)</f>
        <v>0</v>
      </c>
      <c r="CC20" s="292">
        <f>0</f>
        <v>0</v>
      </c>
      <c r="CD20" s="292">
        <f>0</f>
        <v>0</v>
      </c>
      <c r="CE20" s="292">
        <f>0</f>
        <v>0</v>
      </c>
      <c r="CF20" s="292">
        <f>0</f>
        <v>0</v>
      </c>
      <c r="CG20" s="292">
        <f>0</f>
        <v>0</v>
      </c>
      <c r="CH20" s="292">
        <f>0</f>
        <v>0</v>
      </c>
      <c r="CI20" s="292">
        <f>0</f>
        <v>0</v>
      </c>
      <c r="CJ20" s="292">
        <f>SUM(CK20:CQ20)</f>
        <v>0</v>
      </c>
      <c r="CK20" s="292">
        <f>0</f>
        <v>0</v>
      </c>
      <c r="CL20" s="292">
        <f>0</f>
        <v>0</v>
      </c>
      <c r="CM20" s="292">
        <f>0</f>
        <v>0</v>
      </c>
      <c r="CN20" s="292">
        <f>0</f>
        <v>0</v>
      </c>
      <c r="CO20" s="292">
        <f>0</f>
        <v>0</v>
      </c>
      <c r="CP20" s="292">
        <f>0</f>
        <v>0</v>
      </c>
      <c r="CQ20" s="292">
        <f>0</f>
        <v>0</v>
      </c>
      <c r="CR20" s="292">
        <f>SUM(CS20:CY20)</f>
        <v>0</v>
      </c>
      <c r="CS20" s="292">
        <f>0</f>
        <v>0</v>
      </c>
      <c r="CT20" s="292">
        <f>0</f>
        <v>0</v>
      </c>
      <c r="CU20" s="292">
        <f>0</f>
        <v>0</v>
      </c>
      <c r="CV20" s="292">
        <f>0</f>
        <v>0</v>
      </c>
      <c r="CW20" s="292">
        <f>0</f>
        <v>0</v>
      </c>
      <c r="CX20" s="292">
        <f>0</f>
        <v>0</v>
      </c>
      <c r="CY20" s="292">
        <f>0</f>
        <v>0</v>
      </c>
    </row>
    <row r="21" spans="1:103" s="224" customFormat="1" ht="13.5" customHeight="1">
      <c r="A21" s="290" t="s">
        <v>745</v>
      </c>
      <c r="B21" s="291" t="s">
        <v>788</v>
      </c>
      <c r="C21" s="290" t="s">
        <v>789</v>
      </c>
      <c r="D21" s="292">
        <f>SUM(E21,F21,N21,O21)</f>
        <v>0</v>
      </c>
      <c r="E21" s="292">
        <f>X21</f>
        <v>0</v>
      </c>
      <c r="F21" s="292">
        <f>SUM(G21:M21)</f>
        <v>0</v>
      </c>
      <c r="G21" s="292">
        <f>AF21</f>
        <v>0</v>
      </c>
      <c r="H21" s="292">
        <f>AN21</f>
        <v>0</v>
      </c>
      <c r="I21" s="292">
        <f>AV21</f>
        <v>0</v>
      </c>
      <c r="J21" s="292">
        <f>BD21</f>
        <v>0</v>
      </c>
      <c r="K21" s="292">
        <f>BL21</f>
        <v>0</v>
      </c>
      <c r="L21" s="292">
        <f>BT21</f>
        <v>0</v>
      </c>
      <c r="M21" s="292">
        <f>CB21</f>
        <v>0</v>
      </c>
      <c r="N21" s="292">
        <f>CJ21</f>
        <v>0</v>
      </c>
      <c r="O21" s="292">
        <f>CR21</f>
        <v>0</v>
      </c>
      <c r="P21" s="292">
        <f>SUM(Q21:W21)</f>
        <v>0</v>
      </c>
      <c r="Q21" s="292">
        <f>0</f>
        <v>0</v>
      </c>
      <c r="R21" s="292">
        <f>0</f>
        <v>0</v>
      </c>
      <c r="S21" s="292">
        <f>0</f>
        <v>0</v>
      </c>
      <c r="T21" s="292">
        <f>0</f>
        <v>0</v>
      </c>
      <c r="U21" s="292">
        <f>0</f>
        <v>0</v>
      </c>
      <c r="V21" s="292">
        <f>0</f>
        <v>0</v>
      </c>
      <c r="W21" s="292">
        <f>0</f>
        <v>0</v>
      </c>
      <c r="X21" s="292">
        <f>SUM(Y21:AE21)</f>
        <v>0</v>
      </c>
      <c r="Y21" s="292">
        <f>0</f>
        <v>0</v>
      </c>
      <c r="Z21" s="292">
        <f>0</f>
        <v>0</v>
      </c>
      <c r="AA21" s="292">
        <f>0</f>
        <v>0</v>
      </c>
      <c r="AB21" s="292">
        <f>0</f>
        <v>0</v>
      </c>
      <c r="AC21" s="292">
        <f>0</f>
        <v>0</v>
      </c>
      <c r="AD21" s="292">
        <f>0</f>
        <v>0</v>
      </c>
      <c r="AE21" s="292">
        <f>0</f>
        <v>0</v>
      </c>
      <c r="AF21" s="292">
        <f>SUM(AG21:AM21)</f>
        <v>0</v>
      </c>
      <c r="AG21" s="292">
        <f>0</f>
        <v>0</v>
      </c>
      <c r="AH21" s="292">
        <f>0</f>
        <v>0</v>
      </c>
      <c r="AI21" s="292">
        <f>0</f>
        <v>0</v>
      </c>
      <c r="AJ21" s="292">
        <f>0</f>
        <v>0</v>
      </c>
      <c r="AK21" s="292">
        <f>0</f>
        <v>0</v>
      </c>
      <c r="AL21" s="292">
        <f>0</f>
        <v>0</v>
      </c>
      <c r="AM21" s="292">
        <f>0</f>
        <v>0</v>
      </c>
      <c r="AN21" s="292">
        <f>SUM(AO21:AU21)</f>
        <v>0</v>
      </c>
      <c r="AO21" s="292">
        <f>0</f>
        <v>0</v>
      </c>
      <c r="AP21" s="292">
        <f>0</f>
        <v>0</v>
      </c>
      <c r="AQ21" s="292">
        <f>0</f>
        <v>0</v>
      </c>
      <c r="AR21" s="292">
        <f>0</f>
        <v>0</v>
      </c>
      <c r="AS21" s="292">
        <f>0</f>
        <v>0</v>
      </c>
      <c r="AT21" s="292">
        <f>0</f>
        <v>0</v>
      </c>
      <c r="AU21" s="292">
        <f>0</f>
        <v>0</v>
      </c>
      <c r="AV21" s="292">
        <f>SUM(AW21:BC21)</f>
        <v>0</v>
      </c>
      <c r="AW21" s="292">
        <f>0</f>
        <v>0</v>
      </c>
      <c r="AX21" s="292">
        <f>0</f>
        <v>0</v>
      </c>
      <c r="AY21" s="292">
        <f>0</f>
        <v>0</v>
      </c>
      <c r="AZ21" s="292">
        <f>0</f>
        <v>0</v>
      </c>
      <c r="BA21" s="292">
        <f>0</f>
        <v>0</v>
      </c>
      <c r="BB21" s="292">
        <f>0</f>
        <v>0</v>
      </c>
      <c r="BC21" s="292">
        <f>0</f>
        <v>0</v>
      </c>
      <c r="BD21" s="292">
        <f>SUM(BE21:BK21)</f>
        <v>0</v>
      </c>
      <c r="BE21" s="292">
        <f>0</f>
        <v>0</v>
      </c>
      <c r="BF21" s="292">
        <f>0</f>
        <v>0</v>
      </c>
      <c r="BG21" s="292">
        <f>0</f>
        <v>0</v>
      </c>
      <c r="BH21" s="292">
        <f>0</f>
        <v>0</v>
      </c>
      <c r="BI21" s="292">
        <f>0</f>
        <v>0</v>
      </c>
      <c r="BJ21" s="292">
        <f>0</f>
        <v>0</v>
      </c>
      <c r="BK21" s="292">
        <f>0</f>
        <v>0</v>
      </c>
      <c r="BL21" s="292">
        <f>SUM(BM21:BS21)</f>
        <v>0</v>
      </c>
      <c r="BM21" s="292">
        <f>0</f>
        <v>0</v>
      </c>
      <c r="BN21" s="292">
        <f>0</f>
        <v>0</v>
      </c>
      <c r="BO21" s="292">
        <f>0</f>
        <v>0</v>
      </c>
      <c r="BP21" s="292">
        <f>0</f>
        <v>0</v>
      </c>
      <c r="BQ21" s="292">
        <f>0</f>
        <v>0</v>
      </c>
      <c r="BR21" s="292">
        <f>0</f>
        <v>0</v>
      </c>
      <c r="BS21" s="292">
        <f>0</f>
        <v>0</v>
      </c>
      <c r="BT21" s="292">
        <f>SUM(BU21:CA21)</f>
        <v>0</v>
      </c>
      <c r="BU21" s="292">
        <f>0</f>
        <v>0</v>
      </c>
      <c r="BV21" s="292">
        <f>0</f>
        <v>0</v>
      </c>
      <c r="BW21" s="292">
        <f>0</f>
        <v>0</v>
      </c>
      <c r="BX21" s="292">
        <f>0</f>
        <v>0</v>
      </c>
      <c r="BY21" s="292">
        <f>0</f>
        <v>0</v>
      </c>
      <c r="BZ21" s="292">
        <f>0</f>
        <v>0</v>
      </c>
      <c r="CA21" s="292">
        <f>0</f>
        <v>0</v>
      </c>
      <c r="CB21" s="292">
        <f>SUM(CC21:CI21)</f>
        <v>0</v>
      </c>
      <c r="CC21" s="292">
        <f>0</f>
        <v>0</v>
      </c>
      <c r="CD21" s="292">
        <f>0</f>
        <v>0</v>
      </c>
      <c r="CE21" s="292">
        <f>0</f>
        <v>0</v>
      </c>
      <c r="CF21" s="292">
        <f>0</f>
        <v>0</v>
      </c>
      <c r="CG21" s="292">
        <f>0</f>
        <v>0</v>
      </c>
      <c r="CH21" s="292">
        <f>0</f>
        <v>0</v>
      </c>
      <c r="CI21" s="292">
        <f>0</f>
        <v>0</v>
      </c>
      <c r="CJ21" s="292">
        <f>SUM(CK21:CQ21)</f>
        <v>0</v>
      </c>
      <c r="CK21" s="292">
        <f>0</f>
        <v>0</v>
      </c>
      <c r="CL21" s="292">
        <f>0</f>
        <v>0</v>
      </c>
      <c r="CM21" s="292">
        <f>0</f>
        <v>0</v>
      </c>
      <c r="CN21" s="292">
        <f>0</f>
        <v>0</v>
      </c>
      <c r="CO21" s="292">
        <f>0</f>
        <v>0</v>
      </c>
      <c r="CP21" s="292">
        <f>0</f>
        <v>0</v>
      </c>
      <c r="CQ21" s="292">
        <f>0</f>
        <v>0</v>
      </c>
      <c r="CR21" s="292">
        <f>SUM(CS21:CY21)</f>
        <v>0</v>
      </c>
      <c r="CS21" s="292">
        <f>0</f>
        <v>0</v>
      </c>
      <c r="CT21" s="292">
        <f>0</f>
        <v>0</v>
      </c>
      <c r="CU21" s="292">
        <f>0</f>
        <v>0</v>
      </c>
      <c r="CV21" s="292">
        <f>0</f>
        <v>0</v>
      </c>
      <c r="CW21" s="292">
        <f>0</f>
        <v>0</v>
      </c>
      <c r="CX21" s="292">
        <f>0</f>
        <v>0</v>
      </c>
      <c r="CY21" s="292">
        <f>0</f>
        <v>0</v>
      </c>
    </row>
    <row r="22" spans="1:103" s="224" customFormat="1" ht="13.5" customHeight="1">
      <c r="A22" s="290" t="s">
        <v>745</v>
      </c>
      <c r="B22" s="291" t="s">
        <v>790</v>
      </c>
      <c r="C22" s="290" t="s">
        <v>791</v>
      </c>
      <c r="D22" s="292">
        <f>SUM(E22,F22,N22,O22)</f>
        <v>0</v>
      </c>
      <c r="E22" s="292">
        <f>X22</f>
        <v>0</v>
      </c>
      <c r="F22" s="292">
        <f>SUM(G22:M22)</f>
        <v>0</v>
      </c>
      <c r="G22" s="292">
        <f>AF22</f>
        <v>0</v>
      </c>
      <c r="H22" s="292">
        <f>AN22</f>
        <v>0</v>
      </c>
      <c r="I22" s="292">
        <f>AV22</f>
        <v>0</v>
      </c>
      <c r="J22" s="292">
        <f>BD22</f>
        <v>0</v>
      </c>
      <c r="K22" s="292">
        <f>BL22</f>
        <v>0</v>
      </c>
      <c r="L22" s="292">
        <f>BT22</f>
        <v>0</v>
      </c>
      <c r="M22" s="292">
        <f>CB22</f>
        <v>0</v>
      </c>
      <c r="N22" s="292">
        <f>CJ22</f>
        <v>0</v>
      </c>
      <c r="O22" s="292">
        <f>CR22</f>
        <v>0</v>
      </c>
      <c r="P22" s="292">
        <f>SUM(Q22:W22)</f>
        <v>0</v>
      </c>
      <c r="Q22" s="292">
        <f>0</f>
        <v>0</v>
      </c>
      <c r="R22" s="292">
        <f>0</f>
        <v>0</v>
      </c>
      <c r="S22" s="292">
        <f>0</f>
        <v>0</v>
      </c>
      <c r="T22" s="292">
        <f>0</f>
        <v>0</v>
      </c>
      <c r="U22" s="292">
        <f>0</f>
        <v>0</v>
      </c>
      <c r="V22" s="292">
        <f>0</f>
        <v>0</v>
      </c>
      <c r="W22" s="292">
        <f>0</f>
        <v>0</v>
      </c>
      <c r="X22" s="292">
        <f>SUM(Y22:AE22)</f>
        <v>0</v>
      </c>
      <c r="Y22" s="292">
        <f>0</f>
        <v>0</v>
      </c>
      <c r="Z22" s="292">
        <f>0</f>
        <v>0</v>
      </c>
      <c r="AA22" s="292">
        <f>0</f>
        <v>0</v>
      </c>
      <c r="AB22" s="292">
        <f>0</f>
        <v>0</v>
      </c>
      <c r="AC22" s="292">
        <f>0</f>
        <v>0</v>
      </c>
      <c r="AD22" s="292">
        <f>0</f>
        <v>0</v>
      </c>
      <c r="AE22" s="292">
        <f>0</f>
        <v>0</v>
      </c>
      <c r="AF22" s="292">
        <f>SUM(AG22:AM22)</f>
        <v>0</v>
      </c>
      <c r="AG22" s="292">
        <f>0</f>
        <v>0</v>
      </c>
      <c r="AH22" s="292">
        <f>0</f>
        <v>0</v>
      </c>
      <c r="AI22" s="292">
        <f>0</f>
        <v>0</v>
      </c>
      <c r="AJ22" s="292">
        <f>0</f>
        <v>0</v>
      </c>
      <c r="AK22" s="292">
        <f>0</f>
        <v>0</v>
      </c>
      <c r="AL22" s="292">
        <f>0</f>
        <v>0</v>
      </c>
      <c r="AM22" s="292">
        <f>0</f>
        <v>0</v>
      </c>
      <c r="AN22" s="292">
        <f>SUM(AO22:AU22)</f>
        <v>0</v>
      </c>
      <c r="AO22" s="292">
        <f>0</f>
        <v>0</v>
      </c>
      <c r="AP22" s="292">
        <f>0</f>
        <v>0</v>
      </c>
      <c r="AQ22" s="292">
        <f>0</f>
        <v>0</v>
      </c>
      <c r="AR22" s="292">
        <f>0</f>
        <v>0</v>
      </c>
      <c r="AS22" s="292">
        <f>0</f>
        <v>0</v>
      </c>
      <c r="AT22" s="292">
        <f>0</f>
        <v>0</v>
      </c>
      <c r="AU22" s="292">
        <f>0</f>
        <v>0</v>
      </c>
      <c r="AV22" s="292">
        <f>SUM(AW22:BC22)</f>
        <v>0</v>
      </c>
      <c r="AW22" s="292">
        <f>0</f>
        <v>0</v>
      </c>
      <c r="AX22" s="292">
        <f>0</f>
        <v>0</v>
      </c>
      <c r="AY22" s="292">
        <f>0</f>
        <v>0</v>
      </c>
      <c r="AZ22" s="292">
        <f>0</f>
        <v>0</v>
      </c>
      <c r="BA22" s="292">
        <f>0</f>
        <v>0</v>
      </c>
      <c r="BB22" s="292">
        <f>0</f>
        <v>0</v>
      </c>
      <c r="BC22" s="292">
        <f>0</f>
        <v>0</v>
      </c>
      <c r="BD22" s="292">
        <f>SUM(BE22:BK22)</f>
        <v>0</v>
      </c>
      <c r="BE22" s="292">
        <f>0</f>
        <v>0</v>
      </c>
      <c r="BF22" s="292">
        <f>0</f>
        <v>0</v>
      </c>
      <c r="BG22" s="292">
        <f>0</f>
        <v>0</v>
      </c>
      <c r="BH22" s="292">
        <f>0</f>
        <v>0</v>
      </c>
      <c r="BI22" s="292">
        <f>0</f>
        <v>0</v>
      </c>
      <c r="BJ22" s="292">
        <f>0</f>
        <v>0</v>
      </c>
      <c r="BK22" s="292">
        <f>0</f>
        <v>0</v>
      </c>
      <c r="BL22" s="292">
        <f>SUM(BM22:BS22)</f>
        <v>0</v>
      </c>
      <c r="BM22" s="292">
        <f>0</f>
        <v>0</v>
      </c>
      <c r="BN22" s="292">
        <f>0</f>
        <v>0</v>
      </c>
      <c r="BO22" s="292">
        <f>0</f>
        <v>0</v>
      </c>
      <c r="BP22" s="292">
        <f>0</f>
        <v>0</v>
      </c>
      <c r="BQ22" s="292">
        <f>0</f>
        <v>0</v>
      </c>
      <c r="BR22" s="292">
        <f>0</f>
        <v>0</v>
      </c>
      <c r="BS22" s="292">
        <f>0</f>
        <v>0</v>
      </c>
      <c r="BT22" s="292">
        <f>SUM(BU22:CA22)</f>
        <v>0</v>
      </c>
      <c r="BU22" s="292">
        <f>0</f>
        <v>0</v>
      </c>
      <c r="BV22" s="292">
        <f>0</f>
        <v>0</v>
      </c>
      <c r="BW22" s="292">
        <f>0</f>
        <v>0</v>
      </c>
      <c r="BX22" s="292">
        <f>0</f>
        <v>0</v>
      </c>
      <c r="BY22" s="292">
        <f>0</f>
        <v>0</v>
      </c>
      <c r="BZ22" s="292">
        <f>0</f>
        <v>0</v>
      </c>
      <c r="CA22" s="292">
        <f>0</f>
        <v>0</v>
      </c>
      <c r="CB22" s="292">
        <f>SUM(CC22:CI22)</f>
        <v>0</v>
      </c>
      <c r="CC22" s="292">
        <f>0</f>
        <v>0</v>
      </c>
      <c r="CD22" s="292">
        <f>0</f>
        <v>0</v>
      </c>
      <c r="CE22" s="292">
        <f>0</f>
        <v>0</v>
      </c>
      <c r="CF22" s="292">
        <f>0</f>
        <v>0</v>
      </c>
      <c r="CG22" s="292">
        <f>0</f>
        <v>0</v>
      </c>
      <c r="CH22" s="292">
        <f>0</f>
        <v>0</v>
      </c>
      <c r="CI22" s="292">
        <f>0</f>
        <v>0</v>
      </c>
      <c r="CJ22" s="292">
        <f>SUM(CK22:CQ22)</f>
        <v>0</v>
      </c>
      <c r="CK22" s="292">
        <f>0</f>
        <v>0</v>
      </c>
      <c r="CL22" s="292">
        <f>0</f>
        <v>0</v>
      </c>
      <c r="CM22" s="292">
        <f>0</f>
        <v>0</v>
      </c>
      <c r="CN22" s="292">
        <f>0</f>
        <v>0</v>
      </c>
      <c r="CO22" s="292">
        <f>0</f>
        <v>0</v>
      </c>
      <c r="CP22" s="292">
        <f>0</f>
        <v>0</v>
      </c>
      <c r="CQ22" s="292">
        <f>0</f>
        <v>0</v>
      </c>
      <c r="CR22" s="292">
        <f>SUM(CS22:CY22)</f>
        <v>0</v>
      </c>
      <c r="CS22" s="292">
        <f>0</f>
        <v>0</v>
      </c>
      <c r="CT22" s="292">
        <f>0</f>
        <v>0</v>
      </c>
      <c r="CU22" s="292">
        <f>0</f>
        <v>0</v>
      </c>
      <c r="CV22" s="292">
        <f>0</f>
        <v>0</v>
      </c>
      <c r="CW22" s="292">
        <f>0</f>
        <v>0</v>
      </c>
      <c r="CX22" s="292">
        <f>0</f>
        <v>0</v>
      </c>
      <c r="CY22" s="292">
        <f>0</f>
        <v>0</v>
      </c>
    </row>
    <row r="23" spans="1:103" s="224" customFormat="1" ht="13.5" customHeight="1">
      <c r="A23" s="290" t="s">
        <v>745</v>
      </c>
      <c r="B23" s="291" t="s">
        <v>792</v>
      </c>
      <c r="C23" s="290" t="s">
        <v>793</v>
      </c>
      <c r="D23" s="292">
        <f>SUM(E23,F23,N23,O23)</f>
        <v>0</v>
      </c>
      <c r="E23" s="292">
        <f>X23</f>
        <v>0</v>
      </c>
      <c r="F23" s="292">
        <f>SUM(G23:M23)</f>
        <v>0</v>
      </c>
      <c r="G23" s="292">
        <f>AF23</f>
        <v>0</v>
      </c>
      <c r="H23" s="292">
        <f>AN23</f>
        <v>0</v>
      </c>
      <c r="I23" s="292">
        <f>AV23</f>
        <v>0</v>
      </c>
      <c r="J23" s="292">
        <f>BD23</f>
        <v>0</v>
      </c>
      <c r="K23" s="292">
        <f>BL23</f>
        <v>0</v>
      </c>
      <c r="L23" s="292">
        <f>BT23</f>
        <v>0</v>
      </c>
      <c r="M23" s="292">
        <f>CB23</f>
        <v>0</v>
      </c>
      <c r="N23" s="292">
        <f>CJ23</f>
        <v>0</v>
      </c>
      <c r="O23" s="292">
        <f>CR23</f>
        <v>0</v>
      </c>
      <c r="P23" s="292">
        <f>SUM(Q23:W23)</f>
        <v>0</v>
      </c>
      <c r="Q23" s="292">
        <f>0</f>
        <v>0</v>
      </c>
      <c r="R23" s="292">
        <f>0</f>
        <v>0</v>
      </c>
      <c r="S23" s="292">
        <f>0</f>
        <v>0</v>
      </c>
      <c r="T23" s="292">
        <f>0</f>
        <v>0</v>
      </c>
      <c r="U23" s="292">
        <f>0</f>
        <v>0</v>
      </c>
      <c r="V23" s="292">
        <f>0</f>
        <v>0</v>
      </c>
      <c r="W23" s="292">
        <f>0</f>
        <v>0</v>
      </c>
      <c r="X23" s="292">
        <f>SUM(Y23:AE23)</f>
        <v>0</v>
      </c>
      <c r="Y23" s="292">
        <f>0</f>
        <v>0</v>
      </c>
      <c r="Z23" s="292">
        <f>0</f>
        <v>0</v>
      </c>
      <c r="AA23" s="292">
        <f>0</f>
        <v>0</v>
      </c>
      <c r="AB23" s="292">
        <f>0</f>
        <v>0</v>
      </c>
      <c r="AC23" s="292">
        <f>0</f>
        <v>0</v>
      </c>
      <c r="AD23" s="292">
        <f>0</f>
        <v>0</v>
      </c>
      <c r="AE23" s="292">
        <f>0</f>
        <v>0</v>
      </c>
      <c r="AF23" s="292">
        <f>SUM(AG23:AM23)</f>
        <v>0</v>
      </c>
      <c r="AG23" s="292">
        <f>0</f>
        <v>0</v>
      </c>
      <c r="AH23" s="292">
        <f>0</f>
        <v>0</v>
      </c>
      <c r="AI23" s="292">
        <f>0</f>
        <v>0</v>
      </c>
      <c r="AJ23" s="292">
        <f>0</f>
        <v>0</v>
      </c>
      <c r="AK23" s="292">
        <f>0</f>
        <v>0</v>
      </c>
      <c r="AL23" s="292">
        <f>0</f>
        <v>0</v>
      </c>
      <c r="AM23" s="292">
        <f>0</f>
        <v>0</v>
      </c>
      <c r="AN23" s="292">
        <f>SUM(AO23:AU23)</f>
        <v>0</v>
      </c>
      <c r="AO23" s="292">
        <f>0</f>
        <v>0</v>
      </c>
      <c r="AP23" s="292">
        <f>0</f>
        <v>0</v>
      </c>
      <c r="AQ23" s="292">
        <f>0</f>
        <v>0</v>
      </c>
      <c r="AR23" s="292">
        <f>0</f>
        <v>0</v>
      </c>
      <c r="AS23" s="292">
        <f>0</f>
        <v>0</v>
      </c>
      <c r="AT23" s="292">
        <f>0</f>
        <v>0</v>
      </c>
      <c r="AU23" s="292">
        <f>0</f>
        <v>0</v>
      </c>
      <c r="AV23" s="292">
        <f>SUM(AW23:BC23)</f>
        <v>0</v>
      </c>
      <c r="AW23" s="292">
        <f>0</f>
        <v>0</v>
      </c>
      <c r="AX23" s="292">
        <f>0</f>
        <v>0</v>
      </c>
      <c r="AY23" s="292">
        <f>0</f>
        <v>0</v>
      </c>
      <c r="AZ23" s="292">
        <f>0</f>
        <v>0</v>
      </c>
      <c r="BA23" s="292">
        <f>0</f>
        <v>0</v>
      </c>
      <c r="BB23" s="292">
        <f>0</f>
        <v>0</v>
      </c>
      <c r="BC23" s="292">
        <f>0</f>
        <v>0</v>
      </c>
      <c r="BD23" s="292">
        <f>SUM(BE23:BK23)</f>
        <v>0</v>
      </c>
      <c r="BE23" s="292">
        <f>0</f>
        <v>0</v>
      </c>
      <c r="BF23" s="292">
        <f>0</f>
        <v>0</v>
      </c>
      <c r="BG23" s="292">
        <f>0</f>
        <v>0</v>
      </c>
      <c r="BH23" s="292">
        <f>0</f>
        <v>0</v>
      </c>
      <c r="BI23" s="292">
        <f>0</f>
        <v>0</v>
      </c>
      <c r="BJ23" s="292">
        <f>0</f>
        <v>0</v>
      </c>
      <c r="BK23" s="292">
        <f>0</f>
        <v>0</v>
      </c>
      <c r="BL23" s="292">
        <f>SUM(BM23:BS23)</f>
        <v>0</v>
      </c>
      <c r="BM23" s="292">
        <f>0</f>
        <v>0</v>
      </c>
      <c r="BN23" s="292">
        <f>0</f>
        <v>0</v>
      </c>
      <c r="BO23" s="292">
        <f>0</f>
        <v>0</v>
      </c>
      <c r="BP23" s="292">
        <f>0</f>
        <v>0</v>
      </c>
      <c r="BQ23" s="292">
        <f>0</f>
        <v>0</v>
      </c>
      <c r="BR23" s="292">
        <f>0</f>
        <v>0</v>
      </c>
      <c r="BS23" s="292">
        <f>0</f>
        <v>0</v>
      </c>
      <c r="BT23" s="292">
        <f>SUM(BU23:CA23)</f>
        <v>0</v>
      </c>
      <c r="BU23" s="292">
        <f>0</f>
        <v>0</v>
      </c>
      <c r="BV23" s="292">
        <f>0</f>
        <v>0</v>
      </c>
      <c r="BW23" s="292">
        <f>0</f>
        <v>0</v>
      </c>
      <c r="BX23" s="292">
        <f>0</f>
        <v>0</v>
      </c>
      <c r="BY23" s="292">
        <f>0</f>
        <v>0</v>
      </c>
      <c r="BZ23" s="292">
        <f>0</f>
        <v>0</v>
      </c>
      <c r="CA23" s="292">
        <f>0</f>
        <v>0</v>
      </c>
      <c r="CB23" s="292">
        <f>SUM(CC23:CI23)</f>
        <v>0</v>
      </c>
      <c r="CC23" s="292">
        <f>0</f>
        <v>0</v>
      </c>
      <c r="CD23" s="292">
        <f>0</f>
        <v>0</v>
      </c>
      <c r="CE23" s="292">
        <f>0</f>
        <v>0</v>
      </c>
      <c r="CF23" s="292">
        <f>0</f>
        <v>0</v>
      </c>
      <c r="CG23" s="292">
        <f>0</f>
        <v>0</v>
      </c>
      <c r="CH23" s="292">
        <f>0</f>
        <v>0</v>
      </c>
      <c r="CI23" s="292">
        <f>0</f>
        <v>0</v>
      </c>
      <c r="CJ23" s="292">
        <f>SUM(CK23:CQ23)</f>
        <v>0</v>
      </c>
      <c r="CK23" s="292">
        <f>0</f>
        <v>0</v>
      </c>
      <c r="CL23" s="292">
        <f>0</f>
        <v>0</v>
      </c>
      <c r="CM23" s="292">
        <f>0</f>
        <v>0</v>
      </c>
      <c r="CN23" s="292">
        <f>0</f>
        <v>0</v>
      </c>
      <c r="CO23" s="292">
        <f>0</f>
        <v>0</v>
      </c>
      <c r="CP23" s="292">
        <f>0</f>
        <v>0</v>
      </c>
      <c r="CQ23" s="292">
        <f>0</f>
        <v>0</v>
      </c>
      <c r="CR23" s="292">
        <f>SUM(CS23:CY23)</f>
        <v>0</v>
      </c>
      <c r="CS23" s="292">
        <f>0</f>
        <v>0</v>
      </c>
      <c r="CT23" s="292">
        <f>0</f>
        <v>0</v>
      </c>
      <c r="CU23" s="292">
        <f>0</f>
        <v>0</v>
      </c>
      <c r="CV23" s="292">
        <f>0</f>
        <v>0</v>
      </c>
      <c r="CW23" s="292">
        <f>0</f>
        <v>0</v>
      </c>
      <c r="CX23" s="292">
        <f>0</f>
        <v>0</v>
      </c>
      <c r="CY23" s="292">
        <f>0</f>
        <v>0</v>
      </c>
    </row>
    <row r="24" spans="1:103" s="224" customFormat="1" ht="13.5" customHeight="1">
      <c r="A24" s="290" t="s">
        <v>745</v>
      </c>
      <c r="B24" s="291" t="s">
        <v>794</v>
      </c>
      <c r="C24" s="290" t="s">
        <v>795</v>
      </c>
      <c r="D24" s="292">
        <f>SUM(E24,F24,N24,O24)</f>
        <v>0</v>
      </c>
      <c r="E24" s="292">
        <f>X24</f>
        <v>0</v>
      </c>
      <c r="F24" s="292">
        <f>SUM(G24:M24)</f>
        <v>0</v>
      </c>
      <c r="G24" s="292">
        <f>AF24</f>
        <v>0</v>
      </c>
      <c r="H24" s="292">
        <f>AN24</f>
        <v>0</v>
      </c>
      <c r="I24" s="292">
        <f>AV24</f>
        <v>0</v>
      </c>
      <c r="J24" s="292">
        <f>BD24</f>
        <v>0</v>
      </c>
      <c r="K24" s="292">
        <f>BL24</f>
        <v>0</v>
      </c>
      <c r="L24" s="292">
        <f>BT24</f>
        <v>0</v>
      </c>
      <c r="M24" s="292">
        <f>CB24</f>
        <v>0</v>
      </c>
      <c r="N24" s="292">
        <f>CJ24</f>
        <v>0</v>
      </c>
      <c r="O24" s="292">
        <f>CR24</f>
        <v>0</v>
      </c>
      <c r="P24" s="292">
        <f>SUM(Q24:W24)</f>
        <v>0</v>
      </c>
      <c r="Q24" s="292">
        <f>0</f>
        <v>0</v>
      </c>
      <c r="R24" s="292">
        <f>0</f>
        <v>0</v>
      </c>
      <c r="S24" s="292">
        <f>0</f>
        <v>0</v>
      </c>
      <c r="T24" s="292">
        <f>0</f>
        <v>0</v>
      </c>
      <c r="U24" s="292">
        <f>0</f>
        <v>0</v>
      </c>
      <c r="V24" s="292">
        <f>0</f>
        <v>0</v>
      </c>
      <c r="W24" s="292">
        <f>0</f>
        <v>0</v>
      </c>
      <c r="X24" s="292">
        <f>SUM(Y24:AE24)</f>
        <v>0</v>
      </c>
      <c r="Y24" s="292">
        <f>0</f>
        <v>0</v>
      </c>
      <c r="Z24" s="292">
        <f>0</f>
        <v>0</v>
      </c>
      <c r="AA24" s="292">
        <f>0</f>
        <v>0</v>
      </c>
      <c r="AB24" s="292">
        <f>0</f>
        <v>0</v>
      </c>
      <c r="AC24" s="292">
        <f>0</f>
        <v>0</v>
      </c>
      <c r="AD24" s="292">
        <f>0</f>
        <v>0</v>
      </c>
      <c r="AE24" s="292">
        <f>0</f>
        <v>0</v>
      </c>
      <c r="AF24" s="292">
        <f>SUM(AG24:AM24)</f>
        <v>0</v>
      </c>
      <c r="AG24" s="292">
        <f>0</f>
        <v>0</v>
      </c>
      <c r="AH24" s="292">
        <f>0</f>
        <v>0</v>
      </c>
      <c r="AI24" s="292">
        <f>0</f>
        <v>0</v>
      </c>
      <c r="AJ24" s="292">
        <f>0</f>
        <v>0</v>
      </c>
      <c r="AK24" s="292">
        <f>0</f>
        <v>0</v>
      </c>
      <c r="AL24" s="292">
        <f>0</f>
        <v>0</v>
      </c>
      <c r="AM24" s="292">
        <f>0</f>
        <v>0</v>
      </c>
      <c r="AN24" s="292">
        <f>SUM(AO24:AU24)</f>
        <v>0</v>
      </c>
      <c r="AO24" s="292">
        <f>0</f>
        <v>0</v>
      </c>
      <c r="AP24" s="292">
        <f>0</f>
        <v>0</v>
      </c>
      <c r="AQ24" s="292">
        <f>0</f>
        <v>0</v>
      </c>
      <c r="AR24" s="292">
        <f>0</f>
        <v>0</v>
      </c>
      <c r="AS24" s="292">
        <f>0</f>
        <v>0</v>
      </c>
      <c r="AT24" s="292">
        <f>0</f>
        <v>0</v>
      </c>
      <c r="AU24" s="292">
        <f>0</f>
        <v>0</v>
      </c>
      <c r="AV24" s="292">
        <f>SUM(AW24:BC24)</f>
        <v>0</v>
      </c>
      <c r="AW24" s="292">
        <f>0</f>
        <v>0</v>
      </c>
      <c r="AX24" s="292">
        <f>0</f>
        <v>0</v>
      </c>
      <c r="AY24" s="292">
        <f>0</f>
        <v>0</v>
      </c>
      <c r="AZ24" s="292">
        <f>0</f>
        <v>0</v>
      </c>
      <c r="BA24" s="292">
        <f>0</f>
        <v>0</v>
      </c>
      <c r="BB24" s="292">
        <f>0</f>
        <v>0</v>
      </c>
      <c r="BC24" s="292">
        <f>0</f>
        <v>0</v>
      </c>
      <c r="BD24" s="292">
        <f>SUM(BE24:BK24)</f>
        <v>0</v>
      </c>
      <c r="BE24" s="292">
        <f>0</f>
        <v>0</v>
      </c>
      <c r="BF24" s="292">
        <f>0</f>
        <v>0</v>
      </c>
      <c r="BG24" s="292">
        <f>0</f>
        <v>0</v>
      </c>
      <c r="BH24" s="292">
        <f>0</f>
        <v>0</v>
      </c>
      <c r="BI24" s="292">
        <f>0</f>
        <v>0</v>
      </c>
      <c r="BJ24" s="292">
        <f>0</f>
        <v>0</v>
      </c>
      <c r="BK24" s="292">
        <f>0</f>
        <v>0</v>
      </c>
      <c r="BL24" s="292">
        <f>SUM(BM24:BS24)</f>
        <v>0</v>
      </c>
      <c r="BM24" s="292">
        <f>0</f>
        <v>0</v>
      </c>
      <c r="BN24" s="292">
        <f>0</f>
        <v>0</v>
      </c>
      <c r="BO24" s="292">
        <f>0</f>
        <v>0</v>
      </c>
      <c r="BP24" s="292">
        <f>0</f>
        <v>0</v>
      </c>
      <c r="BQ24" s="292">
        <f>0</f>
        <v>0</v>
      </c>
      <c r="BR24" s="292">
        <f>0</f>
        <v>0</v>
      </c>
      <c r="BS24" s="292">
        <f>0</f>
        <v>0</v>
      </c>
      <c r="BT24" s="292">
        <f>SUM(BU24:CA24)</f>
        <v>0</v>
      </c>
      <c r="BU24" s="292">
        <f>0</f>
        <v>0</v>
      </c>
      <c r="BV24" s="292">
        <f>0</f>
        <v>0</v>
      </c>
      <c r="BW24" s="292">
        <f>0</f>
        <v>0</v>
      </c>
      <c r="BX24" s="292">
        <f>0</f>
        <v>0</v>
      </c>
      <c r="BY24" s="292">
        <f>0</f>
        <v>0</v>
      </c>
      <c r="BZ24" s="292">
        <f>0</f>
        <v>0</v>
      </c>
      <c r="CA24" s="292">
        <f>0</f>
        <v>0</v>
      </c>
      <c r="CB24" s="292">
        <f>SUM(CC24:CI24)</f>
        <v>0</v>
      </c>
      <c r="CC24" s="292">
        <f>0</f>
        <v>0</v>
      </c>
      <c r="CD24" s="292">
        <f>0</f>
        <v>0</v>
      </c>
      <c r="CE24" s="292">
        <f>0</f>
        <v>0</v>
      </c>
      <c r="CF24" s="292">
        <f>0</f>
        <v>0</v>
      </c>
      <c r="CG24" s="292">
        <f>0</f>
        <v>0</v>
      </c>
      <c r="CH24" s="292">
        <f>0</f>
        <v>0</v>
      </c>
      <c r="CI24" s="292">
        <f>0</f>
        <v>0</v>
      </c>
      <c r="CJ24" s="292">
        <f>SUM(CK24:CQ24)</f>
        <v>0</v>
      </c>
      <c r="CK24" s="292">
        <f>0</f>
        <v>0</v>
      </c>
      <c r="CL24" s="292">
        <f>0</f>
        <v>0</v>
      </c>
      <c r="CM24" s="292">
        <f>0</f>
        <v>0</v>
      </c>
      <c r="CN24" s="292">
        <f>0</f>
        <v>0</v>
      </c>
      <c r="CO24" s="292">
        <f>0</f>
        <v>0</v>
      </c>
      <c r="CP24" s="292">
        <f>0</f>
        <v>0</v>
      </c>
      <c r="CQ24" s="292">
        <f>0</f>
        <v>0</v>
      </c>
      <c r="CR24" s="292">
        <f>SUM(CS24:CY24)</f>
        <v>0</v>
      </c>
      <c r="CS24" s="292">
        <f>0</f>
        <v>0</v>
      </c>
      <c r="CT24" s="292">
        <f>0</f>
        <v>0</v>
      </c>
      <c r="CU24" s="292">
        <f>0</f>
        <v>0</v>
      </c>
      <c r="CV24" s="292">
        <f>0</f>
        <v>0</v>
      </c>
      <c r="CW24" s="292">
        <f>0</f>
        <v>0</v>
      </c>
      <c r="CX24" s="292">
        <f>0</f>
        <v>0</v>
      </c>
      <c r="CY24" s="292">
        <f>0</f>
        <v>0</v>
      </c>
    </row>
    <row r="25" spans="1:103" s="224" customFormat="1" ht="13.5" customHeight="1">
      <c r="A25" s="290" t="s">
        <v>745</v>
      </c>
      <c r="B25" s="291" t="s">
        <v>796</v>
      </c>
      <c r="C25" s="290" t="s">
        <v>797</v>
      </c>
      <c r="D25" s="292">
        <f>SUM(E25,F25,N25,O25)</f>
        <v>0</v>
      </c>
      <c r="E25" s="292">
        <f>X25</f>
        <v>0</v>
      </c>
      <c r="F25" s="292">
        <f>SUM(G25:M25)</f>
        <v>0</v>
      </c>
      <c r="G25" s="292">
        <f>AF25</f>
        <v>0</v>
      </c>
      <c r="H25" s="292">
        <f>AN25</f>
        <v>0</v>
      </c>
      <c r="I25" s="292">
        <f>AV25</f>
        <v>0</v>
      </c>
      <c r="J25" s="292">
        <f>BD25</f>
        <v>0</v>
      </c>
      <c r="K25" s="292">
        <f>BL25</f>
        <v>0</v>
      </c>
      <c r="L25" s="292">
        <f>BT25</f>
        <v>0</v>
      </c>
      <c r="M25" s="292">
        <f>CB25</f>
        <v>0</v>
      </c>
      <c r="N25" s="292">
        <f>CJ25</f>
        <v>0</v>
      </c>
      <c r="O25" s="292">
        <f>CR25</f>
        <v>0</v>
      </c>
      <c r="P25" s="292">
        <f>SUM(Q25:W25)</f>
        <v>0</v>
      </c>
      <c r="Q25" s="292">
        <f>0</f>
        <v>0</v>
      </c>
      <c r="R25" s="292">
        <f>0</f>
        <v>0</v>
      </c>
      <c r="S25" s="292">
        <f>0</f>
        <v>0</v>
      </c>
      <c r="T25" s="292">
        <f>0</f>
        <v>0</v>
      </c>
      <c r="U25" s="292">
        <f>0</f>
        <v>0</v>
      </c>
      <c r="V25" s="292">
        <f>0</f>
        <v>0</v>
      </c>
      <c r="W25" s="292">
        <f>0</f>
        <v>0</v>
      </c>
      <c r="X25" s="292">
        <f>SUM(Y25:AE25)</f>
        <v>0</v>
      </c>
      <c r="Y25" s="292">
        <f>0</f>
        <v>0</v>
      </c>
      <c r="Z25" s="292">
        <f>0</f>
        <v>0</v>
      </c>
      <c r="AA25" s="292">
        <f>0</f>
        <v>0</v>
      </c>
      <c r="AB25" s="292">
        <f>0</f>
        <v>0</v>
      </c>
      <c r="AC25" s="292">
        <f>0</f>
        <v>0</v>
      </c>
      <c r="AD25" s="292">
        <f>0</f>
        <v>0</v>
      </c>
      <c r="AE25" s="292">
        <f>0</f>
        <v>0</v>
      </c>
      <c r="AF25" s="292">
        <f>SUM(AG25:AM25)</f>
        <v>0</v>
      </c>
      <c r="AG25" s="292">
        <f>0</f>
        <v>0</v>
      </c>
      <c r="AH25" s="292">
        <f>0</f>
        <v>0</v>
      </c>
      <c r="AI25" s="292">
        <f>0</f>
        <v>0</v>
      </c>
      <c r="AJ25" s="292">
        <f>0</f>
        <v>0</v>
      </c>
      <c r="AK25" s="292">
        <f>0</f>
        <v>0</v>
      </c>
      <c r="AL25" s="292">
        <f>0</f>
        <v>0</v>
      </c>
      <c r="AM25" s="292">
        <f>0</f>
        <v>0</v>
      </c>
      <c r="AN25" s="292">
        <f>SUM(AO25:AU25)</f>
        <v>0</v>
      </c>
      <c r="AO25" s="292">
        <f>0</f>
        <v>0</v>
      </c>
      <c r="AP25" s="292">
        <f>0</f>
        <v>0</v>
      </c>
      <c r="AQ25" s="292">
        <f>0</f>
        <v>0</v>
      </c>
      <c r="AR25" s="292">
        <f>0</f>
        <v>0</v>
      </c>
      <c r="AS25" s="292">
        <f>0</f>
        <v>0</v>
      </c>
      <c r="AT25" s="292">
        <f>0</f>
        <v>0</v>
      </c>
      <c r="AU25" s="292">
        <f>0</f>
        <v>0</v>
      </c>
      <c r="AV25" s="292">
        <f>SUM(AW25:BC25)</f>
        <v>0</v>
      </c>
      <c r="AW25" s="292">
        <f>0</f>
        <v>0</v>
      </c>
      <c r="AX25" s="292">
        <f>0</f>
        <v>0</v>
      </c>
      <c r="AY25" s="292">
        <f>0</f>
        <v>0</v>
      </c>
      <c r="AZ25" s="292">
        <f>0</f>
        <v>0</v>
      </c>
      <c r="BA25" s="292">
        <f>0</f>
        <v>0</v>
      </c>
      <c r="BB25" s="292">
        <f>0</f>
        <v>0</v>
      </c>
      <c r="BC25" s="292">
        <f>0</f>
        <v>0</v>
      </c>
      <c r="BD25" s="292">
        <f>SUM(BE25:BK25)</f>
        <v>0</v>
      </c>
      <c r="BE25" s="292">
        <f>0</f>
        <v>0</v>
      </c>
      <c r="BF25" s="292">
        <f>0</f>
        <v>0</v>
      </c>
      <c r="BG25" s="292">
        <f>0</f>
        <v>0</v>
      </c>
      <c r="BH25" s="292">
        <f>0</f>
        <v>0</v>
      </c>
      <c r="BI25" s="292">
        <f>0</f>
        <v>0</v>
      </c>
      <c r="BJ25" s="292">
        <f>0</f>
        <v>0</v>
      </c>
      <c r="BK25" s="292">
        <f>0</f>
        <v>0</v>
      </c>
      <c r="BL25" s="292">
        <f>SUM(BM25:BS25)</f>
        <v>0</v>
      </c>
      <c r="BM25" s="292">
        <f>0</f>
        <v>0</v>
      </c>
      <c r="BN25" s="292">
        <f>0</f>
        <v>0</v>
      </c>
      <c r="BO25" s="292">
        <f>0</f>
        <v>0</v>
      </c>
      <c r="BP25" s="292">
        <f>0</f>
        <v>0</v>
      </c>
      <c r="BQ25" s="292">
        <f>0</f>
        <v>0</v>
      </c>
      <c r="BR25" s="292">
        <f>0</f>
        <v>0</v>
      </c>
      <c r="BS25" s="292">
        <f>0</f>
        <v>0</v>
      </c>
      <c r="BT25" s="292">
        <f>SUM(BU25:CA25)</f>
        <v>0</v>
      </c>
      <c r="BU25" s="292">
        <f>0</f>
        <v>0</v>
      </c>
      <c r="BV25" s="292">
        <f>0</f>
        <v>0</v>
      </c>
      <c r="BW25" s="292">
        <f>0</f>
        <v>0</v>
      </c>
      <c r="BX25" s="292">
        <f>0</f>
        <v>0</v>
      </c>
      <c r="BY25" s="292">
        <f>0</f>
        <v>0</v>
      </c>
      <c r="BZ25" s="292">
        <f>0</f>
        <v>0</v>
      </c>
      <c r="CA25" s="292">
        <f>0</f>
        <v>0</v>
      </c>
      <c r="CB25" s="292">
        <f>SUM(CC25:CI25)</f>
        <v>0</v>
      </c>
      <c r="CC25" s="292">
        <f>0</f>
        <v>0</v>
      </c>
      <c r="CD25" s="292">
        <f>0</f>
        <v>0</v>
      </c>
      <c r="CE25" s="292">
        <f>0</f>
        <v>0</v>
      </c>
      <c r="CF25" s="292">
        <f>0</f>
        <v>0</v>
      </c>
      <c r="CG25" s="292">
        <f>0</f>
        <v>0</v>
      </c>
      <c r="CH25" s="292">
        <f>0</f>
        <v>0</v>
      </c>
      <c r="CI25" s="292">
        <f>0</f>
        <v>0</v>
      </c>
      <c r="CJ25" s="292">
        <f>SUM(CK25:CQ25)</f>
        <v>0</v>
      </c>
      <c r="CK25" s="292">
        <f>0</f>
        <v>0</v>
      </c>
      <c r="CL25" s="292">
        <f>0</f>
        <v>0</v>
      </c>
      <c r="CM25" s="292">
        <f>0</f>
        <v>0</v>
      </c>
      <c r="CN25" s="292">
        <f>0</f>
        <v>0</v>
      </c>
      <c r="CO25" s="292">
        <f>0</f>
        <v>0</v>
      </c>
      <c r="CP25" s="292">
        <f>0</f>
        <v>0</v>
      </c>
      <c r="CQ25" s="292">
        <f>0</f>
        <v>0</v>
      </c>
      <c r="CR25" s="292">
        <f>SUM(CS25:CY25)</f>
        <v>0</v>
      </c>
      <c r="CS25" s="292">
        <f>0</f>
        <v>0</v>
      </c>
      <c r="CT25" s="292">
        <f>0</f>
        <v>0</v>
      </c>
      <c r="CU25" s="292">
        <f>0</f>
        <v>0</v>
      </c>
      <c r="CV25" s="292">
        <f>0</f>
        <v>0</v>
      </c>
      <c r="CW25" s="292">
        <f>0</f>
        <v>0</v>
      </c>
      <c r="CX25" s="292">
        <f>0</f>
        <v>0</v>
      </c>
      <c r="CY25" s="292">
        <f>0</f>
        <v>0</v>
      </c>
    </row>
    <row r="26" spans="1:103" s="224" customFormat="1" ht="13.5" customHeight="1">
      <c r="A26" s="290" t="s">
        <v>745</v>
      </c>
      <c r="B26" s="291" t="s">
        <v>798</v>
      </c>
      <c r="C26" s="290" t="s">
        <v>799</v>
      </c>
      <c r="D26" s="292">
        <f>SUM(E26,F26,N26,O26)</f>
        <v>0</v>
      </c>
      <c r="E26" s="292">
        <f>X26</f>
        <v>0</v>
      </c>
      <c r="F26" s="292">
        <f>SUM(G26:M26)</f>
        <v>0</v>
      </c>
      <c r="G26" s="292">
        <f>AF26</f>
        <v>0</v>
      </c>
      <c r="H26" s="292">
        <f>AN26</f>
        <v>0</v>
      </c>
      <c r="I26" s="292">
        <f>AV26</f>
        <v>0</v>
      </c>
      <c r="J26" s="292">
        <f>BD26</f>
        <v>0</v>
      </c>
      <c r="K26" s="292">
        <f>BL26</f>
        <v>0</v>
      </c>
      <c r="L26" s="292">
        <f>BT26</f>
        <v>0</v>
      </c>
      <c r="M26" s="292">
        <f>CB26</f>
        <v>0</v>
      </c>
      <c r="N26" s="292">
        <f>CJ26</f>
        <v>0</v>
      </c>
      <c r="O26" s="292">
        <f>CR26</f>
        <v>0</v>
      </c>
      <c r="P26" s="292">
        <f>SUM(Q26:W26)</f>
        <v>0</v>
      </c>
      <c r="Q26" s="292">
        <f>0</f>
        <v>0</v>
      </c>
      <c r="R26" s="292">
        <f>0</f>
        <v>0</v>
      </c>
      <c r="S26" s="292">
        <f>0</f>
        <v>0</v>
      </c>
      <c r="T26" s="292">
        <f>0</f>
        <v>0</v>
      </c>
      <c r="U26" s="292">
        <f>0</f>
        <v>0</v>
      </c>
      <c r="V26" s="292">
        <f>0</f>
        <v>0</v>
      </c>
      <c r="W26" s="292">
        <f>0</f>
        <v>0</v>
      </c>
      <c r="X26" s="292">
        <f>SUM(Y26:AE26)</f>
        <v>0</v>
      </c>
      <c r="Y26" s="292">
        <f>0</f>
        <v>0</v>
      </c>
      <c r="Z26" s="292">
        <f>0</f>
        <v>0</v>
      </c>
      <c r="AA26" s="292">
        <f>0</f>
        <v>0</v>
      </c>
      <c r="AB26" s="292">
        <f>0</f>
        <v>0</v>
      </c>
      <c r="AC26" s="292">
        <f>0</f>
        <v>0</v>
      </c>
      <c r="AD26" s="292">
        <f>0</f>
        <v>0</v>
      </c>
      <c r="AE26" s="292">
        <f>0</f>
        <v>0</v>
      </c>
      <c r="AF26" s="292">
        <f>SUM(AG26:AM26)</f>
        <v>0</v>
      </c>
      <c r="AG26" s="292">
        <f>0</f>
        <v>0</v>
      </c>
      <c r="AH26" s="292">
        <f>0</f>
        <v>0</v>
      </c>
      <c r="AI26" s="292">
        <f>0</f>
        <v>0</v>
      </c>
      <c r="AJ26" s="292">
        <f>0</f>
        <v>0</v>
      </c>
      <c r="AK26" s="292">
        <f>0</f>
        <v>0</v>
      </c>
      <c r="AL26" s="292">
        <f>0</f>
        <v>0</v>
      </c>
      <c r="AM26" s="292">
        <f>0</f>
        <v>0</v>
      </c>
      <c r="AN26" s="292">
        <f>SUM(AO26:AU26)</f>
        <v>0</v>
      </c>
      <c r="AO26" s="292">
        <f>0</f>
        <v>0</v>
      </c>
      <c r="AP26" s="292">
        <f>0</f>
        <v>0</v>
      </c>
      <c r="AQ26" s="292">
        <f>0</f>
        <v>0</v>
      </c>
      <c r="AR26" s="292">
        <f>0</f>
        <v>0</v>
      </c>
      <c r="AS26" s="292">
        <f>0</f>
        <v>0</v>
      </c>
      <c r="AT26" s="292">
        <f>0</f>
        <v>0</v>
      </c>
      <c r="AU26" s="292">
        <f>0</f>
        <v>0</v>
      </c>
      <c r="AV26" s="292">
        <f>SUM(AW26:BC26)</f>
        <v>0</v>
      </c>
      <c r="AW26" s="292">
        <f>0</f>
        <v>0</v>
      </c>
      <c r="AX26" s="292">
        <f>0</f>
        <v>0</v>
      </c>
      <c r="AY26" s="292">
        <f>0</f>
        <v>0</v>
      </c>
      <c r="AZ26" s="292">
        <f>0</f>
        <v>0</v>
      </c>
      <c r="BA26" s="292">
        <f>0</f>
        <v>0</v>
      </c>
      <c r="BB26" s="292">
        <f>0</f>
        <v>0</v>
      </c>
      <c r="BC26" s="292">
        <f>0</f>
        <v>0</v>
      </c>
      <c r="BD26" s="292">
        <f>SUM(BE26:BK26)</f>
        <v>0</v>
      </c>
      <c r="BE26" s="292">
        <f>0</f>
        <v>0</v>
      </c>
      <c r="BF26" s="292">
        <f>0</f>
        <v>0</v>
      </c>
      <c r="BG26" s="292">
        <f>0</f>
        <v>0</v>
      </c>
      <c r="BH26" s="292">
        <f>0</f>
        <v>0</v>
      </c>
      <c r="BI26" s="292">
        <f>0</f>
        <v>0</v>
      </c>
      <c r="BJ26" s="292">
        <f>0</f>
        <v>0</v>
      </c>
      <c r="BK26" s="292">
        <f>0</f>
        <v>0</v>
      </c>
      <c r="BL26" s="292">
        <f>SUM(BM26:BS26)</f>
        <v>0</v>
      </c>
      <c r="BM26" s="292">
        <f>0</f>
        <v>0</v>
      </c>
      <c r="BN26" s="292">
        <f>0</f>
        <v>0</v>
      </c>
      <c r="BO26" s="292">
        <f>0</f>
        <v>0</v>
      </c>
      <c r="BP26" s="292">
        <f>0</f>
        <v>0</v>
      </c>
      <c r="BQ26" s="292">
        <f>0</f>
        <v>0</v>
      </c>
      <c r="BR26" s="292">
        <f>0</f>
        <v>0</v>
      </c>
      <c r="BS26" s="292">
        <f>0</f>
        <v>0</v>
      </c>
      <c r="BT26" s="292">
        <f>SUM(BU26:CA26)</f>
        <v>0</v>
      </c>
      <c r="BU26" s="292">
        <f>0</f>
        <v>0</v>
      </c>
      <c r="BV26" s="292">
        <f>0</f>
        <v>0</v>
      </c>
      <c r="BW26" s="292">
        <f>0</f>
        <v>0</v>
      </c>
      <c r="BX26" s="292">
        <f>0</f>
        <v>0</v>
      </c>
      <c r="BY26" s="292">
        <f>0</f>
        <v>0</v>
      </c>
      <c r="BZ26" s="292">
        <f>0</f>
        <v>0</v>
      </c>
      <c r="CA26" s="292">
        <f>0</f>
        <v>0</v>
      </c>
      <c r="CB26" s="292">
        <f>SUM(CC26:CI26)</f>
        <v>0</v>
      </c>
      <c r="CC26" s="292">
        <f>0</f>
        <v>0</v>
      </c>
      <c r="CD26" s="292">
        <f>0</f>
        <v>0</v>
      </c>
      <c r="CE26" s="292">
        <f>0</f>
        <v>0</v>
      </c>
      <c r="CF26" s="292">
        <f>0</f>
        <v>0</v>
      </c>
      <c r="CG26" s="292">
        <f>0</f>
        <v>0</v>
      </c>
      <c r="CH26" s="292">
        <f>0</f>
        <v>0</v>
      </c>
      <c r="CI26" s="292">
        <f>0</f>
        <v>0</v>
      </c>
      <c r="CJ26" s="292">
        <f>SUM(CK26:CQ26)</f>
        <v>0</v>
      </c>
      <c r="CK26" s="292">
        <f>0</f>
        <v>0</v>
      </c>
      <c r="CL26" s="292">
        <f>0</f>
        <v>0</v>
      </c>
      <c r="CM26" s="292">
        <f>0</f>
        <v>0</v>
      </c>
      <c r="CN26" s="292">
        <f>0</f>
        <v>0</v>
      </c>
      <c r="CO26" s="292">
        <f>0</f>
        <v>0</v>
      </c>
      <c r="CP26" s="292">
        <f>0</f>
        <v>0</v>
      </c>
      <c r="CQ26" s="292">
        <f>0</f>
        <v>0</v>
      </c>
      <c r="CR26" s="292">
        <f>SUM(CS26:CY26)</f>
        <v>0</v>
      </c>
      <c r="CS26" s="292">
        <f>0</f>
        <v>0</v>
      </c>
      <c r="CT26" s="292">
        <f>0</f>
        <v>0</v>
      </c>
      <c r="CU26" s="292">
        <f>0</f>
        <v>0</v>
      </c>
      <c r="CV26" s="292">
        <f>0</f>
        <v>0</v>
      </c>
      <c r="CW26" s="292">
        <f>0</f>
        <v>0</v>
      </c>
      <c r="CX26" s="292">
        <f>0</f>
        <v>0</v>
      </c>
      <c r="CY26" s="292">
        <f>0</f>
        <v>0</v>
      </c>
    </row>
    <row r="27" spans="1:103" s="224" customFormat="1" ht="13.5" customHeight="1">
      <c r="A27" s="290"/>
      <c r="B27" s="291"/>
      <c r="C27" s="290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292"/>
      <c r="BS27" s="292"/>
      <c r="BT27" s="292"/>
      <c r="BU27" s="292"/>
      <c r="BV27" s="292"/>
      <c r="BW27" s="292"/>
      <c r="BX27" s="292"/>
      <c r="BY27" s="292"/>
      <c r="BZ27" s="292"/>
      <c r="CA27" s="292"/>
      <c r="CB27" s="292"/>
      <c r="CC27" s="292"/>
      <c r="CD27" s="292"/>
      <c r="CE27" s="292"/>
      <c r="CF27" s="292"/>
      <c r="CG27" s="292"/>
      <c r="CH27" s="292"/>
      <c r="CI27" s="292"/>
      <c r="CJ27" s="292"/>
      <c r="CK27" s="292"/>
      <c r="CL27" s="292"/>
      <c r="CM27" s="292"/>
      <c r="CN27" s="292"/>
      <c r="CO27" s="292"/>
      <c r="CP27" s="292"/>
      <c r="CQ27" s="292"/>
      <c r="CR27" s="292"/>
      <c r="CS27" s="292"/>
      <c r="CT27" s="292"/>
      <c r="CU27" s="292"/>
      <c r="CV27" s="292"/>
      <c r="CW27" s="292"/>
      <c r="CX27" s="292"/>
      <c r="CY27" s="292"/>
    </row>
    <row r="28" spans="1:103" s="224" customFormat="1" ht="13.5" customHeight="1">
      <c r="A28" s="290"/>
      <c r="B28" s="291"/>
      <c r="C28" s="290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2"/>
      <c r="CA28" s="292"/>
      <c r="CB28" s="292"/>
      <c r="CC28" s="292"/>
      <c r="CD28" s="292"/>
      <c r="CE28" s="292"/>
      <c r="CF28" s="292"/>
      <c r="CG28" s="292"/>
      <c r="CH28" s="292"/>
      <c r="CI28" s="292"/>
      <c r="CJ28" s="292"/>
      <c r="CK28" s="292"/>
      <c r="CL28" s="292"/>
      <c r="CM28" s="292"/>
      <c r="CN28" s="292"/>
      <c r="CO28" s="292"/>
      <c r="CP28" s="292"/>
      <c r="CQ28" s="292"/>
      <c r="CR28" s="292"/>
      <c r="CS28" s="292"/>
      <c r="CT28" s="292"/>
      <c r="CU28" s="292"/>
      <c r="CV28" s="292"/>
      <c r="CW28" s="292"/>
      <c r="CX28" s="292"/>
      <c r="CY28" s="292"/>
    </row>
    <row r="29" spans="1:103" s="224" customFormat="1" ht="13.5" customHeight="1">
      <c r="A29" s="290"/>
      <c r="B29" s="291"/>
      <c r="C29" s="290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2"/>
      <c r="CE29" s="292"/>
      <c r="CF29" s="292"/>
      <c r="CG29" s="292"/>
      <c r="CH29" s="292"/>
      <c r="CI29" s="292"/>
      <c r="CJ29" s="292"/>
      <c r="CK29" s="292"/>
      <c r="CL29" s="292"/>
      <c r="CM29" s="292"/>
      <c r="CN29" s="292"/>
      <c r="CO29" s="292"/>
      <c r="CP29" s="292"/>
      <c r="CQ29" s="292"/>
      <c r="CR29" s="292"/>
      <c r="CS29" s="292"/>
      <c r="CT29" s="292"/>
      <c r="CU29" s="292"/>
      <c r="CV29" s="292"/>
      <c r="CW29" s="292"/>
      <c r="CX29" s="292"/>
      <c r="CY29" s="292"/>
    </row>
    <row r="30" spans="1:103" s="224" customFormat="1" ht="13.5" customHeight="1">
      <c r="A30" s="290"/>
      <c r="B30" s="291"/>
      <c r="C30" s="290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92"/>
      <c r="CG30" s="292"/>
      <c r="CH30" s="292"/>
      <c r="CI30" s="292"/>
      <c r="CJ30" s="292"/>
      <c r="CK30" s="292"/>
      <c r="CL30" s="292"/>
      <c r="CM30" s="292"/>
      <c r="CN30" s="292"/>
      <c r="CO30" s="292"/>
      <c r="CP30" s="292"/>
      <c r="CQ30" s="292"/>
      <c r="CR30" s="292"/>
      <c r="CS30" s="292"/>
      <c r="CT30" s="292"/>
      <c r="CU30" s="292"/>
      <c r="CV30" s="292"/>
      <c r="CW30" s="292"/>
      <c r="CX30" s="292"/>
      <c r="CY30" s="292"/>
    </row>
    <row r="31" spans="1:103" s="224" customFormat="1" ht="13.5" customHeight="1">
      <c r="A31" s="290"/>
      <c r="B31" s="291"/>
      <c r="C31" s="290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/>
      <c r="CE31" s="292"/>
      <c r="CF31" s="292"/>
      <c r="CG31" s="292"/>
      <c r="CH31" s="292"/>
      <c r="CI31" s="292"/>
      <c r="CJ31" s="292"/>
      <c r="CK31" s="292"/>
      <c r="CL31" s="292"/>
      <c r="CM31" s="292"/>
      <c r="CN31" s="292"/>
      <c r="CO31" s="292"/>
      <c r="CP31" s="292"/>
      <c r="CQ31" s="292"/>
      <c r="CR31" s="292"/>
      <c r="CS31" s="292"/>
      <c r="CT31" s="292"/>
      <c r="CU31" s="292"/>
      <c r="CV31" s="292"/>
      <c r="CW31" s="292"/>
      <c r="CX31" s="292"/>
      <c r="CY31" s="292"/>
    </row>
    <row r="32" spans="1:103" s="224" customFormat="1" ht="13.5" customHeight="1">
      <c r="A32" s="290"/>
      <c r="B32" s="291"/>
      <c r="C32" s="290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/>
      <c r="CE32" s="292"/>
      <c r="CF32" s="292"/>
      <c r="CG32" s="292"/>
      <c r="CH32" s="292"/>
      <c r="CI32" s="292"/>
      <c r="CJ32" s="292"/>
      <c r="CK32" s="292"/>
      <c r="CL32" s="292"/>
      <c r="CM32" s="292"/>
      <c r="CN32" s="292"/>
      <c r="CO32" s="292"/>
      <c r="CP32" s="292"/>
      <c r="CQ32" s="292"/>
      <c r="CR32" s="292"/>
      <c r="CS32" s="292"/>
      <c r="CT32" s="292"/>
      <c r="CU32" s="292"/>
      <c r="CV32" s="292"/>
      <c r="CW32" s="292"/>
      <c r="CX32" s="292"/>
      <c r="CY32" s="292"/>
    </row>
    <row r="33" spans="1:103" s="224" customFormat="1" ht="13.5" customHeight="1">
      <c r="A33" s="290"/>
      <c r="B33" s="291"/>
      <c r="C33" s="290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2"/>
      <c r="CF33" s="292"/>
      <c r="CG33" s="292"/>
      <c r="CH33" s="292"/>
      <c r="CI33" s="292"/>
      <c r="CJ33" s="292"/>
      <c r="CK33" s="292"/>
      <c r="CL33" s="292"/>
      <c r="CM33" s="292"/>
      <c r="CN33" s="292"/>
      <c r="CO33" s="292"/>
      <c r="CP33" s="292"/>
      <c r="CQ33" s="292"/>
      <c r="CR33" s="292"/>
      <c r="CS33" s="292"/>
      <c r="CT33" s="292"/>
      <c r="CU33" s="292"/>
      <c r="CV33" s="292"/>
      <c r="CW33" s="292"/>
      <c r="CX33" s="292"/>
      <c r="CY33" s="292"/>
    </row>
    <row r="34" spans="1:103" s="224" customFormat="1" ht="13.5" customHeight="1">
      <c r="A34" s="290"/>
      <c r="B34" s="291"/>
      <c r="C34" s="290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2"/>
      <c r="CG34" s="292"/>
      <c r="CH34" s="292"/>
      <c r="CI34" s="292"/>
      <c r="CJ34" s="292"/>
      <c r="CK34" s="292"/>
      <c r="CL34" s="292"/>
      <c r="CM34" s="292"/>
      <c r="CN34" s="292"/>
      <c r="CO34" s="292"/>
      <c r="CP34" s="292"/>
      <c r="CQ34" s="292"/>
      <c r="CR34" s="292"/>
      <c r="CS34" s="292"/>
      <c r="CT34" s="292"/>
      <c r="CU34" s="292"/>
      <c r="CV34" s="292"/>
      <c r="CW34" s="292"/>
      <c r="CX34" s="292"/>
      <c r="CY34" s="292"/>
    </row>
    <row r="35" spans="1:103" s="224" customFormat="1" ht="13.5" customHeight="1">
      <c r="A35" s="290"/>
      <c r="B35" s="291"/>
      <c r="C35" s="290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2"/>
      <c r="CG35" s="292"/>
      <c r="CH35" s="292"/>
      <c r="CI35" s="292"/>
      <c r="CJ35" s="292"/>
      <c r="CK35" s="292"/>
      <c r="CL35" s="292"/>
      <c r="CM35" s="292"/>
      <c r="CN35" s="292"/>
      <c r="CO35" s="292"/>
      <c r="CP35" s="292"/>
      <c r="CQ35" s="292"/>
      <c r="CR35" s="292"/>
      <c r="CS35" s="292"/>
      <c r="CT35" s="292"/>
      <c r="CU35" s="292"/>
      <c r="CV35" s="292"/>
      <c r="CW35" s="292"/>
      <c r="CX35" s="292"/>
      <c r="CY35" s="292"/>
    </row>
    <row r="36" spans="1:103" s="224" customFormat="1" ht="13.5" customHeight="1">
      <c r="A36" s="290"/>
      <c r="B36" s="291"/>
      <c r="C36" s="290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2"/>
      <c r="CG36" s="292"/>
      <c r="CH36" s="292"/>
      <c r="CI36" s="292"/>
      <c r="CJ36" s="292"/>
      <c r="CK36" s="292"/>
      <c r="CL36" s="292"/>
      <c r="CM36" s="292"/>
      <c r="CN36" s="292"/>
      <c r="CO36" s="292"/>
      <c r="CP36" s="292"/>
      <c r="CQ36" s="292"/>
      <c r="CR36" s="292"/>
      <c r="CS36" s="292"/>
      <c r="CT36" s="292"/>
      <c r="CU36" s="292"/>
      <c r="CV36" s="292"/>
      <c r="CW36" s="292"/>
      <c r="CX36" s="292"/>
      <c r="CY36" s="292"/>
    </row>
    <row r="37" spans="1:103" s="224" customFormat="1" ht="13.5" customHeight="1">
      <c r="A37" s="290"/>
      <c r="B37" s="291"/>
      <c r="C37" s="290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2"/>
      <c r="CF37" s="292"/>
      <c r="CG37" s="292"/>
      <c r="CH37" s="292"/>
      <c r="CI37" s="292"/>
      <c r="CJ37" s="292"/>
      <c r="CK37" s="292"/>
      <c r="CL37" s="292"/>
      <c r="CM37" s="292"/>
      <c r="CN37" s="292"/>
      <c r="CO37" s="292"/>
      <c r="CP37" s="292"/>
      <c r="CQ37" s="292"/>
      <c r="CR37" s="292"/>
      <c r="CS37" s="292"/>
      <c r="CT37" s="292"/>
      <c r="CU37" s="292"/>
      <c r="CV37" s="292"/>
      <c r="CW37" s="292"/>
      <c r="CX37" s="292"/>
      <c r="CY37" s="292"/>
    </row>
    <row r="38" spans="1:103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2"/>
      <c r="CG38" s="292"/>
      <c r="CH38" s="292"/>
      <c r="CI38" s="292"/>
      <c r="CJ38" s="292"/>
      <c r="CK38" s="292"/>
      <c r="CL38" s="292"/>
      <c r="CM38" s="292"/>
      <c r="CN38" s="292"/>
      <c r="CO38" s="292"/>
      <c r="CP38" s="292"/>
      <c r="CQ38" s="292"/>
      <c r="CR38" s="292"/>
      <c r="CS38" s="292"/>
      <c r="CT38" s="292"/>
      <c r="CU38" s="292"/>
      <c r="CV38" s="292"/>
      <c r="CW38" s="292"/>
      <c r="CX38" s="292"/>
      <c r="CY38" s="292"/>
    </row>
    <row r="39" spans="1:103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</row>
    <row r="40" spans="1:103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2"/>
      <c r="CG40" s="292"/>
      <c r="CH40" s="292"/>
      <c r="CI40" s="292"/>
      <c r="CJ40" s="292"/>
      <c r="CK40" s="292"/>
      <c r="CL40" s="292"/>
      <c r="CM40" s="292"/>
      <c r="CN40" s="292"/>
      <c r="CO40" s="292"/>
      <c r="CP40" s="292"/>
      <c r="CQ40" s="292"/>
      <c r="CR40" s="292"/>
      <c r="CS40" s="292"/>
      <c r="CT40" s="292"/>
      <c r="CU40" s="292"/>
      <c r="CV40" s="292"/>
      <c r="CW40" s="292"/>
      <c r="CX40" s="292"/>
      <c r="CY40" s="292"/>
    </row>
    <row r="41" spans="1:103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2"/>
      <c r="CH41" s="292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2"/>
      <c r="CX41" s="292"/>
      <c r="CY41" s="292"/>
    </row>
    <row r="42" spans="1:103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2"/>
      <c r="CH42" s="292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2"/>
      <c r="CX42" s="292"/>
      <c r="CY42" s="292"/>
    </row>
    <row r="43" spans="1:103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</row>
    <row r="44" spans="1:103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</row>
    <row r="45" spans="1:103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2"/>
      <c r="CH45" s="292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2"/>
      <c r="CX45" s="292"/>
      <c r="CY45" s="292"/>
    </row>
    <row r="46" spans="1:103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</row>
    <row r="47" spans="1:103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</row>
    <row r="48" spans="1:103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2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</row>
    <row r="49" spans="1:103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</row>
    <row r="50" spans="1:103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2"/>
      <c r="CX50" s="292"/>
      <c r="CY50" s="292"/>
    </row>
    <row r="51" spans="1:103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2"/>
      <c r="CX51" s="292"/>
      <c r="CY51" s="292"/>
    </row>
    <row r="52" spans="1:103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</row>
    <row r="53" spans="1:103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2"/>
      <c r="CX53" s="292"/>
      <c r="CY53" s="292"/>
    </row>
    <row r="54" spans="1:103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2"/>
      <c r="CX54" s="292"/>
      <c r="CY54" s="292"/>
    </row>
    <row r="55" spans="1:103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2"/>
      <c r="CX55" s="292"/>
      <c r="CY55" s="292"/>
    </row>
    <row r="56" spans="1:103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2"/>
      <c r="CX56" s="292"/>
      <c r="CY56" s="292"/>
    </row>
    <row r="57" spans="1:103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2"/>
      <c r="CH57" s="292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2"/>
      <c r="CX57" s="292"/>
      <c r="CY57" s="292"/>
    </row>
    <row r="58" spans="1:103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2"/>
      <c r="CX58" s="292"/>
      <c r="CY58" s="292"/>
    </row>
    <row r="59" spans="1:103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2"/>
      <c r="CX59" s="292"/>
      <c r="CY59" s="292"/>
    </row>
    <row r="60" spans="1:103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2"/>
      <c r="CH60" s="292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2"/>
      <c r="CX60" s="292"/>
      <c r="CY60" s="292"/>
    </row>
    <row r="61" spans="1:103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2"/>
      <c r="CX61" s="292"/>
      <c r="CY61" s="292"/>
    </row>
    <row r="62" spans="1:103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2"/>
      <c r="CH62" s="292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2"/>
      <c r="CX62" s="292"/>
      <c r="CY62" s="292"/>
    </row>
    <row r="63" spans="1:103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2"/>
      <c r="CH63" s="292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2"/>
      <c r="CX63" s="292"/>
      <c r="CY63" s="292"/>
    </row>
    <row r="64" spans="1:103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2"/>
      <c r="CH64" s="292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2"/>
      <c r="CX64" s="292"/>
      <c r="CY64" s="292"/>
    </row>
    <row r="65" spans="1:103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2"/>
      <c r="CH65" s="292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2"/>
      <c r="CX65" s="292"/>
      <c r="CY65" s="292"/>
    </row>
    <row r="66" spans="1:103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2"/>
      <c r="CH66" s="292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2"/>
      <c r="CX66" s="292"/>
      <c r="CY66" s="292"/>
    </row>
    <row r="67" spans="1:103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2"/>
      <c r="CH67" s="292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2"/>
      <c r="CX67" s="292"/>
      <c r="CY67" s="292"/>
    </row>
    <row r="68" spans="1:103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2"/>
      <c r="CH68" s="292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2"/>
      <c r="CX68" s="292"/>
      <c r="CY68" s="292"/>
    </row>
    <row r="69" spans="1:103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2"/>
      <c r="CH69" s="292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2"/>
      <c r="CX69" s="292"/>
      <c r="CY69" s="292"/>
    </row>
    <row r="70" spans="1:103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2"/>
      <c r="CH70" s="292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2"/>
      <c r="CX70" s="292"/>
      <c r="CY70" s="292"/>
    </row>
    <row r="71" spans="1:103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2"/>
      <c r="CH71" s="292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2"/>
      <c r="CX71" s="292"/>
      <c r="CY71" s="292"/>
    </row>
    <row r="72" spans="1:103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2"/>
      <c r="CH72" s="292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2"/>
      <c r="CX72" s="292"/>
      <c r="CY72" s="292"/>
    </row>
    <row r="73" spans="1:103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2"/>
      <c r="CH73" s="292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2"/>
      <c r="CX73" s="292"/>
      <c r="CY73" s="292"/>
    </row>
    <row r="74" spans="1:103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2"/>
      <c r="CH74" s="292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2"/>
      <c r="CX74" s="292"/>
      <c r="CY74" s="292"/>
    </row>
    <row r="75" spans="1:103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2"/>
      <c r="CH75" s="292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2"/>
      <c r="CX75" s="292"/>
      <c r="CY75" s="292"/>
    </row>
    <row r="76" spans="1:103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92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2"/>
      <c r="CX76" s="292"/>
      <c r="CY76" s="292"/>
    </row>
    <row r="77" spans="1:103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2"/>
      <c r="CH77" s="292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2"/>
      <c r="CX77" s="292"/>
      <c r="CY77" s="292"/>
    </row>
    <row r="78" spans="1:103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2"/>
      <c r="CH78" s="292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2"/>
      <c r="CX78" s="292"/>
      <c r="CY78" s="292"/>
    </row>
    <row r="79" spans="1:103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2"/>
      <c r="CH79" s="292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2"/>
      <c r="CX79" s="292"/>
      <c r="CY79" s="292"/>
    </row>
    <row r="80" spans="1:103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2"/>
      <c r="CH80" s="292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2"/>
      <c r="CX80" s="292"/>
      <c r="CY80" s="292"/>
    </row>
    <row r="81" spans="1:103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2"/>
      <c r="CH81" s="292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2"/>
      <c r="CX81" s="292"/>
      <c r="CY81" s="292"/>
    </row>
    <row r="82" spans="1:103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2"/>
      <c r="CH82" s="292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2"/>
      <c r="CX82" s="292"/>
      <c r="CY82" s="292"/>
    </row>
    <row r="83" spans="1:103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2"/>
      <c r="CX83" s="292"/>
      <c r="CY83" s="292"/>
    </row>
    <row r="84" spans="1:103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2"/>
      <c r="CH84" s="292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2"/>
      <c r="CX84" s="292"/>
      <c r="CY84" s="292"/>
    </row>
    <row r="85" spans="1:103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2"/>
      <c r="CX85" s="292"/>
      <c r="CY85" s="292"/>
    </row>
    <row r="86" spans="1:103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2"/>
      <c r="CX86" s="292"/>
      <c r="CY86" s="292"/>
    </row>
    <row r="87" spans="1:103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2"/>
      <c r="CH87" s="292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2"/>
      <c r="CX87" s="292"/>
      <c r="CY87" s="292"/>
    </row>
    <row r="88" spans="1:103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2"/>
      <c r="CH88" s="292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2"/>
      <c r="CX88" s="292"/>
      <c r="CY88" s="292"/>
    </row>
    <row r="89" spans="1:103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2"/>
      <c r="CH89" s="292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2"/>
      <c r="CX89" s="292"/>
      <c r="CY89" s="292"/>
    </row>
    <row r="90" spans="1:103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2"/>
      <c r="CG90" s="292"/>
      <c r="CH90" s="292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2"/>
      <c r="CX90" s="292"/>
      <c r="CY90" s="292"/>
    </row>
    <row r="91" spans="1:103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2"/>
      <c r="CH91" s="292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2"/>
      <c r="CX91" s="292"/>
      <c r="CY91" s="292"/>
    </row>
    <row r="92" spans="1:103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  <c r="CC92" s="292"/>
      <c r="CD92" s="292"/>
      <c r="CE92" s="292"/>
      <c r="CF92" s="292"/>
      <c r="CG92" s="292"/>
      <c r="CH92" s="292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2"/>
      <c r="CX92" s="292"/>
      <c r="CY92" s="292"/>
    </row>
    <row r="93" spans="1:103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  <c r="CC93" s="292"/>
      <c r="CD93" s="292"/>
      <c r="CE93" s="292"/>
      <c r="CF93" s="292"/>
      <c r="CG93" s="292"/>
      <c r="CH93" s="292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2"/>
      <c r="CX93" s="292"/>
      <c r="CY93" s="292"/>
    </row>
    <row r="94" spans="1:103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  <c r="CC94" s="292"/>
      <c r="CD94" s="292"/>
      <c r="CE94" s="292"/>
      <c r="CF94" s="292"/>
      <c r="CG94" s="292"/>
      <c r="CH94" s="292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2"/>
      <c r="CX94" s="292"/>
      <c r="CY94" s="292"/>
    </row>
    <row r="95" spans="1:103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  <c r="CC95" s="292"/>
      <c r="CD95" s="292"/>
      <c r="CE95" s="292"/>
      <c r="CF95" s="292"/>
      <c r="CG95" s="292"/>
      <c r="CH95" s="292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2"/>
      <c r="CX95" s="292"/>
      <c r="CY95" s="292"/>
    </row>
    <row r="96" spans="1:103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2"/>
      <c r="CC96" s="292"/>
      <c r="CD96" s="292"/>
      <c r="CE96" s="292"/>
      <c r="CF96" s="292"/>
      <c r="CG96" s="292"/>
      <c r="CH96" s="292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2"/>
      <c r="CX96" s="292"/>
      <c r="CY96" s="292"/>
    </row>
    <row r="97" spans="1:103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2"/>
      <c r="CC97" s="292"/>
      <c r="CD97" s="292"/>
      <c r="CE97" s="292"/>
      <c r="CF97" s="292"/>
      <c r="CG97" s="292"/>
      <c r="CH97" s="292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2"/>
      <c r="CX97" s="292"/>
      <c r="CY97" s="292"/>
    </row>
    <row r="98" spans="1:103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2"/>
      <c r="CC98" s="292"/>
      <c r="CD98" s="292"/>
      <c r="CE98" s="292"/>
      <c r="CF98" s="292"/>
      <c r="CG98" s="292"/>
      <c r="CH98" s="292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2"/>
      <c r="CX98" s="292"/>
      <c r="CY98" s="292"/>
    </row>
    <row r="99" spans="1:103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2"/>
      <c r="CC99" s="292"/>
      <c r="CD99" s="292"/>
      <c r="CE99" s="292"/>
      <c r="CF99" s="292"/>
      <c r="CG99" s="292"/>
      <c r="CH99" s="292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2"/>
      <c r="CX99" s="292"/>
      <c r="CY99" s="292"/>
    </row>
    <row r="100" spans="1:103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2"/>
      <c r="CC100" s="292"/>
      <c r="CD100" s="292"/>
      <c r="CE100" s="292"/>
      <c r="CF100" s="292"/>
      <c r="CG100" s="292"/>
      <c r="CH100" s="292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2"/>
      <c r="CX100" s="292"/>
      <c r="CY100" s="292"/>
    </row>
    <row r="101" spans="1:103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2"/>
      <c r="AP101" s="292"/>
      <c r="AQ101" s="292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2"/>
      <c r="CC101" s="292"/>
      <c r="CD101" s="292"/>
      <c r="CE101" s="292"/>
      <c r="CF101" s="292"/>
      <c r="CG101" s="292"/>
      <c r="CH101" s="292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2"/>
      <c r="CX101" s="292"/>
      <c r="CY101" s="292"/>
    </row>
    <row r="102" spans="1:103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2"/>
      <c r="CC102" s="292"/>
      <c r="CD102" s="292"/>
      <c r="CE102" s="292"/>
      <c r="CF102" s="292"/>
      <c r="CG102" s="292"/>
      <c r="CH102" s="292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2"/>
      <c r="CX102" s="292"/>
      <c r="CY102" s="292"/>
    </row>
    <row r="103" spans="1:103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2"/>
      <c r="CH103" s="292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2"/>
      <c r="CX103" s="292"/>
      <c r="CY103" s="292"/>
    </row>
    <row r="104" spans="1:103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2"/>
      <c r="CC104" s="292"/>
      <c r="CD104" s="292"/>
      <c r="CE104" s="292"/>
      <c r="CF104" s="292"/>
      <c r="CG104" s="292"/>
      <c r="CH104" s="292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2"/>
      <c r="CX104" s="292"/>
      <c r="CY104" s="292"/>
    </row>
    <row r="105" spans="1:103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2"/>
      <c r="CC105" s="292"/>
      <c r="CD105" s="292"/>
      <c r="CE105" s="292"/>
      <c r="CF105" s="292"/>
      <c r="CG105" s="292"/>
      <c r="CH105" s="292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2"/>
      <c r="CX105" s="292"/>
      <c r="CY105" s="292"/>
    </row>
    <row r="106" spans="1:103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  <c r="AM106" s="292"/>
      <c r="AN106" s="292"/>
      <c r="AO106" s="292"/>
      <c r="AP106" s="292"/>
      <c r="AQ106" s="292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2"/>
      <c r="CC106" s="292"/>
      <c r="CD106" s="292"/>
      <c r="CE106" s="292"/>
      <c r="CF106" s="292"/>
      <c r="CG106" s="292"/>
      <c r="CH106" s="292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2"/>
      <c r="CX106" s="292"/>
      <c r="CY106" s="292"/>
    </row>
    <row r="107" spans="1:103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  <c r="AM107" s="292"/>
      <c r="AN107" s="292"/>
      <c r="AO107" s="292"/>
      <c r="AP107" s="292"/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2"/>
      <c r="CC107" s="292"/>
      <c r="CD107" s="292"/>
      <c r="CE107" s="292"/>
      <c r="CF107" s="292"/>
      <c r="CG107" s="292"/>
      <c r="CH107" s="292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2"/>
      <c r="CX107" s="292"/>
      <c r="CY107" s="292"/>
    </row>
    <row r="108" spans="1:103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  <c r="AM108" s="292"/>
      <c r="AN108" s="292"/>
      <c r="AO108" s="292"/>
      <c r="AP108" s="292"/>
      <c r="AQ108" s="292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2"/>
      <c r="CC108" s="292"/>
      <c r="CD108" s="292"/>
      <c r="CE108" s="292"/>
      <c r="CF108" s="292"/>
      <c r="CG108" s="292"/>
      <c r="CH108" s="292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2"/>
      <c r="CX108" s="292"/>
      <c r="CY108" s="292"/>
    </row>
    <row r="109" spans="1:103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2"/>
      <c r="CC109" s="292"/>
      <c r="CD109" s="292"/>
      <c r="CE109" s="292"/>
      <c r="CF109" s="292"/>
      <c r="CG109" s="292"/>
      <c r="CH109" s="292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2"/>
      <c r="CX109" s="292"/>
      <c r="CY109" s="292"/>
    </row>
    <row r="110" spans="1:103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2"/>
      <c r="AN110" s="292"/>
      <c r="AO110" s="292"/>
      <c r="AP110" s="292"/>
      <c r="AQ110" s="292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2"/>
      <c r="CC110" s="292"/>
      <c r="CD110" s="292"/>
      <c r="CE110" s="292"/>
      <c r="CF110" s="292"/>
      <c r="CG110" s="292"/>
      <c r="CH110" s="292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2"/>
      <c r="CX110" s="292"/>
      <c r="CY110" s="292"/>
    </row>
    <row r="111" spans="1:103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  <c r="AM111" s="292"/>
      <c r="AN111" s="292"/>
      <c r="AO111" s="292"/>
      <c r="AP111" s="292"/>
      <c r="AQ111" s="292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2"/>
      <c r="CC111" s="292"/>
      <c r="CD111" s="292"/>
      <c r="CE111" s="292"/>
      <c r="CF111" s="292"/>
      <c r="CG111" s="292"/>
      <c r="CH111" s="292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2"/>
      <c r="CX111" s="292"/>
      <c r="CY111" s="292"/>
    </row>
    <row r="112" spans="1:103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  <c r="AM112" s="292"/>
      <c r="AN112" s="292"/>
      <c r="AO112" s="292"/>
      <c r="AP112" s="292"/>
      <c r="AQ112" s="292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2"/>
      <c r="CC112" s="292"/>
      <c r="CD112" s="292"/>
      <c r="CE112" s="292"/>
      <c r="CF112" s="292"/>
      <c r="CG112" s="292"/>
      <c r="CH112" s="292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2"/>
      <c r="CX112" s="292"/>
      <c r="CY112" s="292"/>
    </row>
    <row r="113" spans="1:103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  <c r="AM113" s="292"/>
      <c r="AN113" s="292"/>
      <c r="AO113" s="292"/>
      <c r="AP113" s="292"/>
      <c r="AQ113" s="292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2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2"/>
      <c r="CX113" s="292"/>
      <c r="CY113" s="292"/>
    </row>
    <row r="114" spans="1:103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  <c r="AM114" s="292"/>
      <c r="AN114" s="292"/>
      <c r="AO114" s="292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2"/>
      <c r="CC114" s="292"/>
      <c r="CD114" s="292"/>
      <c r="CE114" s="292"/>
      <c r="CF114" s="292"/>
      <c r="CG114" s="292"/>
      <c r="CH114" s="292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2"/>
      <c r="CX114" s="292"/>
      <c r="CY114" s="292"/>
    </row>
    <row r="115" spans="1:103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  <c r="AM115" s="292"/>
      <c r="AN115" s="292"/>
      <c r="AO115" s="292"/>
      <c r="AP115" s="292"/>
      <c r="AQ115" s="292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2"/>
      <c r="CC115" s="292"/>
      <c r="CD115" s="292"/>
      <c r="CE115" s="292"/>
      <c r="CF115" s="292"/>
      <c r="CG115" s="292"/>
      <c r="CH115" s="292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2"/>
      <c r="CX115" s="292"/>
      <c r="CY115" s="292"/>
    </row>
    <row r="116" spans="1:103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2"/>
      <c r="CC116" s="292"/>
      <c r="CD116" s="292"/>
      <c r="CE116" s="292"/>
      <c r="CF116" s="292"/>
      <c r="CG116" s="292"/>
      <c r="CH116" s="292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2"/>
      <c r="CX116" s="292"/>
      <c r="CY116" s="292"/>
    </row>
    <row r="117" spans="1:103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  <c r="AM117" s="292"/>
      <c r="AN117" s="292"/>
      <c r="AO117" s="292"/>
      <c r="AP117" s="292"/>
      <c r="AQ117" s="292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2"/>
      <c r="CC117" s="292"/>
      <c r="CD117" s="292"/>
      <c r="CE117" s="292"/>
      <c r="CF117" s="292"/>
      <c r="CG117" s="292"/>
      <c r="CH117" s="292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2"/>
      <c r="CX117" s="292"/>
      <c r="CY117" s="292"/>
    </row>
    <row r="118" spans="1:103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  <c r="AM118" s="292"/>
      <c r="AN118" s="292"/>
      <c r="AO118" s="292"/>
      <c r="AP118" s="292"/>
      <c r="AQ118" s="292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2"/>
      <c r="CC118" s="292"/>
      <c r="CD118" s="292"/>
      <c r="CE118" s="292"/>
      <c r="CF118" s="292"/>
      <c r="CG118" s="292"/>
      <c r="CH118" s="292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2"/>
      <c r="CX118" s="292"/>
      <c r="CY118" s="292"/>
    </row>
    <row r="119" spans="1:103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  <c r="AM119" s="292"/>
      <c r="AN119" s="292"/>
      <c r="AO119" s="292"/>
      <c r="AP119" s="292"/>
      <c r="AQ119" s="292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2"/>
      <c r="CC119" s="292"/>
      <c r="CD119" s="292"/>
      <c r="CE119" s="292"/>
      <c r="CF119" s="292"/>
      <c r="CG119" s="292"/>
      <c r="CH119" s="292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2"/>
      <c r="CX119" s="292"/>
      <c r="CY119" s="292"/>
    </row>
    <row r="120" spans="1:103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2"/>
      <c r="CC120" s="292"/>
      <c r="CD120" s="292"/>
      <c r="CE120" s="292"/>
      <c r="CF120" s="292"/>
      <c r="CG120" s="292"/>
      <c r="CH120" s="292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2"/>
      <c r="CX120" s="292"/>
      <c r="CY120" s="292"/>
    </row>
    <row r="121" spans="1:103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2"/>
      <c r="CC121" s="292"/>
      <c r="CD121" s="292"/>
      <c r="CE121" s="292"/>
      <c r="CF121" s="292"/>
      <c r="CG121" s="292"/>
      <c r="CH121" s="292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2"/>
      <c r="CX121" s="292"/>
      <c r="CY121" s="292"/>
    </row>
    <row r="122" spans="1:103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2"/>
      <c r="CC122" s="292"/>
      <c r="CD122" s="292"/>
      <c r="CE122" s="292"/>
      <c r="CF122" s="292"/>
      <c r="CG122" s="292"/>
      <c r="CH122" s="292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2"/>
      <c r="CX122" s="292"/>
      <c r="CY122" s="292"/>
    </row>
    <row r="123" spans="1:103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2"/>
      <c r="CC123" s="292"/>
      <c r="CD123" s="292"/>
      <c r="CE123" s="292"/>
      <c r="CF123" s="292"/>
      <c r="CG123" s="292"/>
      <c r="CH123" s="292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2"/>
      <c r="CX123" s="292"/>
      <c r="CY123" s="292"/>
    </row>
    <row r="124" spans="1:103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2"/>
      <c r="CC124" s="292"/>
      <c r="CD124" s="292"/>
      <c r="CE124" s="292"/>
      <c r="CF124" s="292"/>
      <c r="CG124" s="292"/>
      <c r="CH124" s="292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2"/>
      <c r="CX124" s="292"/>
      <c r="CY124" s="292"/>
    </row>
    <row r="125" spans="1:103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  <c r="CX125" s="292"/>
      <c r="CY125" s="292"/>
    </row>
    <row r="126" spans="1:103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  <c r="AM126" s="292"/>
      <c r="AN126" s="292"/>
      <c r="AO126" s="292"/>
      <c r="AP126" s="292"/>
      <c r="AQ126" s="292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2"/>
      <c r="CC126" s="292"/>
      <c r="CD126" s="292"/>
      <c r="CE126" s="292"/>
      <c r="CF126" s="292"/>
      <c r="CG126" s="292"/>
      <c r="CH126" s="292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2"/>
      <c r="CX126" s="292"/>
      <c r="CY126" s="292"/>
    </row>
    <row r="127" spans="1:103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  <c r="AM127" s="292"/>
      <c r="AN127" s="292"/>
      <c r="AO127" s="292"/>
      <c r="AP127" s="292"/>
      <c r="AQ127" s="292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2"/>
      <c r="CC127" s="292"/>
      <c r="CD127" s="292"/>
      <c r="CE127" s="292"/>
      <c r="CF127" s="292"/>
      <c r="CG127" s="292"/>
      <c r="CH127" s="292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2"/>
      <c r="CX127" s="292"/>
      <c r="CY127" s="292"/>
    </row>
    <row r="128" spans="1:103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  <c r="AM128" s="292"/>
      <c r="AN128" s="292"/>
      <c r="AO128" s="292"/>
      <c r="AP128" s="292"/>
      <c r="AQ128" s="292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2"/>
      <c r="CC128" s="292"/>
      <c r="CD128" s="292"/>
      <c r="CE128" s="292"/>
      <c r="CF128" s="292"/>
      <c r="CG128" s="292"/>
      <c r="CH128" s="292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2"/>
      <c r="CX128" s="292"/>
      <c r="CY128" s="292"/>
    </row>
    <row r="129" spans="1:103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  <c r="AM129" s="292"/>
      <c r="AN129" s="292"/>
      <c r="AO129" s="292"/>
      <c r="AP129" s="292"/>
      <c r="AQ129" s="292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2"/>
      <c r="CC129" s="292"/>
      <c r="CD129" s="292"/>
      <c r="CE129" s="292"/>
      <c r="CF129" s="292"/>
      <c r="CG129" s="292"/>
      <c r="CH129" s="292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2"/>
      <c r="CX129" s="292"/>
      <c r="CY129" s="292"/>
    </row>
    <row r="130" spans="1:103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  <c r="AM130" s="292"/>
      <c r="AN130" s="292"/>
      <c r="AO130" s="292"/>
      <c r="AP130" s="292"/>
      <c r="AQ130" s="292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2"/>
      <c r="CC130" s="292"/>
      <c r="CD130" s="292"/>
      <c r="CE130" s="292"/>
      <c r="CF130" s="292"/>
      <c r="CG130" s="292"/>
      <c r="CH130" s="292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2"/>
      <c r="CX130" s="292"/>
      <c r="CY130" s="292"/>
    </row>
    <row r="131" spans="1:103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  <c r="AM131" s="292"/>
      <c r="AN131" s="292"/>
      <c r="AO131" s="292"/>
      <c r="AP131" s="292"/>
      <c r="AQ131" s="292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2"/>
      <c r="CC131" s="292"/>
      <c r="CD131" s="292"/>
      <c r="CE131" s="292"/>
      <c r="CF131" s="292"/>
      <c r="CG131" s="292"/>
      <c r="CH131" s="292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2"/>
      <c r="CX131" s="292"/>
      <c r="CY131" s="292"/>
    </row>
    <row r="132" spans="1:103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  <c r="AM132" s="292"/>
      <c r="AN132" s="292"/>
      <c r="AO132" s="292"/>
      <c r="AP132" s="292"/>
      <c r="AQ132" s="292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2"/>
      <c r="CC132" s="292"/>
      <c r="CD132" s="292"/>
      <c r="CE132" s="292"/>
      <c r="CF132" s="292"/>
      <c r="CG132" s="292"/>
      <c r="CH132" s="292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2"/>
      <c r="CX132" s="292"/>
      <c r="CY132" s="292"/>
    </row>
    <row r="133" spans="1:103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292"/>
      <c r="AN133" s="292"/>
      <c r="AO133" s="292"/>
      <c r="AP133" s="292"/>
      <c r="AQ133" s="292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2"/>
      <c r="CC133" s="292"/>
      <c r="CD133" s="292"/>
      <c r="CE133" s="292"/>
      <c r="CF133" s="292"/>
      <c r="CG133" s="292"/>
      <c r="CH133" s="292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2"/>
      <c r="CX133" s="292"/>
      <c r="CY133" s="292"/>
    </row>
    <row r="134" spans="1:103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2"/>
      <c r="CC134" s="292"/>
      <c r="CD134" s="292"/>
      <c r="CE134" s="292"/>
      <c r="CF134" s="292"/>
      <c r="CG134" s="292"/>
      <c r="CH134" s="292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2"/>
      <c r="CX134" s="292"/>
      <c r="CY134" s="292"/>
    </row>
    <row r="135" spans="1:103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2"/>
      <c r="CC135" s="292"/>
      <c r="CD135" s="292"/>
      <c r="CE135" s="292"/>
      <c r="CF135" s="292"/>
      <c r="CG135" s="292"/>
      <c r="CH135" s="292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2"/>
      <c r="CX135" s="292"/>
      <c r="CY135" s="292"/>
    </row>
    <row r="136" spans="1:103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2"/>
      <c r="CC136" s="292"/>
      <c r="CD136" s="292"/>
      <c r="CE136" s="292"/>
      <c r="CF136" s="292"/>
      <c r="CG136" s="292"/>
      <c r="CH136" s="292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2"/>
      <c r="CX136" s="292"/>
      <c r="CY136" s="292"/>
    </row>
    <row r="137" spans="1:103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92"/>
      <c r="AQ137" s="292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2"/>
      <c r="CC137" s="292"/>
      <c r="CD137" s="292"/>
      <c r="CE137" s="292"/>
      <c r="CF137" s="292"/>
      <c r="CG137" s="292"/>
      <c r="CH137" s="292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2"/>
      <c r="CX137" s="292"/>
      <c r="CY137" s="292"/>
    </row>
    <row r="138" spans="1:103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92"/>
      <c r="AQ138" s="292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2"/>
      <c r="CC138" s="292"/>
      <c r="CD138" s="292"/>
      <c r="CE138" s="292"/>
      <c r="CF138" s="292"/>
      <c r="CG138" s="292"/>
      <c r="CH138" s="292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2"/>
      <c r="CX138" s="292"/>
      <c r="CY138" s="292"/>
    </row>
    <row r="139" spans="1:103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2"/>
      <c r="CC139" s="292"/>
      <c r="CD139" s="292"/>
      <c r="CE139" s="292"/>
      <c r="CF139" s="292"/>
      <c r="CG139" s="292"/>
      <c r="CH139" s="292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2"/>
      <c r="CX139" s="292"/>
      <c r="CY139" s="292"/>
    </row>
    <row r="140" spans="1:103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2"/>
      <c r="CC140" s="292"/>
      <c r="CD140" s="292"/>
      <c r="CE140" s="292"/>
      <c r="CF140" s="292"/>
      <c r="CG140" s="292"/>
      <c r="CH140" s="292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2"/>
      <c r="CX140" s="292"/>
      <c r="CY140" s="292"/>
    </row>
    <row r="141" spans="1:103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292"/>
      <c r="AQ141" s="292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2"/>
      <c r="CC141" s="292"/>
      <c r="CD141" s="292"/>
      <c r="CE141" s="292"/>
      <c r="CF141" s="292"/>
      <c r="CG141" s="292"/>
      <c r="CH141" s="292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2"/>
      <c r="CX141" s="292"/>
      <c r="CY141" s="292"/>
    </row>
    <row r="142" spans="1:103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2"/>
      <c r="CG142" s="292"/>
      <c r="CH142" s="292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2"/>
      <c r="CX142" s="292"/>
      <c r="CY142" s="292"/>
    </row>
    <row r="143" spans="1:103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92"/>
      <c r="AQ143" s="292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2"/>
      <c r="CC143" s="292"/>
      <c r="CD143" s="292"/>
      <c r="CE143" s="292"/>
      <c r="CF143" s="292"/>
      <c r="CG143" s="292"/>
      <c r="CH143" s="292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2"/>
      <c r="CX143" s="292"/>
      <c r="CY143" s="292"/>
    </row>
    <row r="144" spans="1:103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  <c r="AM144" s="292"/>
      <c r="AN144" s="292"/>
      <c r="AO144" s="292"/>
      <c r="AP144" s="292"/>
      <c r="AQ144" s="292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2"/>
      <c r="CC144" s="292"/>
      <c r="CD144" s="292"/>
      <c r="CE144" s="292"/>
      <c r="CF144" s="292"/>
      <c r="CG144" s="292"/>
      <c r="CH144" s="292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2"/>
      <c r="CX144" s="292"/>
      <c r="CY144" s="292"/>
    </row>
    <row r="145" spans="1:103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  <c r="AM145" s="292"/>
      <c r="AN145" s="292"/>
      <c r="AO145" s="292"/>
      <c r="AP145" s="292"/>
      <c r="AQ145" s="292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2"/>
      <c r="CC145" s="292"/>
      <c r="CD145" s="292"/>
      <c r="CE145" s="292"/>
      <c r="CF145" s="292"/>
      <c r="CG145" s="292"/>
      <c r="CH145" s="292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2"/>
      <c r="CX145" s="292"/>
      <c r="CY145" s="292"/>
    </row>
    <row r="146" spans="1:103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  <c r="AM146" s="292"/>
      <c r="AN146" s="292"/>
      <c r="AO146" s="292"/>
      <c r="AP146" s="292"/>
      <c r="AQ146" s="292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2"/>
      <c r="CC146" s="292"/>
      <c r="CD146" s="292"/>
      <c r="CE146" s="292"/>
      <c r="CF146" s="292"/>
      <c r="CG146" s="292"/>
      <c r="CH146" s="292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2"/>
      <c r="CX146" s="292"/>
      <c r="CY146" s="292"/>
    </row>
    <row r="147" spans="1:103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  <c r="AP147" s="292"/>
      <c r="AQ147" s="292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2"/>
      <c r="CC147" s="292"/>
      <c r="CD147" s="292"/>
      <c r="CE147" s="292"/>
      <c r="CF147" s="292"/>
      <c r="CG147" s="292"/>
      <c r="CH147" s="292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2"/>
      <c r="CX147" s="292"/>
      <c r="CY147" s="292"/>
    </row>
    <row r="148" spans="1:103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2"/>
      <c r="CC148" s="292"/>
      <c r="CD148" s="292"/>
      <c r="CE148" s="292"/>
      <c r="CF148" s="292"/>
      <c r="CG148" s="292"/>
      <c r="CH148" s="292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2"/>
      <c r="CX148" s="292"/>
      <c r="CY148" s="292"/>
    </row>
    <row r="149" spans="1:103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  <c r="AM149" s="292"/>
      <c r="AN149" s="292"/>
      <c r="AO149" s="292"/>
      <c r="AP149" s="292"/>
      <c r="AQ149" s="292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2"/>
      <c r="CC149" s="292"/>
      <c r="CD149" s="292"/>
      <c r="CE149" s="292"/>
      <c r="CF149" s="292"/>
      <c r="CG149" s="292"/>
      <c r="CH149" s="292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2"/>
      <c r="CX149" s="292"/>
      <c r="CY149" s="292"/>
    </row>
    <row r="150" spans="1:103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2"/>
      <c r="AP150" s="292"/>
      <c r="AQ150" s="292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2"/>
      <c r="CC150" s="292"/>
      <c r="CD150" s="292"/>
      <c r="CE150" s="292"/>
      <c r="CF150" s="292"/>
      <c r="CG150" s="292"/>
      <c r="CH150" s="292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2"/>
      <c r="CX150" s="292"/>
      <c r="CY150" s="292"/>
    </row>
    <row r="151" spans="1:103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  <c r="AP151" s="292"/>
      <c r="AQ151" s="292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2"/>
      <c r="CC151" s="292"/>
      <c r="CD151" s="292"/>
      <c r="CE151" s="292"/>
      <c r="CF151" s="292"/>
      <c r="CG151" s="292"/>
      <c r="CH151" s="292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2"/>
      <c r="CX151" s="292"/>
      <c r="CY151" s="292"/>
    </row>
    <row r="152" spans="1:103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  <c r="AP152" s="292"/>
      <c r="AQ152" s="292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2"/>
      <c r="CC152" s="292"/>
      <c r="CD152" s="292"/>
      <c r="CE152" s="292"/>
      <c r="CF152" s="292"/>
      <c r="CG152" s="292"/>
      <c r="CH152" s="292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2"/>
      <c r="CX152" s="292"/>
      <c r="CY152" s="292"/>
    </row>
    <row r="153" spans="1:103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2"/>
      <c r="CC153" s="292"/>
      <c r="CD153" s="292"/>
      <c r="CE153" s="292"/>
      <c r="CF153" s="292"/>
      <c r="CG153" s="292"/>
      <c r="CH153" s="292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2"/>
      <c r="CX153" s="292"/>
      <c r="CY153" s="292"/>
    </row>
    <row r="154" spans="1:103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  <c r="AP154" s="292"/>
      <c r="AQ154" s="292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2"/>
      <c r="CC154" s="292"/>
      <c r="CD154" s="292"/>
      <c r="CE154" s="292"/>
      <c r="CF154" s="292"/>
      <c r="CG154" s="292"/>
      <c r="CH154" s="292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2"/>
      <c r="CX154" s="292"/>
      <c r="CY154" s="292"/>
    </row>
    <row r="155" spans="1:103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2"/>
      <c r="CC155" s="292"/>
      <c r="CD155" s="292"/>
      <c r="CE155" s="292"/>
      <c r="CF155" s="292"/>
      <c r="CG155" s="292"/>
      <c r="CH155" s="292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2"/>
      <c r="CX155" s="292"/>
      <c r="CY155" s="292"/>
    </row>
    <row r="156" spans="1:103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  <c r="AM156" s="292"/>
      <c r="AN156" s="292"/>
      <c r="AO156" s="292"/>
      <c r="AP156" s="292"/>
      <c r="AQ156" s="292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2"/>
      <c r="CC156" s="292"/>
      <c r="CD156" s="292"/>
      <c r="CE156" s="292"/>
      <c r="CF156" s="292"/>
      <c r="CG156" s="292"/>
      <c r="CH156" s="292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2"/>
      <c r="CX156" s="292"/>
      <c r="CY156" s="292"/>
    </row>
    <row r="157" spans="1:103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2"/>
      <c r="CC157" s="292"/>
      <c r="CD157" s="292"/>
      <c r="CE157" s="292"/>
      <c r="CF157" s="292"/>
      <c r="CG157" s="292"/>
      <c r="CH157" s="292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2"/>
      <c r="CX157" s="292"/>
      <c r="CY157" s="292"/>
    </row>
    <row r="158" spans="1:103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92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2"/>
      <c r="CC158" s="292"/>
      <c r="CD158" s="292"/>
      <c r="CE158" s="292"/>
      <c r="CF158" s="292"/>
      <c r="CG158" s="292"/>
      <c r="CH158" s="292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2"/>
      <c r="CX158" s="292"/>
      <c r="CY158" s="292"/>
    </row>
    <row r="159" spans="1:103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  <c r="AM159" s="292"/>
      <c r="AN159" s="292"/>
      <c r="AO159" s="292"/>
      <c r="AP159" s="292"/>
      <c r="AQ159" s="292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2"/>
      <c r="CC159" s="292"/>
      <c r="CD159" s="292"/>
      <c r="CE159" s="292"/>
      <c r="CF159" s="292"/>
      <c r="CG159" s="292"/>
      <c r="CH159" s="292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2"/>
      <c r="CX159" s="292"/>
      <c r="CY159" s="292"/>
    </row>
    <row r="160" spans="1:103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  <c r="AM160" s="292"/>
      <c r="AN160" s="292"/>
      <c r="AO160" s="292"/>
      <c r="AP160" s="292"/>
      <c r="AQ160" s="292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2"/>
      <c r="CC160" s="292"/>
      <c r="CD160" s="292"/>
      <c r="CE160" s="292"/>
      <c r="CF160" s="292"/>
      <c r="CG160" s="292"/>
      <c r="CH160" s="292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2"/>
      <c r="CX160" s="292"/>
      <c r="CY160" s="292"/>
    </row>
    <row r="161" spans="1:103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  <c r="AM161" s="292"/>
      <c r="AN161" s="292"/>
      <c r="AO161" s="292"/>
      <c r="AP161" s="292"/>
      <c r="AQ161" s="292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2"/>
      <c r="CC161" s="292"/>
      <c r="CD161" s="292"/>
      <c r="CE161" s="292"/>
      <c r="CF161" s="292"/>
      <c r="CG161" s="292"/>
      <c r="CH161" s="292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2"/>
      <c r="CX161" s="292"/>
      <c r="CY161" s="292"/>
    </row>
    <row r="162" spans="1:103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  <c r="AM162" s="292"/>
      <c r="AN162" s="292"/>
      <c r="AO162" s="292"/>
      <c r="AP162" s="292"/>
      <c r="AQ162" s="292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2"/>
      <c r="CC162" s="292"/>
      <c r="CD162" s="292"/>
      <c r="CE162" s="292"/>
      <c r="CF162" s="292"/>
      <c r="CG162" s="292"/>
      <c r="CH162" s="292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2"/>
      <c r="CX162" s="292"/>
      <c r="CY162" s="292"/>
    </row>
    <row r="163" spans="1:103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  <c r="AM163" s="292"/>
      <c r="AN163" s="292"/>
      <c r="AO163" s="292"/>
      <c r="AP163" s="292"/>
      <c r="AQ163" s="292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2"/>
      <c r="CC163" s="292"/>
      <c r="CD163" s="292"/>
      <c r="CE163" s="292"/>
      <c r="CF163" s="292"/>
      <c r="CG163" s="292"/>
      <c r="CH163" s="292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2"/>
      <c r="CX163" s="292"/>
      <c r="CY163" s="292"/>
    </row>
    <row r="164" spans="1:103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AN164" s="292"/>
      <c r="AO164" s="292"/>
      <c r="AP164" s="292"/>
      <c r="AQ164" s="292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2"/>
      <c r="CC164" s="292"/>
      <c r="CD164" s="292"/>
      <c r="CE164" s="292"/>
      <c r="CF164" s="292"/>
      <c r="CG164" s="292"/>
      <c r="CH164" s="292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2"/>
      <c r="CX164" s="292"/>
      <c r="CY164" s="292"/>
    </row>
    <row r="165" spans="1:103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  <c r="AM165" s="292"/>
      <c r="AN165" s="292"/>
      <c r="AO165" s="292"/>
      <c r="AP165" s="292"/>
      <c r="AQ165" s="292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2"/>
      <c r="CC165" s="292"/>
      <c r="CD165" s="292"/>
      <c r="CE165" s="292"/>
      <c r="CF165" s="292"/>
      <c r="CG165" s="292"/>
      <c r="CH165" s="292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2"/>
      <c r="CX165" s="292"/>
      <c r="CY165" s="292"/>
    </row>
    <row r="166" spans="1:103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2"/>
      <c r="CC166" s="292"/>
      <c r="CD166" s="292"/>
      <c r="CE166" s="292"/>
      <c r="CF166" s="292"/>
      <c r="CG166" s="292"/>
      <c r="CH166" s="292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2"/>
      <c r="CX166" s="292"/>
      <c r="CY166" s="292"/>
    </row>
    <row r="167" spans="1:103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  <c r="AM167" s="292"/>
      <c r="AN167" s="292"/>
      <c r="AO167" s="292"/>
      <c r="AP167" s="292"/>
      <c r="AQ167" s="292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2"/>
      <c r="CC167" s="292"/>
      <c r="CD167" s="292"/>
      <c r="CE167" s="292"/>
      <c r="CF167" s="292"/>
      <c r="CG167" s="292"/>
      <c r="CH167" s="292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2"/>
      <c r="CX167" s="292"/>
      <c r="CY167" s="292"/>
    </row>
    <row r="168" spans="1:103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  <c r="AM168" s="292"/>
      <c r="AN168" s="292"/>
      <c r="AO168" s="292"/>
      <c r="AP168" s="292"/>
      <c r="AQ168" s="292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2"/>
      <c r="CC168" s="292"/>
      <c r="CD168" s="292"/>
      <c r="CE168" s="292"/>
      <c r="CF168" s="292"/>
      <c r="CG168" s="292"/>
      <c r="CH168" s="292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2"/>
      <c r="CX168" s="292"/>
      <c r="CY168" s="292"/>
    </row>
    <row r="169" spans="1:103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  <c r="AM169" s="292"/>
      <c r="AN169" s="292"/>
      <c r="AO169" s="292"/>
      <c r="AP169" s="292"/>
      <c r="AQ169" s="292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2"/>
      <c r="CC169" s="292"/>
      <c r="CD169" s="292"/>
      <c r="CE169" s="292"/>
      <c r="CF169" s="292"/>
      <c r="CG169" s="292"/>
      <c r="CH169" s="292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2"/>
      <c r="CX169" s="292"/>
      <c r="CY169" s="292"/>
    </row>
    <row r="170" spans="1:103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  <c r="AM170" s="292"/>
      <c r="AN170" s="292"/>
      <c r="AO170" s="292"/>
      <c r="AP170" s="292"/>
      <c r="AQ170" s="292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2"/>
      <c r="CC170" s="292"/>
      <c r="CD170" s="292"/>
      <c r="CE170" s="292"/>
      <c r="CF170" s="292"/>
      <c r="CG170" s="292"/>
      <c r="CH170" s="292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2"/>
      <c r="CX170" s="292"/>
      <c r="CY170" s="292"/>
    </row>
    <row r="171" spans="1:103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  <c r="AM171" s="292"/>
      <c r="AN171" s="292"/>
      <c r="AO171" s="292"/>
      <c r="AP171" s="292"/>
      <c r="AQ171" s="292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2"/>
      <c r="CC171" s="292"/>
      <c r="CD171" s="292"/>
      <c r="CE171" s="292"/>
      <c r="CF171" s="292"/>
      <c r="CG171" s="292"/>
      <c r="CH171" s="292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2"/>
      <c r="CX171" s="292"/>
      <c r="CY171" s="292"/>
    </row>
    <row r="172" spans="1:103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2"/>
      <c r="AQ172" s="292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2"/>
      <c r="CC172" s="292"/>
      <c r="CD172" s="292"/>
      <c r="CE172" s="292"/>
      <c r="CF172" s="292"/>
      <c r="CG172" s="292"/>
      <c r="CH172" s="292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2"/>
      <c r="CX172" s="292"/>
      <c r="CY172" s="292"/>
    </row>
    <row r="173" spans="1:103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  <c r="AM173" s="292"/>
      <c r="AN173" s="292"/>
      <c r="AO173" s="292"/>
      <c r="AP173" s="292"/>
      <c r="AQ173" s="292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2"/>
      <c r="CC173" s="292"/>
      <c r="CD173" s="292"/>
      <c r="CE173" s="292"/>
      <c r="CF173" s="292"/>
      <c r="CG173" s="292"/>
      <c r="CH173" s="292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2"/>
      <c r="CX173" s="292"/>
      <c r="CY173" s="292"/>
    </row>
    <row r="174" spans="1:103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  <c r="AM174" s="292"/>
      <c r="AN174" s="292"/>
      <c r="AO174" s="292"/>
      <c r="AP174" s="292"/>
      <c r="AQ174" s="292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2"/>
      <c r="CC174" s="292"/>
      <c r="CD174" s="292"/>
      <c r="CE174" s="292"/>
      <c r="CF174" s="292"/>
      <c r="CG174" s="292"/>
      <c r="CH174" s="292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2"/>
      <c r="CX174" s="292"/>
      <c r="CY174" s="292"/>
    </row>
    <row r="175" spans="1:103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  <c r="AM175" s="292"/>
      <c r="AN175" s="292"/>
      <c r="AO175" s="292"/>
      <c r="AP175" s="292"/>
      <c r="AQ175" s="292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2"/>
      <c r="CC175" s="292"/>
      <c r="CD175" s="292"/>
      <c r="CE175" s="292"/>
      <c r="CF175" s="292"/>
      <c r="CG175" s="292"/>
      <c r="CH175" s="292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2"/>
      <c r="CX175" s="292"/>
      <c r="CY175" s="292"/>
    </row>
    <row r="176" spans="1:103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  <c r="AM176" s="292"/>
      <c r="AN176" s="292"/>
      <c r="AO176" s="292"/>
      <c r="AP176" s="292"/>
      <c r="AQ176" s="292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2"/>
      <c r="CC176" s="292"/>
      <c r="CD176" s="292"/>
      <c r="CE176" s="292"/>
      <c r="CF176" s="292"/>
      <c r="CG176" s="292"/>
      <c r="CH176" s="292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2"/>
      <c r="CX176" s="292"/>
      <c r="CY176" s="292"/>
    </row>
    <row r="177" spans="1:103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  <c r="AM177" s="292"/>
      <c r="AN177" s="292"/>
      <c r="AO177" s="292"/>
      <c r="AP177" s="292"/>
      <c r="AQ177" s="292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2"/>
      <c r="CC177" s="292"/>
      <c r="CD177" s="292"/>
      <c r="CE177" s="292"/>
      <c r="CF177" s="292"/>
      <c r="CG177" s="292"/>
      <c r="CH177" s="292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2"/>
      <c r="CX177" s="292"/>
      <c r="CY177" s="292"/>
    </row>
    <row r="178" spans="1:103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  <c r="AM178" s="292"/>
      <c r="AN178" s="292"/>
      <c r="AO178" s="292"/>
      <c r="AP178" s="292"/>
      <c r="AQ178" s="292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2"/>
      <c r="CC178" s="292"/>
      <c r="CD178" s="292"/>
      <c r="CE178" s="292"/>
      <c r="CF178" s="292"/>
      <c r="CG178" s="292"/>
      <c r="CH178" s="292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2"/>
      <c r="CX178" s="292"/>
      <c r="CY178" s="292"/>
    </row>
    <row r="179" spans="1:103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  <c r="AM179" s="292"/>
      <c r="AN179" s="292"/>
      <c r="AO179" s="292"/>
      <c r="AP179" s="292"/>
      <c r="AQ179" s="292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2"/>
      <c r="CC179" s="292"/>
      <c r="CD179" s="292"/>
      <c r="CE179" s="292"/>
      <c r="CF179" s="292"/>
      <c r="CG179" s="292"/>
      <c r="CH179" s="292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2"/>
      <c r="CX179" s="292"/>
      <c r="CY179" s="292"/>
    </row>
    <row r="180" spans="1:103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  <c r="AM180" s="292"/>
      <c r="AN180" s="292"/>
      <c r="AO180" s="292"/>
      <c r="AP180" s="292"/>
      <c r="AQ180" s="292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2"/>
      <c r="CC180" s="292"/>
      <c r="CD180" s="292"/>
      <c r="CE180" s="292"/>
      <c r="CF180" s="292"/>
      <c r="CG180" s="292"/>
      <c r="CH180" s="292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2"/>
      <c r="CX180" s="292"/>
      <c r="CY180" s="292"/>
    </row>
    <row r="181" spans="1:103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  <c r="AM181" s="292"/>
      <c r="AN181" s="292"/>
      <c r="AO181" s="292"/>
      <c r="AP181" s="292"/>
      <c r="AQ181" s="292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2"/>
      <c r="CC181" s="292"/>
      <c r="CD181" s="292"/>
      <c r="CE181" s="292"/>
      <c r="CF181" s="292"/>
      <c r="CG181" s="292"/>
      <c r="CH181" s="292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2"/>
      <c r="CX181" s="292"/>
      <c r="CY181" s="292"/>
    </row>
    <row r="182" spans="1:103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  <c r="AM182" s="292"/>
      <c r="AN182" s="292"/>
      <c r="AO182" s="292"/>
      <c r="AP182" s="292"/>
      <c r="AQ182" s="292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2"/>
      <c r="CC182" s="292"/>
      <c r="CD182" s="292"/>
      <c r="CE182" s="292"/>
      <c r="CF182" s="292"/>
      <c r="CG182" s="292"/>
      <c r="CH182" s="292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2"/>
      <c r="CX182" s="292"/>
      <c r="CY182" s="292"/>
    </row>
    <row r="183" spans="1:103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  <c r="AM183" s="292"/>
      <c r="AN183" s="292"/>
      <c r="AO183" s="292"/>
      <c r="AP183" s="292"/>
      <c r="AQ183" s="292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2"/>
      <c r="CC183" s="292"/>
      <c r="CD183" s="292"/>
      <c r="CE183" s="292"/>
      <c r="CF183" s="292"/>
      <c r="CG183" s="292"/>
      <c r="CH183" s="292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2"/>
      <c r="CX183" s="292"/>
      <c r="CY183" s="292"/>
    </row>
    <row r="184" spans="1:103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  <c r="AM184" s="292"/>
      <c r="AN184" s="292"/>
      <c r="AO184" s="292"/>
      <c r="AP184" s="292"/>
      <c r="AQ184" s="292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2"/>
      <c r="CC184" s="292"/>
      <c r="CD184" s="292"/>
      <c r="CE184" s="292"/>
      <c r="CF184" s="292"/>
      <c r="CG184" s="292"/>
      <c r="CH184" s="292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2"/>
      <c r="CX184" s="292"/>
      <c r="CY184" s="292"/>
    </row>
    <row r="185" spans="1:103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  <c r="AM185" s="292"/>
      <c r="AN185" s="292"/>
      <c r="AO185" s="292"/>
      <c r="AP185" s="292"/>
      <c r="AQ185" s="292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2"/>
      <c r="CC185" s="292"/>
      <c r="CD185" s="292"/>
      <c r="CE185" s="292"/>
      <c r="CF185" s="292"/>
      <c r="CG185" s="292"/>
      <c r="CH185" s="292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2"/>
      <c r="CX185" s="292"/>
      <c r="CY185" s="292"/>
    </row>
    <row r="186" spans="1:103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  <c r="AM186" s="292"/>
      <c r="AN186" s="292"/>
      <c r="AO186" s="292"/>
      <c r="AP186" s="292"/>
      <c r="AQ186" s="292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2"/>
      <c r="CC186" s="292"/>
      <c r="CD186" s="292"/>
      <c r="CE186" s="292"/>
      <c r="CF186" s="292"/>
      <c r="CG186" s="292"/>
      <c r="CH186" s="292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2"/>
      <c r="CX186" s="292"/>
      <c r="CY186" s="292"/>
    </row>
    <row r="187" spans="1:103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  <c r="AM187" s="292"/>
      <c r="AN187" s="292"/>
      <c r="AO187" s="292"/>
      <c r="AP187" s="292"/>
      <c r="AQ187" s="292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2"/>
      <c r="CC187" s="292"/>
      <c r="CD187" s="292"/>
      <c r="CE187" s="292"/>
      <c r="CF187" s="292"/>
      <c r="CG187" s="292"/>
      <c r="CH187" s="292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2"/>
      <c r="CX187" s="292"/>
      <c r="CY187" s="292"/>
    </row>
    <row r="188" spans="1:103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2"/>
      <c r="CC188" s="292"/>
      <c r="CD188" s="292"/>
      <c r="CE188" s="292"/>
      <c r="CF188" s="292"/>
      <c r="CG188" s="292"/>
      <c r="CH188" s="292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2"/>
      <c r="CX188" s="292"/>
      <c r="CY188" s="292"/>
    </row>
    <row r="189" spans="1:103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292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2"/>
      <c r="CC189" s="292"/>
      <c r="CD189" s="292"/>
      <c r="CE189" s="292"/>
      <c r="CF189" s="292"/>
      <c r="CG189" s="292"/>
      <c r="CH189" s="292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2"/>
      <c r="CX189" s="292"/>
      <c r="CY189" s="292"/>
    </row>
    <row r="190" spans="1:103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  <c r="AM190" s="292"/>
      <c r="AN190" s="292"/>
      <c r="AO190" s="292"/>
      <c r="AP190" s="292"/>
      <c r="AQ190" s="292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2"/>
      <c r="CC190" s="292"/>
      <c r="CD190" s="292"/>
      <c r="CE190" s="292"/>
      <c r="CF190" s="292"/>
      <c r="CG190" s="292"/>
      <c r="CH190" s="292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2"/>
      <c r="CX190" s="292"/>
      <c r="CY190" s="292"/>
    </row>
    <row r="191" spans="1:103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  <c r="AM191" s="292"/>
      <c r="AN191" s="292"/>
      <c r="AO191" s="292"/>
      <c r="AP191" s="292"/>
      <c r="AQ191" s="292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2"/>
      <c r="CC191" s="292"/>
      <c r="CD191" s="292"/>
      <c r="CE191" s="292"/>
      <c r="CF191" s="292"/>
      <c r="CG191" s="292"/>
      <c r="CH191" s="292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2"/>
      <c r="CX191" s="292"/>
      <c r="CY191" s="292"/>
    </row>
    <row r="192" spans="1:103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  <c r="AM192" s="292"/>
      <c r="AN192" s="292"/>
      <c r="AO192" s="292"/>
      <c r="AP192" s="292"/>
      <c r="AQ192" s="292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2"/>
      <c r="CC192" s="292"/>
      <c r="CD192" s="292"/>
      <c r="CE192" s="292"/>
      <c r="CF192" s="292"/>
      <c r="CG192" s="292"/>
      <c r="CH192" s="292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2"/>
      <c r="CX192" s="292"/>
      <c r="CY192" s="292"/>
    </row>
    <row r="193" spans="1:103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  <c r="AM193" s="292"/>
      <c r="AN193" s="292"/>
      <c r="AO193" s="292"/>
      <c r="AP193" s="292"/>
      <c r="AQ193" s="292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2"/>
      <c r="CC193" s="292"/>
      <c r="CD193" s="292"/>
      <c r="CE193" s="292"/>
      <c r="CF193" s="292"/>
      <c r="CG193" s="292"/>
      <c r="CH193" s="292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2"/>
      <c r="CX193" s="292"/>
      <c r="CY193" s="292"/>
    </row>
    <row r="194" spans="1:103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  <c r="AM194" s="292"/>
      <c r="AN194" s="292"/>
      <c r="AO194" s="292"/>
      <c r="AP194" s="292"/>
      <c r="AQ194" s="292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2"/>
      <c r="CC194" s="292"/>
      <c r="CD194" s="292"/>
      <c r="CE194" s="292"/>
      <c r="CF194" s="292"/>
      <c r="CG194" s="292"/>
      <c r="CH194" s="292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2"/>
      <c r="CX194" s="292"/>
      <c r="CY194" s="292"/>
    </row>
    <row r="195" spans="1:103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  <c r="AM195" s="292"/>
      <c r="AN195" s="292"/>
      <c r="AO195" s="292"/>
      <c r="AP195" s="292"/>
      <c r="AQ195" s="292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2"/>
      <c r="CC195" s="292"/>
      <c r="CD195" s="292"/>
      <c r="CE195" s="292"/>
      <c r="CF195" s="292"/>
      <c r="CG195" s="292"/>
      <c r="CH195" s="292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2"/>
      <c r="CX195" s="292"/>
      <c r="CY195" s="292"/>
    </row>
    <row r="196" spans="1:103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  <c r="AM196" s="292"/>
      <c r="AN196" s="292"/>
      <c r="AO196" s="292"/>
      <c r="AP196" s="292"/>
      <c r="AQ196" s="292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2"/>
      <c r="CC196" s="292"/>
      <c r="CD196" s="292"/>
      <c r="CE196" s="292"/>
      <c r="CF196" s="292"/>
      <c r="CG196" s="292"/>
      <c r="CH196" s="292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2"/>
      <c r="CX196" s="292"/>
      <c r="CY196" s="292"/>
    </row>
    <row r="197" spans="1:103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  <c r="AM197" s="292"/>
      <c r="AN197" s="292"/>
      <c r="AO197" s="292"/>
      <c r="AP197" s="292"/>
      <c r="AQ197" s="292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2"/>
      <c r="CC197" s="292"/>
      <c r="CD197" s="292"/>
      <c r="CE197" s="292"/>
      <c r="CF197" s="292"/>
      <c r="CG197" s="292"/>
      <c r="CH197" s="292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2"/>
      <c r="CX197" s="292"/>
      <c r="CY197" s="292"/>
    </row>
    <row r="198" spans="1:103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  <c r="AM198" s="292"/>
      <c r="AN198" s="292"/>
      <c r="AO198" s="292"/>
      <c r="AP198" s="292"/>
      <c r="AQ198" s="292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2"/>
      <c r="CC198" s="292"/>
      <c r="CD198" s="292"/>
      <c r="CE198" s="292"/>
      <c r="CF198" s="292"/>
      <c r="CG198" s="292"/>
      <c r="CH198" s="292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2"/>
      <c r="CX198" s="292"/>
      <c r="CY198" s="292"/>
    </row>
    <row r="199" spans="1:103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  <c r="AM199" s="292"/>
      <c r="AN199" s="292"/>
      <c r="AO199" s="292"/>
      <c r="AP199" s="292"/>
      <c r="AQ199" s="292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2"/>
      <c r="CC199" s="292"/>
      <c r="CD199" s="292"/>
      <c r="CE199" s="292"/>
      <c r="CF199" s="292"/>
      <c r="CG199" s="292"/>
      <c r="CH199" s="292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2"/>
      <c r="CX199" s="292"/>
      <c r="CY199" s="292"/>
    </row>
    <row r="200" spans="1:103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  <c r="AM200" s="292"/>
      <c r="AN200" s="292"/>
      <c r="AO200" s="292"/>
      <c r="AP200" s="292"/>
      <c r="AQ200" s="292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2"/>
      <c r="CC200" s="292"/>
      <c r="CD200" s="292"/>
      <c r="CE200" s="292"/>
      <c r="CF200" s="292"/>
      <c r="CG200" s="292"/>
      <c r="CH200" s="292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2"/>
      <c r="CX200" s="292"/>
      <c r="CY200" s="292"/>
    </row>
    <row r="201" spans="1:103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  <c r="AM201" s="292"/>
      <c r="AN201" s="292"/>
      <c r="AO201" s="292"/>
      <c r="AP201" s="292"/>
      <c r="AQ201" s="292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2"/>
      <c r="CC201" s="292"/>
      <c r="CD201" s="292"/>
      <c r="CE201" s="292"/>
      <c r="CF201" s="292"/>
      <c r="CG201" s="292"/>
      <c r="CH201" s="292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2"/>
      <c r="CX201" s="292"/>
      <c r="CY201" s="292"/>
    </row>
    <row r="202" spans="1:103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  <c r="AM202" s="292"/>
      <c r="AN202" s="292"/>
      <c r="AO202" s="292"/>
      <c r="AP202" s="292"/>
      <c r="AQ202" s="292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2"/>
      <c r="CC202" s="292"/>
      <c r="CD202" s="292"/>
      <c r="CE202" s="292"/>
      <c r="CF202" s="292"/>
      <c r="CG202" s="292"/>
      <c r="CH202" s="292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2"/>
      <c r="CX202" s="292"/>
      <c r="CY202" s="292"/>
    </row>
    <row r="203" spans="1:103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  <c r="AM203" s="292"/>
      <c r="AN203" s="292"/>
      <c r="AO203" s="292"/>
      <c r="AP203" s="292"/>
      <c r="AQ203" s="292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2"/>
      <c r="CC203" s="292"/>
      <c r="CD203" s="292"/>
      <c r="CE203" s="292"/>
      <c r="CF203" s="292"/>
      <c r="CG203" s="292"/>
      <c r="CH203" s="292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2"/>
      <c r="CX203" s="292"/>
      <c r="CY203" s="292"/>
    </row>
    <row r="204" spans="1:103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  <c r="AM204" s="292"/>
      <c r="AN204" s="292"/>
      <c r="AO204" s="292"/>
      <c r="AP204" s="292"/>
      <c r="AQ204" s="292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2"/>
      <c r="CC204" s="292"/>
      <c r="CD204" s="292"/>
      <c r="CE204" s="292"/>
      <c r="CF204" s="292"/>
      <c r="CG204" s="292"/>
      <c r="CH204" s="292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2"/>
      <c r="CX204" s="292"/>
      <c r="CY204" s="292"/>
    </row>
    <row r="205" spans="1:103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  <c r="AM205" s="292"/>
      <c r="AN205" s="292"/>
      <c r="AO205" s="292"/>
      <c r="AP205" s="292"/>
      <c r="AQ205" s="292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2"/>
      <c r="CC205" s="292"/>
      <c r="CD205" s="292"/>
      <c r="CE205" s="292"/>
      <c r="CF205" s="292"/>
      <c r="CG205" s="292"/>
      <c r="CH205" s="292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2"/>
      <c r="CX205" s="292"/>
      <c r="CY205" s="292"/>
    </row>
    <row r="206" spans="1:103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  <c r="AM206" s="292"/>
      <c r="AN206" s="292"/>
      <c r="AO206" s="292"/>
      <c r="AP206" s="292"/>
      <c r="AQ206" s="292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2"/>
      <c r="CC206" s="292"/>
      <c r="CD206" s="292"/>
      <c r="CE206" s="292"/>
      <c r="CF206" s="292"/>
      <c r="CG206" s="292"/>
      <c r="CH206" s="292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2"/>
      <c r="CX206" s="292"/>
      <c r="CY206" s="292"/>
    </row>
    <row r="207" spans="1:103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  <c r="AM207" s="292"/>
      <c r="AN207" s="292"/>
      <c r="AO207" s="292"/>
      <c r="AP207" s="292"/>
      <c r="AQ207" s="292"/>
      <c r="AR207" s="292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2"/>
      <c r="BF207" s="292"/>
      <c r="BG207" s="292"/>
      <c r="BH207" s="292"/>
      <c r="BI207" s="292"/>
      <c r="BJ207" s="292"/>
      <c r="BK207" s="292"/>
      <c r="BL207" s="292"/>
      <c r="BM207" s="292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2"/>
      <c r="CA207" s="292"/>
      <c r="CB207" s="292"/>
      <c r="CC207" s="292"/>
      <c r="CD207" s="292"/>
      <c r="CE207" s="292"/>
      <c r="CF207" s="292"/>
      <c r="CG207" s="292"/>
      <c r="CH207" s="292"/>
      <c r="CI207" s="292"/>
      <c r="CJ207" s="292"/>
      <c r="CK207" s="292"/>
      <c r="CL207" s="292"/>
      <c r="CM207" s="292"/>
      <c r="CN207" s="292"/>
      <c r="CO207" s="292"/>
      <c r="CP207" s="292"/>
      <c r="CQ207" s="292"/>
      <c r="CR207" s="292"/>
      <c r="CS207" s="292"/>
      <c r="CT207" s="292"/>
      <c r="CU207" s="292"/>
      <c r="CV207" s="292"/>
      <c r="CW207" s="292"/>
      <c r="CX207" s="292"/>
      <c r="CY207" s="292"/>
    </row>
  </sheetData>
  <sortState ref="A8:CY26">
    <sortCondition ref="A8:A26"/>
    <sortCondition ref="B8:B26"/>
    <sortCondition ref="C8:C26"/>
  </sortState>
  <mergeCells count="105">
    <mergeCell ref="N3:N5"/>
    <mergeCell ref="K4:K5"/>
    <mergeCell ref="L4:L5"/>
    <mergeCell ref="M4:M5"/>
    <mergeCell ref="AO3:AO5"/>
    <mergeCell ref="AQ3:AQ5"/>
    <mergeCell ref="AN3:AN5"/>
    <mergeCell ref="AU3:AU5"/>
    <mergeCell ref="A2:A6"/>
    <mergeCell ref="B2:B6"/>
    <mergeCell ref="C2:C6"/>
    <mergeCell ref="Z3:Z5"/>
    <mergeCell ref="X3:X5"/>
    <mergeCell ref="V3:V5"/>
    <mergeCell ref="W3:W5"/>
    <mergeCell ref="Y3:Y5"/>
    <mergeCell ref="AE3:AE5"/>
    <mergeCell ref="AD3:AD5"/>
    <mergeCell ref="Q3:Q5"/>
    <mergeCell ref="S3:S5"/>
    <mergeCell ref="T3:T5"/>
    <mergeCell ref="U3:U5"/>
    <mergeCell ref="R3:R5"/>
    <mergeCell ref="AA3:AA5"/>
    <mergeCell ref="AB3:AB5"/>
    <mergeCell ref="D3:D4"/>
    <mergeCell ref="E3:E5"/>
    <mergeCell ref="F3:M3"/>
    <mergeCell ref="CB2:CI2"/>
    <mergeCell ref="BI3:BI5"/>
    <mergeCell ref="BS3:BS5"/>
    <mergeCell ref="BJ3:BJ5"/>
    <mergeCell ref="BE3:BE5"/>
    <mergeCell ref="BF3:BF5"/>
    <mergeCell ref="BG3:BG5"/>
    <mergeCell ref="BH3:BH5"/>
    <mergeCell ref="BT3:BT5"/>
    <mergeCell ref="BZ3:BZ5"/>
    <mergeCell ref="CA3:CA5"/>
    <mergeCell ref="CB3:CB5"/>
    <mergeCell ref="CF3:CF5"/>
    <mergeCell ref="O3:O5"/>
    <mergeCell ref="P3:P5"/>
    <mergeCell ref="AC3:AC5"/>
    <mergeCell ref="BD3:BD5"/>
    <mergeCell ref="AV3:AV5"/>
    <mergeCell ref="AW3:AW5"/>
    <mergeCell ref="AZ3:AZ5"/>
    <mergeCell ref="BA3:BA5"/>
    <mergeCell ref="BB3:BB5"/>
    <mergeCell ref="BC3:BC5"/>
    <mergeCell ref="AF3:AF5"/>
    <mergeCell ref="AG3:AG5"/>
    <mergeCell ref="AT3:AT5"/>
    <mergeCell ref="AK3:AK5"/>
    <mergeCell ref="AL3:AL5"/>
    <mergeCell ref="AJ3:AJ5"/>
    <mergeCell ref="AX3:AX5"/>
    <mergeCell ref="AH3:AH5"/>
    <mergeCell ref="AP3:AP5"/>
    <mergeCell ref="AY3:AY5"/>
    <mergeCell ref="AM3:AM5"/>
    <mergeCell ref="AR3:AR5"/>
    <mergeCell ref="AI3:AI5"/>
    <mergeCell ref="AS3:AS5"/>
    <mergeCell ref="CY3:CY5"/>
    <mergeCell ref="F4:F5"/>
    <mergeCell ref="G4:G5"/>
    <mergeCell ref="H4:H5"/>
    <mergeCell ref="I4:I5"/>
    <mergeCell ref="J4:J5"/>
    <mergeCell ref="CC3:CC5"/>
    <mergeCell ref="CD3:CD5"/>
    <mergeCell ref="CE3:CE5"/>
    <mergeCell ref="CX3:CX5"/>
    <mergeCell ref="BV3:BV5"/>
    <mergeCell ref="BK3:BK5"/>
    <mergeCell ref="BL3:BL5"/>
    <mergeCell ref="BM3:BM5"/>
    <mergeCell ref="BN3:BN5"/>
    <mergeCell ref="BO3:BO5"/>
    <mergeCell ref="BP3:BP5"/>
    <mergeCell ref="BQ3:BQ5"/>
    <mergeCell ref="BR3:BR5"/>
    <mergeCell ref="BU3:BU5"/>
    <mergeCell ref="BW3:BW5"/>
    <mergeCell ref="BX3:BX5"/>
    <mergeCell ref="BY3:BY5"/>
    <mergeCell ref="CG3:CG5"/>
    <mergeCell ref="CW3:CW5"/>
    <mergeCell ref="CQ3:CQ5"/>
    <mergeCell ref="CH3:CH5"/>
    <mergeCell ref="CI3:CI5"/>
    <mergeCell ref="CU3:CU5"/>
    <mergeCell ref="CV3:CV5"/>
    <mergeCell ref="CT3:CT5"/>
    <mergeCell ref="CS3:CS5"/>
    <mergeCell ref="CK3:CK5"/>
    <mergeCell ref="CR3:CR5"/>
    <mergeCell ref="CP3:CP5"/>
    <mergeCell ref="CL3:CL5"/>
    <mergeCell ref="CM3:CM5"/>
    <mergeCell ref="CJ3:CJ5"/>
    <mergeCell ref="CN3:CN5"/>
    <mergeCell ref="CO3:CO5"/>
  </mergeCells>
  <phoneticPr fontId="3"/>
  <pageMargins left="0.70866141732283472" right="0.70866141732283472" top="0.98425196850393704" bottom="0.70866141732283472" header="0.70866141732283472" footer="0.70866141732283472"/>
  <pageSetup paperSize="9" scale="74" orientation="landscape" verticalDpi="400" r:id="rId1"/>
  <headerFooter alignWithMargins="0">
    <oddHeader>&amp;L災害廃棄物の処理処分状況（令和1年度実績）</oddHeader>
  </headerFooter>
  <colBreaks count="2" manualBreakCount="2">
    <brk id="15" min="1" max="25" man="1"/>
    <brk id="31" min="1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E250"/>
  <sheetViews>
    <sheetView zoomScaleNormal="100" workbookViewId="0"/>
  </sheetViews>
  <sheetFormatPr defaultColWidth="0" defaultRowHeight="21" customHeight="1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20" width="11.5" style="1" customWidth="1"/>
    <col min="21" max="21" width="16.625" style="1" customWidth="1"/>
    <col min="22" max="22" width="37.25" style="35" customWidth="1"/>
    <col min="23" max="23" width="18.375" style="35" customWidth="1"/>
    <col min="24" max="24" width="4" style="35" customWidth="1"/>
    <col min="25" max="25" width="13.625" style="35" customWidth="1"/>
    <col min="26" max="26" width="9" style="172" customWidth="1"/>
    <col min="27" max="27" width="8" style="35" customWidth="1"/>
    <col min="28" max="28" width="5" style="35" customWidth="1"/>
    <col min="29" max="29" width="8" style="35" customWidth="1"/>
    <col min="30" max="30" width="4" style="174" customWidth="1"/>
    <col min="31" max="31" width="10" style="35" customWidth="1"/>
    <col min="32" max="16384" width="8" style="1" hidden="1"/>
  </cols>
  <sheetData>
    <row r="1" spans="1:31" ht="21" customHeight="1" thickBot="1">
      <c r="A1" s="1" t="s">
        <v>754</v>
      </c>
      <c r="Z1" s="35"/>
    </row>
    <row r="2" spans="1:31" ht="21" customHeight="1" thickBot="1">
      <c r="A2" s="170"/>
      <c r="C2" s="36" t="s">
        <v>117</v>
      </c>
      <c r="D2" s="121"/>
      <c r="E2" s="178" t="s">
        <v>118</v>
      </c>
      <c r="F2" s="37"/>
      <c r="N2" s="1" t="str">
        <f>LEFT(D2,2)</f>
        <v/>
      </c>
      <c r="O2" s="1" t="str">
        <f>IF(N2="","-",IF(N2&gt;0,VLOOKUP(N2,$AD$6:$AE$53,2,FALSE),"-"))</f>
        <v>-</v>
      </c>
      <c r="V2" s="171">
        <f>+IF(VALUE(D2)=0,0,1)</f>
        <v>0</v>
      </c>
      <c r="W2" s="206" t="str">
        <f ca="1">IF(V2=0,"",VLOOKUP(D2,INDIRECT(W6&amp;"!B7:C250"),2,FALSE))</f>
        <v/>
      </c>
      <c r="Y2" s="171">
        <f>IF(V2=0,1,IF(ISERROR(W2),1,0))</f>
        <v>1</v>
      </c>
      <c r="Z2" s="35"/>
      <c r="AA2" s="206">
        <f ca="1">COUNTA(INDIRECT("'["&amp;$W$6&amp;"]ごみ処理概要!B7:C250"))+6</f>
        <v>7</v>
      </c>
      <c r="AB2" s="206">
        <f>IF(V2=0,0,VLOOKUP(D2,AA5:AB250,2,FALSE))</f>
        <v>0</v>
      </c>
    </row>
    <row r="3" spans="1:31" ht="21" customHeight="1">
      <c r="A3" s="170"/>
      <c r="W3" s="172"/>
      <c r="Y3" s="171"/>
      <c r="Z3" s="35"/>
    </row>
    <row r="4" spans="1:31" ht="21" customHeight="1" thickBot="1">
      <c r="A4" s="170"/>
      <c r="B4" s="120" t="s">
        <v>744</v>
      </c>
      <c r="C4" s="38"/>
      <c r="D4" s="39"/>
      <c r="E4" s="39"/>
      <c r="F4" s="39"/>
      <c r="Z4" s="35"/>
    </row>
    <row r="5" spans="1:31" ht="21" customHeight="1" thickBot="1">
      <c r="A5" s="170"/>
      <c r="H5" s="367" t="s">
        <v>119</v>
      </c>
      <c r="I5" s="368"/>
      <c r="J5" s="368"/>
      <c r="K5" s="368"/>
      <c r="L5" s="371" t="s">
        <v>120</v>
      </c>
      <c r="M5" s="373" t="s">
        <v>121</v>
      </c>
      <c r="N5" s="374"/>
      <c r="O5" s="375"/>
      <c r="P5" s="376" t="s">
        <v>122</v>
      </c>
      <c r="Z5" s="35"/>
      <c r="AA5" s="35">
        <f t="shared" ref="AA5:AA68" ca="1" si="0">INDIRECT($W$6&amp;"!"&amp;"B"&amp;ROW(B5))</f>
        <v>0</v>
      </c>
      <c r="AB5" s="35">
        <v>5</v>
      </c>
    </row>
    <row r="6" spans="1:31" ht="21" customHeight="1" thickBot="1">
      <c r="A6" s="170"/>
      <c r="B6" s="54"/>
      <c r="C6" s="52" t="s">
        <v>123</v>
      </c>
      <c r="D6" s="53"/>
      <c r="E6" s="122">
        <f ca="1">Y6</f>
        <v>0</v>
      </c>
      <c r="F6" s="56"/>
      <c r="H6" s="369"/>
      <c r="I6" s="370"/>
      <c r="J6" s="370"/>
      <c r="K6" s="370"/>
      <c r="L6" s="372"/>
      <c r="M6" s="182" t="s">
        <v>124</v>
      </c>
      <c r="N6" s="2" t="s">
        <v>125</v>
      </c>
      <c r="O6" s="3" t="s">
        <v>126</v>
      </c>
      <c r="P6" s="377"/>
      <c r="V6" s="35" t="s">
        <v>123</v>
      </c>
      <c r="W6" s="172" t="s">
        <v>127</v>
      </c>
      <c r="X6" s="172" t="s">
        <v>128</v>
      </c>
      <c r="Y6" s="35">
        <f t="shared" ref="Y6:Y40" ca="1" si="1">IF(Y$2=0,INDIRECT(W6&amp;"!"&amp;X6&amp;$AB$2),0)</f>
        <v>0</v>
      </c>
      <c r="Z6" s="35"/>
      <c r="AA6" s="35">
        <f t="shared" ca="1" si="0"/>
        <v>0</v>
      </c>
      <c r="AB6" s="35">
        <v>6</v>
      </c>
      <c r="AD6" s="174" t="s">
        <v>129</v>
      </c>
      <c r="AE6" s="35" t="s">
        <v>130</v>
      </c>
    </row>
    <row r="7" spans="1:31" ht="21" customHeight="1" thickBot="1">
      <c r="B7" s="55"/>
      <c r="C7" s="51" t="s">
        <v>131</v>
      </c>
      <c r="D7" s="14"/>
      <c r="E7" s="40">
        <f ca="1">Y7</f>
        <v>0</v>
      </c>
      <c r="F7" s="56"/>
      <c r="H7" s="378" t="s">
        <v>132</v>
      </c>
      <c r="I7" s="378" t="s">
        <v>133</v>
      </c>
      <c r="J7" s="4" t="s">
        <v>134</v>
      </c>
      <c r="K7" s="5"/>
      <c r="L7" s="127">
        <f t="shared" ref="L7:L14" ca="1" si="2">Y42</f>
        <v>0</v>
      </c>
      <c r="M7" s="128" t="s">
        <v>135</v>
      </c>
      <c r="N7" s="129" t="s">
        <v>135</v>
      </c>
      <c r="O7" s="130" t="s">
        <v>135</v>
      </c>
      <c r="P7" s="183">
        <f ca="1">Y135</f>
        <v>0</v>
      </c>
      <c r="V7" s="35" t="s">
        <v>131</v>
      </c>
      <c r="W7" s="172" t="s">
        <v>127</v>
      </c>
      <c r="X7" s="172" t="s">
        <v>136</v>
      </c>
      <c r="Y7" s="35">
        <f t="shared" ca="1" si="1"/>
        <v>0</v>
      </c>
      <c r="Z7" s="35"/>
      <c r="AA7" s="35" t="str">
        <f t="shared" ca="1" si="0"/>
        <v>31000</v>
      </c>
      <c r="AB7" s="35">
        <v>7</v>
      </c>
      <c r="AD7" s="174" t="s">
        <v>137</v>
      </c>
      <c r="AE7" s="35" t="s">
        <v>138</v>
      </c>
    </row>
    <row r="8" spans="1:31" ht="21" customHeight="1" thickBot="1">
      <c r="B8" s="372" t="s">
        <v>139</v>
      </c>
      <c r="C8" s="387"/>
      <c r="D8" s="387"/>
      <c r="E8" s="123">
        <f ca="1">SUM(E6:E7)</f>
        <v>0</v>
      </c>
      <c r="F8" s="56"/>
      <c r="H8" s="379"/>
      <c r="I8" s="380"/>
      <c r="J8" s="388" t="s">
        <v>140</v>
      </c>
      <c r="K8" s="41" t="s">
        <v>141</v>
      </c>
      <c r="L8" s="122">
        <f t="shared" ca="1" si="2"/>
        <v>0</v>
      </c>
      <c r="M8" s="131" t="s">
        <v>135</v>
      </c>
      <c r="N8" s="132" t="s">
        <v>135</v>
      </c>
      <c r="O8" s="184" t="s">
        <v>135</v>
      </c>
      <c r="P8" s="185" t="s">
        <v>135</v>
      </c>
      <c r="V8" s="35" t="s">
        <v>142</v>
      </c>
      <c r="W8" s="172" t="s">
        <v>127</v>
      </c>
      <c r="X8" s="172" t="s">
        <v>143</v>
      </c>
      <c r="Y8" s="35">
        <f t="shared" ca="1" si="1"/>
        <v>0</v>
      </c>
      <c r="Z8" s="35"/>
      <c r="AA8" s="35" t="str">
        <f t="shared" ca="1" si="0"/>
        <v>31201</v>
      </c>
      <c r="AB8" s="35">
        <v>8</v>
      </c>
      <c r="AD8" s="174" t="s">
        <v>144</v>
      </c>
      <c r="AE8" s="35" t="s">
        <v>145</v>
      </c>
    </row>
    <row r="9" spans="1:31" ht="21" customHeight="1" thickBot="1">
      <c r="B9" s="391" t="s">
        <v>146</v>
      </c>
      <c r="C9" s="387"/>
      <c r="D9" s="387"/>
      <c r="E9" s="123">
        <f ca="1">Y8</f>
        <v>0</v>
      </c>
      <c r="F9" s="56"/>
      <c r="H9" s="379"/>
      <c r="I9" s="380"/>
      <c r="J9" s="389"/>
      <c r="K9" s="10" t="s">
        <v>147</v>
      </c>
      <c r="L9" s="40">
        <f t="shared" ca="1" si="2"/>
        <v>0</v>
      </c>
      <c r="M9" s="133" t="s">
        <v>135</v>
      </c>
      <c r="N9" s="134" t="s">
        <v>135</v>
      </c>
      <c r="O9" s="186" t="s">
        <v>135</v>
      </c>
      <c r="P9" s="187" t="s">
        <v>135</v>
      </c>
      <c r="V9" s="35" t="s">
        <v>148</v>
      </c>
      <c r="W9" s="172" t="s">
        <v>149</v>
      </c>
      <c r="X9" s="172" t="s">
        <v>136</v>
      </c>
      <c r="Y9" s="35">
        <f t="shared" ca="1" si="1"/>
        <v>0</v>
      </c>
      <c r="Z9" s="35"/>
      <c r="AA9" s="35" t="str">
        <f t="shared" ca="1" si="0"/>
        <v>31202</v>
      </c>
      <c r="AB9" s="35">
        <v>9</v>
      </c>
      <c r="AD9" s="174" t="s">
        <v>150</v>
      </c>
      <c r="AE9" s="35" t="s">
        <v>151</v>
      </c>
    </row>
    <row r="10" spans="1:31" ht="21" customHeight="1" thickBot="1">
      <c r="B10" s="33"/>
      <c r="C10" s="32"/>
      <c r="D10" s="32"/>
      <c r="E10" s="42"/>
      <c r="F10" s="42"/>
      <c r="H10" s="379"/>
      <c r="I10" s="380"/>
      <c r="J10" s="389"/>
      <c r="K10" s="43" t="s">
        <v>152</v>
      </c>
      <c r="L10" s="40">
        <f t="shared" ca="1" si="2"/>
        <v>0</v>
      </c>
      <c r="M10" s="133" t="s">
        <v>135</v>
      </c>
      <c r="N10" s="134" t="s">
        <v>135</v>
      </c>
      <c r="O10" s="186" t="s">
        <v>135</v>
      </c>
      <c r="P10" s="187" t="s">
        <v>135</v>
      </c>
      <c r="V10" s="35" t="s">
        <v>153</v>
      </c>
      <c r="W10" s="172" t="s">
        <v>149</v>
      </c>
      <c r="X10" s="172" t="s">
        <v>154</v>
      </c>
      <c r="Y10" s="35">
        <f t="shared" ca="1" si="1"/>
        <v>0</v>
      </c>
      <c r="Z10" s="35"/>
      <c r="AA10" s="35" t="str">
        <f t="shared" ca="1" si="0"/>
        <v>31203</v>
      </c>
      <c r="AB10" s="35">
        <v>10</v>
      </c>
      <c r="AD10" s="174" t="s">
        <v>155</v>
      </c>
      <c r="AE10" s="35" t="s">
        <v>156</v>
      </c>
    </row>
    <row r="11" spans="1:31" ht="21" customHeight="1" thickBot="1">
      <c r="B11" s="392"/>
      <c r="C11" s="392"/>
      <c r="D11" s="392"/>
      <c r="E11" s="34" t="s">
        <v>157</v>
      </c>
      <c r="F11" s="34" t="s">
        <v>158</v>
      </c>
      <c r="H11" s="379"/>
      <c r="I11" s="380"/>
      <c r="J11" s="389"/>
      <c r="K11" s="44" t="s">
        <v>159</v>
      </c>
      <c r="L11" s="40">
        <f t="shared" ca="1" si="2"/>
        <v>0</v>
      </c>
      <c r="M11" s="133" t="s">
        <v>135</v>
      </c>
      <c r="N11" s="134" t="s">
        <v>135</v>
      </c>
      <c r="O11" s="186" t="s">
        <v>135</v>
      </c>
      <c r="P11" s="187" t="s">
        <v>135</v>
      </c>
      <c r="V11" s="35" t="s">
        <v>160</v>
      </c>
      <c r="W11" s="172" t="s">
        <v>149</v>
      </c>
      <c r="X11" s="172" t="s">
        <v>161</v>
      </c>
      <c r="Y11" s="35">
        <f t="shared" ca="1" si="1"/>
        <v>0</v>
      </c>
      <c r="Z11" s="35"/>
      <c r="AA11" s="35" t="str">
        <f t="shared" ca="1" si="0"/>
        <v>31204</v>
      </c>
      <c r="AB11" s="35">
        <v>11</v>
      </c>
      <c r="AD11" s="174" t="s">
        <v>162</v>
      </c>
      <c r="AE11" s="35" t="s">
        <v>163</v>
      </c>
    </row>
    <row r="12" spans="1:31" ht="21" customHeight="1">
      <c r="B12" s="393" t="s">
        <v>164</v>
      </c>
      <c r="C12" s="396" t="s">
        <v>165</v>
      </c>
      <c r="D12" s="9" t="s">
        <v>166</v>
      </c>
      <c r="E12" s="122">
        <f t="shared" ref="E12:E17" ca="1" si="3">Y17</f>
        <v>0</v>
      </c>
      <c r="F12" s="122">
        <f t="shared" ref="F12:F17" ca="1" si="4">Y29</f>
        <v>0</v>
      </c>
      <c r="H12" s="379"/>
      <c r="I12" s="380"/>
      <c r="J12" s="389"/>
      <c r="K12" s="44" t="s">
        <v>167</v>
      </c>
      <c r="L12" s="40">
        <f t="shared" ca="1" si="2"/>
        <v>0</v>
      </c>
      <c r="M12" s="133" t="s">
        <v>135</v>
      </c>
      <c r="N12" s="134" t="s">
        <v>135</v>
      </c>
      <c r="O12" s="186" t="s">
        <v>135</v>
      </c>
      <c r="P12" s="187" t="s">
        <v>135</v>
      </c>
      <c r="V12" s="35" t="s">
        <v>168</v>
      </c>
      <c r="W12" s="172" t="s">
        <v>149</v>
      </c>
      <c r="X12" s="172" t="s">
        <v>169</v>
      </c>
      <c r="Y12" s="35">
        <f t="shared" ca="1" si="1"/>
        <v>0</v>
      </c>
      <c r="Z12" s="35"/>
      <c r="AA12" s="35" t="str">
        <f t="shared" ca="1" si="0"/>
        <v>31302</v>
      </c>
      <c r="AB12" s="35">
        <v>12</v>
      </c>
      <c r="AD12" s="174" t="s">
        <v>170</v>
      </c>
      <c r="AE12" s="35" t="s">
        <v>171</v>
      </c>
    </row>
    <row r="13" spans="1:31" ht="21" customHeight="1">
      <c r="B13" s="394"/>
      <c r="C13" s="397"/>
      <c r="D13" s="10" t="s">
        <v>172</v>
      </c>
      <c r="E13" s="40">
        <f t="shared" ca="1" si="3"/>
        <v>0</v>
      </c>
      <c r="F13" s="40">
        <f t="shared" ca="1" si="4"/>
        <v>0</v>
      </c>
      <c r="H13" s="379"/>
      <c r="I13" s="380"/>
      <c r="J13" s="389"/>
      <c r="K13" s="44" t="s">
        <v>173</v>
      </c>
      <c r="L13" s="40">
        <f t="shared" ca="1" si="2"/>
        <v>0</v>
      </c>
      <c r="M13" s="133" t="s">
        <v>135</v>
      </c>
      <c r="N13" s="134" t="s">
        <v>135</v>
      </c>
      <c r="O13" s="186" t="s">
        <v>135</v>
      </c>
      <c r="P13" s="187" t="s">
        <v>135</v>
      </c>
      <c r="V13" s="35" t="s">
        <v>174</v>
      </c>
      <c r="W13" s="172" t="s">
        <v>149</v>
      </c>
      <c r="X13" s="172" t="s">
        <v>175</v>
      </c>
      <c r="Y13" s="35">
        <f t="shared" ca="1" si="1"/>
        <v>0</v>
      </c>
      <c r="Z13" s="35"/>
      <c r="AA13" s="35" t="str">
        <f t="shared" ca="1" si="0"/>
        <v>31325</v>
      </c>
      <c r="AB13" s="35">
        <v>13</v>
      </c>
      <c r="AD13" s="174" t="s">
        <v>176</v>
      </c>
      <c r="AE13" s="35" t="s">
        <v>177</v>
      </c>
    </row>
    <row r="14" spans="1:31" ht="21" customHeight="1" thickBot="1">
      <c r="B14" s="394"/>
      <c r="C14" s="397"/>
      <c r="D14" s="10" t="s">
        <v>178</v>
      </c>
      <c r="E14" s="40">
        <f t="shared" ca="1" si="3"/>
        <v>0</v>
      </c>
      <c r="F14" s="40">
        <f t="shared" ca="1" si="4"/>
        <v>0</v>
      </c>
      <c r="H14" s="379"/>
      <c r="I14" s="380"/>
      <c r="J14" s="390"/>
      <c r="K14" s="45" t="s">
        <v>179</v>
      </c>
      <c r="L14" s="123">
        <f t="shared" ca="1" si="2"/>
        <v>0</v>
      </c>
      <c r="M14" s="136" t="s">
        <v>135</v>
      </c>
      <c r="N14" s="137" t="s">
        <v>135</v>
      </c>
      <c r="O14" s="188" t="s">
        <v>135</v>
      </c>
      <c r="P14" s="181" t="s">
        <v>135</v>
      </c>
      <c r="V14" s="35" t="s">
        <v>180</v>
      </c>
      <c r="W14" s="172" t="s">
        <v>149</v>
      </c>
      <c r="X14" s="172" t="s">
        <v>181</v>
      </c>
      <c r="Y14" s="35">
        <f t="shared" ca="1" si="1"/>
        <v>0</v>
      </c>
      <c r="Z14" s="35"/>
      <c r="AA14" s="35" t="str">
        <f t="shared" ca="1" si="0"/>
        <v>31328</v>
      </c>
      <c r="AB14" s="35">
        <v>14</v>
      </c>
      <c r="AD14" s="174" t="s">
        <v>182</v>
      </c>
      <c r="AE14" s="35" t="s">
        <v>183</v>
      </c>
    </row>
    <row r="15" spans="1:31" ht="21" customHeight="1" thickBot="1">
      <c r="B15" s="394"/>
      <c r="C15" s="397"/>
      <c r="D15" s="10" t="s">
        <v>184</v>
      </c>
      <c r="E15" s="40">
        <f t="shared" ca="1" si="3"/>
        <v>0</v>
      </c>
      <c r="F15" s="40">
        <f t="shared" ca="1" si="4"/>
        <v>0</v>
      </c>
      <c r="H15" s="379"/>
      <c r="I15" s="11"/>
      <c r="J15" s="12" t="s">
        <v>185</v>
      </c>
      <c r="K15" s="13"/>
      <c r="L15" s="138">
        <f ca="1">SUM(L7:L14)</f>
        <v>0</v>
      </c>
      <c r="M15" s="139" t="s">
        <v>135</v>
      </c>
      <c r="N15" s="140">
        <f t="shared" ref="N15:N22" ca="1" si="5">Y59</f>
        <v>0</v>
      </c>
      <c r="O15" s="141">
        <f t="shared" ref="O15:O21" ca="1" si="6">Y67</f>
        <v>0</v>
      </c>
      <c r="P15" s="183">
        <f ca="1">P7</f>
        <v>0</v>
      </c>
      <c r="V15" s="35" t="s">
        <v>186</v>
      </c>
      <c r="W15" s="172" t="s">
        <v>149</v>
      </c>
      <c r="X15" s="172" t="s">
        <v>187</v>
      </c>
      <c r="Y15" s="35">
        <f t="shared" ca="1" si="1"/>
        <v>0</v>
      </c>
      <c r="Z15" s="35"/>
      <c r="AA15" s="35" t="str">
        <f t="shared" ca="1" si="0"/>
        <v>31329</v>
      </c>
      <c r="AB15" s="35">
        <v>15</v>
      </c>
      <c r="AD15" s="174" t="s">
        <v>188</v>
      </c>
      <c r="AE15" s="35" t="s">
        <v>189</v>
      </c>
    </row>
    <row r="16" spans="1:31" ht="21" customHeight="1">
      <c r="B16" s="394"/>
      <c r="C16" s="397"/>
      <c r="D16" s="10" t="s">
        <v>190</v>
      </c>
      <c r="E16" s="40">
        <f t="shared" ca="1" si="3"/>
        <v>0</v>
      </c>
      <c r="F16" s="40">
        <f t="shared" ca="1" si="4"/>
        <v>0</v>
      </c>
      <c r="H16" s="379"/>
      <c r="I16" s="378" t="s">
        <v>191</v>
      </c>
      <c r="J16" s="15" t="s">
        <v>192</v>
      </c>
      <c r="K16" s="16"/>
      <c r="L16" s="142">
        <f t="shared" ref="L16:L22" ca="1" si="7">Y50</f>
        <v>0</v>
      </c>
      <c r="M16" s="143">
        <f t="shared" ref="M16:M22" ca="1" si="8">L8</f>
        <v>0</v>
      </c>
      <c r="N16" s="144">
        <f t="shared" ca="1" si="5"/>
        <v>0</v>
      </c>
      <c r="O16" s="189">
        <f t="shared" ca="1" si="6"/>
        <v>0</v>
      </c>
      <c r="P16" s="122">
        <f t="shared" ref="P16:P22" ca="1" si="9">Y136</f>
        <v>0</v>
      </c>
      <c r="V16" s="35" t="s">
        <v>193</v>
      </c>
      <c r="W16" s="172" t="s">
        <v>127</v>
      </c>
      <c r="X16" s="172" t="s">
        <v>154</v>
      </c>
      <c r="Y16" s="35">
        <f t="shared" ca="1" si="1"/>
        <v>0</v>
      </c>
      <c r="Z16" s="35"/>
      <c r="AA16" s="35" t="str">
        <f t="shared" ca="1" si="0"/>
        <v>31364</v>
      </c>
      <c r="AB16" s="35">
        <v>16</v>
      </c>
      <c r="AD16" s="174" t="s">
        <v>194</v>
      </c>
      <c r="AE16" s="35" t="s">
        <v>195</v>
      </c>
    </row>
    <row r="17" spans="2:31" ht="21" customHeight="1">
      <c r="B17" s="394"/>
      <c r="C17" s="397"/>
      <c r="D17" s="10" t="s">
        <v>196</v>
      </c>
      <c r="E17" s="40">
        <f t="shared" ca="1" si="3"/>
        <v>0</v>
      </c>
      <c r="F17" s="40">
        <f t="shared" ca="1" si="4"/>
        <v>0</v>
      </c>
      <c r="H17" s="379"/>
      <c r="I17" s="380"/>
      <c r="J17" s="17" t="s">
        <v>147</v>
      </c>
      <c r="K17" s="18"/>
      <c r="L17" s="40">
        <f t="shared" ca="1" si="7"/>
        <v>0</v>
      </c>
      <c r="M17" s="146">
        <f t="shared" ca="1" si="8"/>
        <v>0</v>
      </c>
      <c r="N17" s="147">
        <f t="shared" ca="1" si="5"/>
        <v>0</v>
      </c>
      <c r="O17" s="190">
        <f t="shared" ca="1" si="6"/>
        <v>0</v>
      </c>
      <c r="P17" s="40">
        <f t="shared" ca="1" si="9"/>
        <v>0</v>
      </c>
      <c r="V17" s="35" t="s">
        <v>197</v>
      </c>
      <c r="W17" s="172" t="s">
        <v>149</v>
      </c>
      <c r="X17" s="172" t="s">
        <v>198</v>
      </c>
      <c r="Y17" s="35">
        <f t="shared" ca="1" si="1"/>
        <v>0</v>
      </c>
      <c r="Z17" s="35"/>
      <c r="AA17" s="35" t="str">
        <f t="shared" ca="1" si="0"/>
        <v>31370</v>
      </c>
      <c r="AB17" s="35">
        <v>17</v>
      </c>
      <c r="AD17" s="174" t="s">
        <v>199</v>
      </c>
      <c r="AE17" s="35" t="s">
        <v>200</v>
      </c>
    </row>
    <row r="18" spans="2:31" ht="21" customHeight="1">
      <c r="B18" s="394"/>
      <c r="C18" s="398"/>
      <c r="D18" s="59" t="s">
        <v>201</v>
      </c>
      <c r="E18" s="124">
        <f ca="1">SUM(E12:E17)</f>
        <v>0</v>
      </c>
      <c r="F18" s="124">
        <f ca="1">SUM(F12:F17)</f>
        <v>0</v>
      </c>
      <c r="H18" s="379"/>
      <c r="I18" s="380"/>
      <c r="J18" s="19" t="s">
        <v>202</v>
      </c>
      <c r="K18" s="16"/>
      <c r="L18" s="40">
        <f t="shared" ca="1" si="7"/>
        <v>0</v>
      </c>
      <c r="M18" s="146">
        <f t="shared" ca="1" si="8"/>
        <v>0</v>
      </c>
      <c r="N18" s="147">
        <f t="shared" ca="1" si="5"/>
        <v>0</v>
      </c>
      <c r="O18" s="190">
        <f t="shared" ca="1" si="6"/>
        <v>0</v>
      </c>
      <c r="P18" s="40">
        <f t="shared" ca="1" si="9"/>
        <v>0</v>
      </c>
      <c r="V18" s="35" t="s">
        <v>203</v>
      </c>
      <c r="W18" s="172" t="s">
        <v>149</v>
      </c>
      <c r="X18" s="172" t="s">
        <v>204</v>
      </c>
      <c r="Y18" s="35">
        <f t="shared" ca="1" si="1"/>
        <v>0</v>
      </c>
      <c r="Z18" s="35"/>
      <c r="AA18" s="35" t="str">
        <f t="shared" ca="1" si="0"/>
        <v>31371</v>
      </c>
      <c r="AB18" s="35">
        <v>18</v>
      </c>
      <c r="AD18" s="174" t="s">
        <v>205</v>
      </c>
      <c r="AE18" s="35" t="s">
        <v>206</v>
      </c>
    </row>
    <row r="19" spans="2:31" ht="21" customHeight="1">
      <c r="B19" s="394"/>
      <c r="C19" s="399" t="s">
        <v>207</v>
      </c>
      <c r="D19" s="10" t="s">
        <v>208</v>
      </c>
      <c r="E19" s="125">
        <f t="shared" ref="E19:E24" ca="1" si="10">Y23</f>
        <v>0</v>
      </c>
      <c r="F19" s="40">
        <f t="shared" ref="F19:F24" ca="1" si="11">Y35</f>
        <v>0</v>
      </c>
      <c r="H19" s="379"/>
      <c r="I19" s="380"/>
      <c r="J19" s="19" t="s">
        <v>209</v>
      </c>
      <c r="K19" s="16"/>
      <c r="L19" s="40">
        <f t="shared" ca="1" si="7"/>
        <v>0</v>
      </c>
      <c r="M19" s="146">
        <f t="shared" ca="1" si="8"/>
        <v>0</v>
      </c>
      <c r="N19" s="147">
        <f t="shared" ca="1" si="5"/>
        <v>0</v>
      </c>
      <c r="O19" s="190">
        <f t="shared" ca="1" si="6"/>
        <v>0</v>
      </c>
      <c r="P19" s="40">
        <f t="shared" ca="1" si="9"/>
        <v>0</v>
      </c>
      <c r="V19" s="35" t="s">
        <v>210</v>
      </c>
      <c r="W19" s="172" t="s">
        <v>149</v>
      </c>
      <c r="X19" s="172" t="s">
        <v>211</v>
      </c>
      <c r="Y19" s="35">
        <f t="shared" ca="1" si="1"/>
        <v>0</v>
      </c>
      <c r="Z19" s="35"/>
      <c r="AA19" s="35" t="str">
        <f t="shared" ca="1" si="0"/>
        <v>31372</v>
      </c>
      <c r="AB19" s="35">
        <v>19</v>
      </c>
      <c r="AD19" s="174" t="s">
        <v>212</v>
      </c>
      <c r="AE19" s="35" t="s">
        <v>213</v>
      </c>
    </row>
    <row r="20" spans="2:31" ht="21" customHeight="1">
      <c r="B20" s="394"/>
      <c r="C20" s="400"/>
      <c r="D20" s="10" t="s">
        <v>214</v>
      </c>
      <c r="E20" s="125">
        <f t="shared" ca="1" si="10"/>
        <v>0</v>
      </c>
      <c r="F20" s="40">
        <f t="shared" ca="1" si="11"/>
        <v>0</v>
      </c>
      <c r="H20" s="379"/>
      <c r="I20" s="380"/>
      <c r="J20" s="17" t="s">
        <v>167</v>
      </c>
      <c r="K20" s="18"/>
      <c r="L20" s="40">
        <f t="shared" ca="1" si="7"/>
        <v>0</v>
      </c>
      <c r="M20" s="146">
        <f t="shared" ca="1" si="8"/>
        <v>0</v>
      </c>
      <c r="N20" s="147">
        <f t="shared" ca="1" si="5"/>
        <v>0</v>
      </c>
      <c r="O20" s="190">
        <f t="shared" ca="1" si="6"/>
        <v>0</v>
      </c>
      <c r="P20" s="40">
        <f t="shared" ca="1" si="9"/>
        <v>0</v>
      </c>
      <c r="V20" s="35" t="s">
        <v>215</v>
      </c>
      <c r="W20" s="172" t="s">
        <v>216</v>
      </c>
      <c r="X20" s="172" t="s">
        <v>217</v>
      </c>
      <c r="Y20" s="35">
        <f t="shared" ca="1" si="1"/>
        <v>0</v>
      </c>
      <c r="Z20" s="35"/>
      <c r="AA20" s="35" t="str">
        <f t="shared" ca="1" si="0"/>
        <v>31384</v>
      </c>
      <c r="AB20" s="35">
        <v>20</v>
      </c>
      <c r="AD20" s="174" t="s">
        <v>218</v>
      </c>
      <c r="AE20" s="35" t="s">
        <v>219</v>
      </c>
    </row>
    <row r="21" spans="2:31" ht="21" customHeight="1">
      <c r="B21" s="394"/>
      <c r="C21" s="400"/>
      <c r="D21" s="10" t="s">
        <v>220</v>
      </c>
      <c r="E21" s="125">
        <f t="shared" ca="1" si="10"/>
        <v>0</v>
      </c>
      <c r="F21" s="40">
        <f t="shared" ca="1" si="11"/>
        <v>0</v>
      </c>
      <c r="H21" s="379"/>
      <c r="I21" s="380"/>
      <c r="J21" s="17" t="s">
        <v>24</v>
      </c>
      <c r="K21" s="18"/>
      <c r="L21" s="40">
        <f t="shared" ca="1" si="7"/>
        <v>0</v>
      </c>
      <c r="M21" s="146">
        <f t="shared" ca="1" si="8"/>
        <v>0</v>
      </c>
      <c r="N21" s="147">
        <f t="shared" ca="1" si="5"/>
        <v>0</v>
      </c>
      <c r="O21" s="190">
        <f t="shared" ca="1" si="6"/>
        <v>0</v>
      </c>
      <c r="P21" s="40">
        <f t="shared" ca="1" si="9"/>
        <v>0</v>
      </c>
      <c r="V21" s="35" t="s">
        <v>221</v>
      </c>
      <c r="W21" s="172" t="s">
        <v>149</v>
      </c>
      <c r="X21" s="172" t="s">
        <v>222</v>
      </c>
      <c r="Y21" s="35">
        <f t="shared" ca="1" si="1"/>
        <v>0</v>
      </c>
      <c r="Z21" s="35"/>
      <c r="AA21" s="35" t="str">
        <f t="shared" ca="1" si="0"/>
        <v>31386</v>
      </c>
      <c r="AB21" s="35">
        <v>21</v>
      </c>
      <c r="AD21" s="174" t="s">
        <v>223</v>
      </c>
      <c r="AE21" s="35" t="s">
        <v>224</v>
      </c>
    </row>
    <row r="22" spans="2:31" ht="21" customHeight="1" thickBot="1">
      <c r="B22" s="394"/>
      <c r="C22" s="400"/>
      <c r="D22" s="10" t="s">
        <v>225</v>
      </c>
      <c r="E22" s="125">
        <f t="shared" ca="1" si="10"/>
        <v>0</v>
      </c>
      <c r="F22" s="40">
        <f t="shared" ca="1" si="11"/>
        <v>0</v>
      </c>
      <c r="H22" s="379"/>
      <c r="I22" s="380"/>
      <c r="J22" s="20" t="s">
        <v>179</v>
      </c>
      <c r="K22" s="21"/>
      <c r="L22" s="123">
        <f t="shared" ca="1" si="7"/>
        <v>0</v>
      </c>
      <c r="M22" s="149">
        <f t="shared" ca="1" si="8"/>
        <v>0</v>
      </c>
      <c r="N22" s="150">
        <f t="shared" ca="1" si="5"/>
        <v>0</v>
      </c>
      <c r="O22" s="188" t="s">
        <v>135</v>
      </c>
      <c r="P22" s="123">
        <f t="shared" ca="1" si="9"/>
        <v>0</v>
      </c>
      <c r="V22" s="35" t="s">
        <v>226</v>
      </c>
      <c r="W22" s="172" t="s">
        <v>149</v>
      </c>
      <c r="X22" s="172" t="s">
        <v>227</v>
      </c>
      <c r="Y22" s="35">
        <f t="shared" ca="1" si="1"/>
        <v>0</v>
      </c>
      <c r="Z22" s="35"/>
      <c r="AA22" s="35" t="str">
        <f t="shared" ca="1" si="0"/>
        <v>31389</v>
      </c>
      <c r="AB22" s="35">
        <v>22</v>
      </c>
      <c r="AD22" s="174" t="s">
        <v>228</v>
      </c>
      <c r="AE22" s="35" t="s">
        <v>229</v>
      </c>
    </row>
    <row r="23" spans="2:31" ht="21" customHeight="1" thickBot="1">
      <c r="B23" s="394"/>
      <c r="C23" s="400"/>
      <c r="D23" s="10" t="s">
        <v>230</v>
      </c>
      <c r="E23" s="125">
        <f t="shared" ca="1" si="10"/>
        <v>0</v>
      </c>
      <c r="F23" s="40">
        <f t="shared" ca="1" si="11"/>
        <v>0</v>
      </c>
      <c r="H23" s="379"/>
      <c r="I23" s="11"/>
      <c r="J23" s="22" t="s">
        <v>185</v>
      </c>
      <c r="K23" s="23"/>
      <c r="L23" s="151">
        <f ca="1">SUM(L16:L22)</f>
        <v>0</v>
      </c>
      <c r="M23" s="152">
        <f ca="1">SUM(M16:M22)</f>
        <v>0</v>
      </c>
      <c r="N23" s="153">
        <f ca="1">SUM(N16:N22)</f>
        <v>0</v>
      </c>
      <c r="O23" s="154">
        <f ca="1">SUM(O16:O21)</f>
        <v>0</v>
      </c>
      <c r="P23" s="127">
        <f ca="1">SUM(P16:P21)</f>
        <v>0</v>
      </c>
      <c r="V23" s="35" t="s">
        <v>231</v>
      </c>
      <c r="W23" s="172" t="s">
        <v>149</v>
      </c>
      <c r="X23" s="172" t="s">
        <v>232</v>
      </c>
      <c r="Y23" s="35">
        <f t="shared" ca="1" si="1"/>
        <v>0</v>
      </c>
      <c r="Z23" s="35"/>
      <c r="AA23" s="35" t="str">
        <f t="shared" ca="1" si="0"/>
        <v>31390</v>
      </c>
      <c r="AB23" s="35">
        <v>23</v>
      </c>
      <c r="AD23" s="174" t="s">
        <v>233</v>
      </c>
      <c r="AE23" s="35" t="s">
        <v>234</v>
      </c>
    </row>
    <row r="24" spans="2:31" ht="21" customHeight="1" thickBot="1">
      <c r="B24" s="394"/>
      <c r="C24" s="400"/>
      <c r="D24" s="10" t="s">
        <v>235</v>
      </c>
      <c r="E24" s="125">
        <f t="shared" ca="1" si="10"/>
        <v>0</v>
      </c>
      <c r="F24" s="40">
        <f t="shared" ca="1" si="11"/>
        <v>0</v>
      </c>
      <c r="H24" s="24"/>
      <c r="I24" s="180" t="s">
        <v>236</v>
      </c>
      <c r="J24" s="22"/>
      <c r="K24" s="22"/>
      <c r="L24" s="127">
        <f ca="1">SUM(L7,L23)</f>
        <v>0</v>
      </c>
      <c r="M24" s="155">
        <f ca="1">M23</f>
        <v>0</v>
      </c>
      <c r="N24" s="156">
        <f ca="1">SUM(N15,N23)</f>
        <v>0</v>
      </c>
      <c r="O24" s="157">
        <f ca="1">SUM(O15,O23)</f>
        <v>0</v>
      </c>
      <c r="P24" s="207">
        <f ca="1">SUM(P15,P23)</f>
        <v>0</v>
      </c>
      <c r="V24" s="35" t="s">
        <v>237</v>
      </c>
      <c r="W24" s="172" t="s">
        <v>149</v>
      </c>
      <c r="X24" s="172" t="s">
        <v>238</v>
      </c>
      <c r="Y24" s="35">
        <f t="shared" ca="1" si="1"/>
        <v>0</v>
      </c>
      <c r="Z24" s="35"/>
      <c r="AA24" s="35" t="str">
        <f t="shared" ca="1" si="0"/>
        <v>31401</v>
      </c>
      <c r="AB24" s="35">
        <v>24</v>
      </c>
      <c r="AD24" s="174" t="s">
        <v>239</v>
      </c>
      <c r="AE24" s="35" t="s">
        <v>240</v>
      </c>
    </row>
    <row r="25" spans="2:31" ht="21" customHeight="1">
      <c r="B25" s="394"/>
      <c r="C25" s="401"/>
      <c r="D25" s="14" t="s">
        <v>241</v>
      </c>
      <c r="E25" s="126">
        <f ca="1">SUM(E19:E24)</f>
        <v>0</v>
      </c>
      <c r="F25" s="40">
        <f ca="1">SUM(F19:F24)</f>
        <v>0</v>
      </c>
      <c r="H25" s="25" t="s">
        <v>242</v>
      </c>
      <c r="I25" s="26"/>
      <c r="J25" s="205"/>
      <c r="K25" s="16"/>
      <c r="L25" s="142">
        <f ca="1">Y57</f>
        <v>0</v>
      </c>
      <c r="M25" s="158" t="s">
        <v>135</v>
      </c>
      <c r="N25" s="159" t="s">
        <v>135</v>
      </c>
      <c r="O25" s="145">
        <f ca="1">L25</f>
        <v>0</v>
      </c>
      <c r="P25" s="191" t="s">
        <v>135</v>
      </c>
      <c r="V25" s="35" t="s">
        <v>243</v>
      </c>
      <c r="W25" s="172" t="s">
        <v>149</v>
      </c>
      <c r="X25" s="172" t="s">
        <v>244</v>
      </c>
      <c r="Y25" s="35">
        <f t="shared" ca="1" si="1"/>
        <v>0</v>
      </c>
      <c r="Z25" s="35"/>
      <c r="AA25" s="35" t="str">
        <f t="shared" ca="1" si="0"/>
        <v>31402</v>
      </c>
      <c r="AB25" s="35">
        <v>25</v>
      </c>
      <c r="AD25" s="174" t="s">
        <v>245</v>
      </c>
      <c r="AE25" s="35" t="s">
        <v>246</v>
      </c>
    </row>
    <row r="26" spans="2:31" ht="21" customHeight="1" thickBot="1">
      <c r="B26" s="395"/>
      <c r="C26" s="57" t="s">
        <v>247</v>
      </c>
      <c r="D26" s="58"/>
      <c r="E26" s="123">
        <f ca="1">E18+E25</f>
        <v>0</v>
      </c>
      <c r="F26" s="123">
        <f ca="1">F18+F25</f>
        <v>0</v>
      </c>
      <c r="H26" s="27" t="s">
        <v>248</v>
      </c>
      <c r="I26" s="28"/>
      <c r="J26" s="28"/>
      <c r="K26" s="29"/>
      <c r="L26" s="124">
        <f ca="1">Y58</f>
        <v>0</v>
      </c>
      <c r="M26" s="160" t="s">
        <v>135</v>
      </c>
      <c r="N26" s="161">
        <f ca="1">L26</f>
        <v>0</v>
      </c>
      <c r="O26" s="162" t="s">
        <v>135</v>
      </c>
      <c r="P26" s="192" t="s">
        <v>135</v>
      </c>
      <c r="V26" s="35" t="s">
        <v>249</v>
      </c>
      <c r="W26" s="172" t="s">
        <v>149</v>
      </c>
      <c r="X26" s="172" t="s">
        <v>250</v>
      </c>
      <c r="Y26" s="35">
        <f t="shared" ca="1" si="1"/>
        <v>0</v>
      </c>
      <c r="Z26" s="35"/>
      <c r="AA26" s="35" t="str">
        <f t="shared" ca="1" si="0"/>
        <v>31403</v>
      </c>
      <c r="AB26" s="35">
        <v>26</v>
      </c>
      <c r="AD26" s="174" t="s">
        <v>251</v>
      </c>
      <c r="AE26" s="35" t="s">
        <v>252</v>
      </c>
    </row>
    <row r="27" spans="2:31" ht="21" customHeight="1" thickBot="1">
      <c r="H27" s="381" t="s">
        <v>68</v>
      </c>
      <c r="I27" s="382"/>
      <c r="J27" s="382"/>
      <c r="K27" s="383"/>
      <c r="L27" s="163">
        <f ca="1">SUM(L24:L26)</f>
        <v>0</v>
      </c>
      <c r="M27" s="164">
        <f ca="1">SUM(M24:M26)</f>
        <v>0</v>
      </c>
      <c r="N27" s="165">
        <f ca="1">SUM(N24:N26)</f>
        <v>0</v>
      </c>
      <c r="O27" s="166">
        <f ca="1">SUM(O24:O26)</f>
        <v>0</v>
      </c>
      <c r="P27" s="166">
        <f ca="1">SUM(P24:P26)</f>
        <v>0</v>
      </c>
      <c r="V27" s="35" t="s">
        <v>253</v>
      </c>
      <c r="W27" s="172" t="s">
        <v>254</v>
      </c>
      <c r="X27" s="172" t="s">
        <v>255</v>
      </c>
      <c r="Y27" s="35">
        <f t="shared" ca="1" si="1"/>
        <v>0</v>
      </c>
      <c r="Z27" s="35"/>
      <c r="AA27" s="35">
        <f t="shared" ca="1" si="0"/>
        <v>0</v>
      </c>
      <c r="AB27" s="35">
        <v>27</v>
      </c>
      <c r="AD27" s="174" t="s">
        <v>256</v>
      </c>
      <c r="AE27" s="35" t="s">
        <v>257</v>
      </c>
    </row>
    <row r="28" spans="2:31" ht="21" customHeight="1" thickBot="1">
      <c r="F28" s="5"/>
      <c r="H28" s="30" t="s">
        <v>258</v>
      </c>
      <c r="I28" s="30"/>
      <c r="J28" s="30"/>
      <c r="K28" s="30"/>
      <c r="V28" s="35" t="s">
        <v>259</v>
      </c>
      <c r="W28" s="172" t="s">
        <v>260</v>
      </c>
      <c r="X28" s="172" t="s">
        <v>261</v>
      </c>
      <c r="Y28" s="35">
        <f t="shared" ca="1" si="1"/>
        <v>0</v>
      </c>
      <c r="Z28" s="35"/>
      <c r="AA28" s="35">
        <f t="shared" ca="1" si="0"/>
        <v>0</v>
      </c>
      <c r="AB28" s="35">
        <v>28</v>
      </c>
      <c r="AD28" s="174" t="s">
        <v>262</v>
      </c>
      <c r="AE28" s="35" t="s">
        <v>263</v>
      </c>
    </row>
    <row r="29" spans="2:31" ht="21" customHeight="1">
      <c r="B29" s="61"/>
      <c r="C29" s="193" t="s">
        <v>264</v>
      </c>
      <c r="D29" s="7"/>
      <c r="E29" s="122">
        <f ca="1">E26</f>
        <v>0</v>
      </c>
      <c r="F29" s="64"/>
      <c r="L29" s="65"/>
      <c r="M29" s="6" t="s">
        <v>265</v>
      </c>
      <c r="N29" s="6" t="s">
        <v>266</v>
      </c>
      <c r="O29" s="7" t="s">
        <v>267</v>
      </c>
      <c r="V29" s="35" t="s">
        <v>268</v>
      </c>
      <c r="W29" s="172" t="s">
        <v>260</v>
      </c>
      <c r="X29" s="172" t="s">
        <v>269</v>
      </c>
      <c r="Y29" s="35">
        <f t="shared" ca="1" si="1"/>
        <v>0</v>
      </c>
      <c r="Z29" s="35"/>
      <c r="AA29" s="35">
        <f t="shared" ca="1" si="0"/>
        <v>0</v>
      </c>
      <c r="AB29" s="35">
        <v>29</v>
      </c>
      <c r="AD29" s="174" t="s">
        <v>270</v>
      </c>
      <c r="AE29" s="35" t="s">
        <v>271</v>
      </c>
    </row>
    <row r="30" spans="2:31" ht="21" customHeight="1">
      <c r="B30" s="62"/>
      <c r="C30" s="60" t="s">
        <v>272</v>
      </c>
      <c r="D30" s="8"/>
      <c r="E30" s="40">
        <f ca="1">F26</f>
        <v>0</v>
      </c>
      <c r="F30" s="64"/>
      <c r="L30" s="66" t="s">
        <v>273</v>
      </c>
      <c r="M30" s="147">
        <f t="shared" ref="M30:M39" ca="1" si="12">Y74</f>
        <v>0</v>
      </c>
      <c r="N30" s="147">
        <f t="shared" ref="N30:N49" ca="1" si="13">Y93</f>
        <v>0</v>
      </c>
      <c r="O30" s="148">
        <f t="shared" ref="O30:O39" ca="1" si="14">Y113</f>
        <v>0</v>
      </c>
      <c r="V30" s="35" t="s">
        <v>274</v>
      </c>
      <c r="W30" s="172" t="s">
        <v>149</v>
      </c>
      <c r="X30" s="172" t="s">
        <v>275</v>
      </c>
      <c r="Y30" s="35">
        <f t="shared" ca="1" si="1"/>
        <v>0</v>
      </c>
      <c r="Z30" s="35"/>
      <c r="AA30" s="35">
        <f t="shared" ca="1" si="0"/>
        <v>0</v>
      </c>
      <c r="AB30" s="35">
        <v>30</v>
      </c>
      <c r="AD30" s="174" t="s">
        <v>276</v>
      </c>
      <c r="AE30" s="35" t="s">
        <v>277</v>
      </c>
    </row>
    <row r="31" spans="2:31" ht="21" customHeight="1">
      <c r="B31" s="63"/>
      <c r="C31" s="60" t="s">
        <v>278</v>
      </c>
      <c r="D31" s="8"/>
      <c r="E31" s="40">
        <f ca="1">O50</f>
        <v>0</v>
      </c>
      <c r="F31" s="64"/>
      <c r="L31" s="66" t="s">
        <v>279</v>
      </c>
      <c r="M31" s="147">
        <f t="shared" ca="1" si="12"/>
        <v>0</v>
      </c>
      <c r="N31" s="147">
        <f t="shared" ca="1" si="13"/>
        <v>0</v>
      </c>
      <c r="O31" s="148">
        <f t="shared" ca="1" si="14"/>
        <v>0</v>
      </c>
      <c r="V31" s="35" t="s">
        <v>280</v>
      </c>
      <c r="W31" s="172" t="s">
        <v>149</v>
      </c>
      <c r="X31" s="172" t="s">
        <v>281</v>
      </c>
      <c r="Y31" s="35">
        <f t="shared" ca="1" si="1"/>
        <v>0</v>
      </c>
      <c r="Z31" s="35"/>
      <c r="AA31" s="35">
        <f t="shared" ca="1" si="0"/>
        <v>0</v>
      </c>
      <c r="AB31" s="35">
        <v>31</v>
      </c>
      <c r="AD31" s="174" t="s">
        <v>282</v>
      </c>
      <c r="AE31" s="35" t="s">
        <v>283</v>
      </c>
    </row>
    <row r="32" spans="2:31" ht="21" customHeight="1" thickBot="1">
      <c r="B32" s="384" t="s">
        <v>284</v>
      </c>
      <c r="C32" s="385"/>
      <c r="D32" s="386"/>
      <c r="E32" s="123">
        <f ca="1">SUM(E29:E31)</f>
        <v>0</v>
      </c>
      <c r="F32" s="64"/>
      <c r="L32" s="66" t="s">
        <v>285</v>
      </c>
      <c r="M32" s="147">
        <f t="shared" ca="1" si="12"/>
        <v>0</v>
      </c>
      <c r="N32" s="147">
        <f t="shared" ca="1" si="13"/>
        <v>0</v>
      </c>
      <c r="O32" s="148">
        <f t="shared" ca="1" si="14"/>
        <v>0</v>
      </c>
      <c r="V32" s="35" t="s">
        <v>286</v>
      </c>
      <c r="W32" s="172" t="s">
        <v>149</v>
      </c>
      <c r="X32" s="172" t="s">
        <v>287</v>
      </c>
      <c r="Y32" s="35">
        <f t="shared" ca="1" si="1"/>
        <v>0</v>
      </c>
      <c r="Z32" s="35"/>
      <c r="AA32" s="35">
        <f t="shared" ca="1" si="0"/>
        <v>0</v>
      </c>
      <c r="AB32" s="35">
        <v>32</v>
      </c>
      <c r="AD32" s="174" t="s">
        <v>288</v>
      </c>
      <c r="AE32" s="35" t="s">
        <v>289</v>
      </c>
    </row>
    <row r="33" spans="2:31" ht="21" customHeight="1">
      <c r="L33" s="66" t="s">
        <v>290</v>
      </c>
      <c r="M33" s="147">
        <f t="shared" ca="1" si="12"/>
        <v>0</v>
      </c>
      <c r="N33" s="147">
        <f t="shared" ca="1" si="13"/>
        <v>0</v>
      </c>
      <c r="O33" s="148">
        <f t="shared" ca="1" si="14"/>
        <v>0</v>
      </c>
      <c r="V33" s="35" t="s">
        <v>291</v>
      </c>
      <c r="W33" s="172" t="s">
        <v>149</v>
      </c>
      <c r="X33" s="172" t="s">
        <v>292</v>
      </c>
      <c r="Y33" s="35">
        <f t="shared" ca="1" si="1"/>
        <v>0</v>
      </c>
      <c r="Z33" s="35"/>
      <c r="AA33" s="35">
        <f t="shared" ca="1" si="0"/>
        <v>0</v>
      </c>
      <c r="AB33" s="35">
        <v>33</v>
      </c>
      <c r="AD33" s="174" t="s">
        <v>293</v>
      </c>
      <c r="AE33" s="35" t="s">
        <v>294</v>
      </c>
    </row>
    <row r="34" spans="2:31" ht="21" customHeight="1">
      <c r="L34" s="66" t="s">
        <v>295</v>
      </c>
      <c r="M34" s="147">
        <f t="shared" ca="1" si="12"/>
        <v>0</v>
      </c>
      <c r="N34" s="147">
        <f t="shared" ca="1" si="13"/>
        <v>0</v>
      </c>
      <c r="O34" s="148">
        <f t="shared" ca="1" si="14"/>
        <v>0</v>
      </c>
      <c r="V34" s="35" t="s">
        <v>296</v>
      </c>
      <c r="W34" s="172" t="s">
        <v>149</v>
      </c>
      <c r="X34" s="172" t="s">
        <v>297</v>
      </c>
      <c r="Y34" s="35">
        <f t="shared" ca="1" si="1"/>
        <v>0</v>
      </c>
      <c r="Z34" s="35"/>
      <c r="AA34" s="35">
        <f t="shared" ca="1" si="0"/>
        <v>0</v>
      </c>
      <c r="AB34" s="35">
        <v>34</v>
      </c>
      <c r="AD34" s="174" t="s">
        <v>298</v>
      </c>
      <c r="AE34" s="35" t="s">
        <v>299</v>
      </c>
    </row>
    <row r="35" spans="2:31" ht="21" customHeight="1">
      <c r="L35" s="66" t="s">
        <v>300</v>
      </c>
      <c r="M35" s="147">
        <f t="shared" ca="1" si="12"/>
        <v>0</v>
      </c>
      <c r="N35" s="147">
        <f t="shared" ca="1" si="13"/>
        <v>0</v>
      </c>
      <c r="O35" s="148">
        <f t="shared" ca="1" si="14"/>
        <v>0</v>
      </c>
      <c r="V35" s="35" t="s">
        <v>301</v>
      </c>
      <c r="W35" s="172" t="s">
        <v>149</v>
      </c>
      <c r="X35" s="172" t="s">
        <v>302</v>
      </c>
      <c r="Y35" s="35">
        <f t="shared" ca="1" si="1"/>
        <v>0</v>
      </c>
      <c r="Z35" s="35"/>
      <c r="AA35" s="35">
        <f t="shared" ca="1" si="0"/>
        <v>0</v>
      </c>
      <c r="AB35" s="35">
        <v>35</v>
      </c>
      <c r="AD35" s="174" t="s">
        <v>303</v>
      </c>
      <c r="AE35" s="35" t="s">
        <v>304</v>
      </c>
    </row>
    <row r="36" spans="2:31" ht="21" customHeight="1">
      <c r="B36" s="177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178"/>
      <c r="L36" s="66" t="s">
        <v>305</v>
      </c>
      <c r="M36" s="147">
        <f t="shared" ca="1" si="12"/>
        <v>0</v>
      </c>
      <c r="N36" s="147">
        <f t="shared" ca="1" si="13"/>
        <v>0</v>
      </c>
      <c r="O36" s="148">
        <f t="shared" ca="1" si="14"/>
        <v>0</v>
      </c>
      <c r="V36" s="35" t="s">
        <v>306</v>
      </c>
      <c r="W36" s="172" t="s">
        <v>149</v>
      </c>
      <c r="X36" s="172" t="s">
        <v>307</v>
      </c>
      <c r="Y36" s="35">
        <f t="shared" ca="1" si="1"/>
        <v>0</v>
      </c>
      <c r="Z36" s="35"/>
      <c r="AA36" s="35">
        <f t="shared" ca="1" si="0"/>
        <v>0</v>
      </c>
      <c r="AB36" s="35">
        <v>36</v>
      </c>
      <c r="AD36" s="174" t="s">
        <v>308</v>
      </c>
      <c r="AE36" s="35" t="s">
        <v>309</v>
      </c>
    </row>
    <row r="37" spans="2:31" ht="21" customHeight="1">
      <c r="B37" s="46" t="str">
        <f ca="1">"計画収集量（収集ごみ＋直接搬入ごみ）＝"&amp;TEXT(E18+E25+F18+F25,"#,##0")&amp;"t/年"</f>
        <v>計画収集量（収集ごみ＋直接搬入ごみ）＝0t/年</v>
      </c>
      <c r="L37" s="66" t="s">
        <v>310</v>
      </c>
      <c r="M37" s="147">
        <f t="shared" ca="1" si="12"/>
        <v>0</v>
      </c>
      <c r="N37" s="147">
        <f t="shared" ca="1" si="13"/>
        <v>0</v>
      </c>
      <c r="O37" s="148">
        <f t="shared" ca="1" si="14"/>
        <v>0</v>
      </c>
      <c r="V37" s="35" t="s">
        <v>311</v>
      </c>
      <c r="W37" s="172" t="s">
        <v>149</v>
      </c>
      <c r="X37" s="172" t="s">
        <v>312</v>
      </c>
      <c r="Y37" s="35">
        <f t="shared" ca="1" si="1"/>
        <v>0</v>
      </c>
      <c r="Z37" s="35"/>
      <c r="AA37" s="35">
        <f t="shared" ca="1" si="0"/>
        <v>0</v>
      </c>
      <c r="AB37" s="35">
        <v>37</v>
      </c>
      <c r="AD37" s="174" t="s">
        <v>313</v>
      </c>
      <c r="AE37" s="35" t="s">
        <v>314</v>
      </c>
    </row>
    <row r="38" spans="2:31" ht="21" customHeight="1">
      <c r="B38" s="47" t="str">
        <f ca="1">"ごみ総排出量（計画収集量＋集団回収量）＝"&amp;TEXT(E32,"#,###0")&amp;"t/年"</f>
        <v>ごみ総排出量（計画収集量＋集団回収量）＝0t/年</v>
      </c>
      <c r="L38" s="66" t="s">
        <v>315</v>
      </c>
      <c r="M38" s="147">
        <f t="shared" ca="1" si="12"/>
        <v>0</v>
      </c>
      <c r="N38" s="147">
        <f t="shared" ca="1" si="13"/>
        <v>0</v>
      </c>
      <c r="O38" s="148">
        <f t="shared" ca="1" si="14"/>
        <v>0</v>
      </c>
      <c r="V38" s="35" t="s">
        <v>316</v>
      </c>
      <c r="W38" s="172" t="s">
        <v>149</v>
      </c>
      <c r="X38" s="172" t="s">
        <v>317</v>
      </c>
      <c r="Y38" s="35">
        <f t="shared" ca="1" si="1"/>
        <v>0</v>
      </c>
      <c r="Z38" s="35"/>
      <c r="AA38" s="35">
        <f t="shared" ca="1" si="0"/>
        <v>0</v>
      </c>
      <c r="AB38" s="35">
        <v>38</v>
      </c>
      <c r="AD38" s="174" t="s">
        <v>318</v>
      </c>
      <c r="AE38" s="35" t="s">
        <v>319</v>
      </c>
    </row>
    <row r="39" spans="2:31" ht="21" customHeight="1">
      <c r="B39" s="47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66" t="s">
        <v>320</v>
      </c>
      <c r="M39" s="147">
        <f t="shared" ca="1" si="12"/>
        <v>0</v>
      </c>
      <c r="N39" s="147">
        <f t="shared" ca="1" si="13"/>
        <v>0</v>
      </c>
      <c r="O39" s="148">
        <f t="shared" ca="1" si="14"/>
        <v>0</v>
      </c>
      <c r="V39" s="35" t="s">
        <v>321</v>
      </c>
      <c r="W39" s="172" t="s">
        <v>149</v>
      </c>
      <c r="X39" s="172" t="s">
        <v>322</v>
      </c>
      <c r="Y39" s="35">
        <f t="shared" ca="1" si="1"/>
        <v>0</v>
      </c>
      <c r="Z39" s="35"/>
      <c r="AA39" s="35">
        <f t="shared" ca="1" si="0"/>
        <v>0</v>
      </c>
      <c r="AB39" s="35">
        <v>39</v>
      </c>
      <c r="AD39" s="174" t="s">
        <v>323</v>
      </c>
      <c r="AE39" s="35" t="s">
        <v>324</v>
      </c>
    </row>
    <row r="40" spans="2:31" ht="21" customHeight="1">
      <c r="B40" s="46" t="e">
        <f ca="1">"１人１日あたりごみ排出量（ごみ総排出量/総人口）＝"&amp;TEXT(E32/E8/366*1000000,"#,##0")&amp;"g/人日"</f>
        <v>#DIV/0!</v>
      </c>
      <c r="L40" s="66" t="s">
        <v>325</v>
      </c>
      <c r="M40" s="134" t="s">
        <v>326</v>
      </c>
      <c r="N40" s="147">
        <f t="shared" ca="1" si="13"/>
        <v>0</v>
      </c>
      <c r="O40" s="135" t="s">
        <v>135</v>
      </c>
      <c r="V40" s="35" t="s">
        <v>327</v>
      </c>
      <c r="W40" s="172" t="s">
        <v>149</v>
      </c>
      <c r="X40" s="172" t="s">
        <v>328</v>
      </c>
      <c r="Y40" s="35">
        <f t="shared" ca="1" si="1"/>
        <v>0</v>
      </c>
      <c r="Z40" s="35"/>
      <c r="AA40" s="35">
        <f t="shared" ca="1" si="0"/>
        <v>0</v>
      </c>
      <c r="AB40" s="35">
        <v>40</v>
      </c>
      <c r="AD40" s="174" t="s">
        <v>329</v>
      </c>
      <c r="AE40" s="35" t="s">
        <v>330</v>
      </c>
    </row>
    <row r="41" spans="2:31" ht="21" customHeight="1">
      <c r="B41" s="46" t="e">
        <f ca="1">"リサイクル率（[資源化量合計＋集団回収量]/[ごみ処理量＋集団回収量]）＝"&amp;TEXT((O27+O50)/(L27+O50)*100,"##.##")&amp;"％"</f>
        <v>#DIV/0!</v>
      </c>
      <c r="L41" s="66" t="s">
        <v>331</v>
      </c>
      <c r="M41" s="134" t="s">
        <v>332</v>
      </c>
      <c r="N41" s="147">
        <f t="shared" ca="1" si="13"/>
        <v>0</v>
      </c>
      <c r="O41" s="135" t="s">
        <v>135</v>
      </c>
      <c r="W41" s="172"/>
      <c r="X41" s="172"/>
      <c r="Z41" s="35"/>
      <c r="AA41" s="35">
        <f t="shared" ca="1" si="0"/>
        <v>0</v>
      </c>
      <c r="AB41" s="35">
        <v>41</v>
      </c>
      <c r="AD41" s="174" t="s">
        <v>333</v>
      </c>
      <c r="AE41" s="35" t="s">
        <v>334</v>
      </c>
    </row>
    <row r="42" spans="2:31" ht="21" customHeight="1">
      <c r="B42" s="46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66" t="s">
        <v>335</v>
      </c>
      <c r="M42" s="134" t="s">
        <v>336</v>
      </c>
      <c r="N42" s="147">
        <f t="shared" ca="1" si="13"/>
        <v>0</v>
      </c>
      <c r="O42" s="135" t="s">
        <v>135</v>
      </c>
      <c r="V42" s="35" t="s">
        <v>134</v>
      </c>
      <c r="W42" s="172" t="s">
        <v>337</v>
      </c>
      <c r="X42" s="35" t="s">
        <v>128</v>
      </c>
      <c r="Y42" s="35">
        <f t="shared" ref="Y42:Y83" ca="1" si="15">IF(Y$2=0,INDIRECT(W42&amp;"!"&amp;X42&amp;$AB$2),0)</f>
        <v>0</v>
      </c>
      <c r="Z42" s="35"/>
      <c r="AA42" s="35">
        <f t="shared" ca="1" si="0"/>
        <v>0</v>
      </c>
      <c r="AB42" s="35">
        <v>42</v>
      </c>
      <c r="AD42" s="174" t="s">
        <v>338</v>
      </c>
      <c r="AE42" s="35" t="s">
        <v>339</v>
      </c>
    </row>
    <row r="43" spans="2:31" ht="21" customHeight="1">
      <c r="L43" s="66" t="s">
        <v>340</v>
      </c>
      <c r="M43" s="134" t="s">
        <v>341</v>
      </c>
      <c r="N43" s="147">
        <f t="shared" ca="1" si="13"/>
        <v>0</v>
      </c>
      <c r="O43" s="135" t="s">
        <v>135</v>
      </c>
      <c r="U43" s="1" t="s">
        <v>342</v>
      </c>
      <c r="V43" s="35" t="s">
        <v>192</v>
      </c>
      <c r="W43" s="172" t="s">
        <v>337</v>
      </c>
      <c r="X43" s="35" t="s">
        <v>343</v>
      </c>
      <c r="Y43" s="35">
        <f t="shared" ca="1" si="15"/>
        <v>0</v>
      </c>
      <c r="Z43" s="35"/>
      <c r="AA43" s="35">
        <f t="shared" ca="1" si="0"/>
        <v>0</v>
      </c>
      <c r="AB43" s="35">
        <v>43</v>
      </c>
      <c r="AD43" s="174" t="s">
        <v>344</v>
      </c>
      <c r="AE43" s="35" t="s">
        <v>345</v>
      </c>
    </row>
    <row r="44" spans="2:31" ht="21" customHeight="1">
      <c r="L44" s="66" t="s">
        <v>346</v>
      </c>
      <c r="M44" s="134" t="s">
        <v>326</v>
      </c>
      <c r="N44" s="147">
        <f t="shared" ca="1" si="13"/>
        <v>0</v>
      </c>
      <c r="O44" s="135" t="s">
        <v>135</v>
      </c>
      <c r="U44" s="1" t="s">
        <v>342</v>
      </c>
      <c r="V44" s="35" t="s">
        <v>147</v>
      </c>
      <c r="W44" s="172" t="s">
        <v>337</v>
      </c>
      <c r="X44" s="35" t="s">
        <v>347</v>
      </c>
      <c r="Y44" s="35">
        <f t="shared" ca="1" si="15"/>
        <v>0</v>
      </c>
      <c r="Z44" s="35"/>
      <c r="AA44" s="35">
        <f t="shared" ca="1" si="0"/>
        <v>0</v>
      </c>
      <c r="AB44" s="35">
        <v>44</v>
      </c>
      <c r="AD44" s="174" t="s">
        <v>348</v>
      </c>
      <c r="AE44" s="35" t="s">
        <v>349</v>
      </c>
    </row>
    <row r="45" spans="2:31" ht="21" customHeight="1">
      <c r="K45" s="48"/>
      <c r="L45" s="66" t="s">
        <v>350</v>
      </c>
      <c r="M45" s="134" t="s">
        <v>332</v>
      </c>
      <c r="N45" s="147">
        <f t="shared" ca="1" si="13"/>
        <v>0</v>
      </c>
      <c r="O45" s="135" t="s">
        <v>135</v>
      </c>
      <c r="U45" s="1" t="s">
        <v>342</v>
      </c>
      <c r="V45" s="35" t="s">
        <v>351</v>
      </c>
      <c r="W45" s="172" t="s">
        <v>337</v>
      </c>
      <c r="X45" s="35" t="s">
        <v>352</v>
      </c>
      <c r="Y45" s="35">
        <f t="shared" ca="1" si="15"/>
        <v>0</v>
      </c>
      <c r="Z45" s="35"/>
      <c r="AA45" s="35">
        <f t="shared" ca="1" si="0"/>
        <v>0</v>
      </c>
      <c r="AB45" s="35">
        <v>45</v>
      </c>
      <c r="AD45" s="174" t="s">
        <v>353</v>
      </c>
      <c r="AE45" s="35" t="s">
        <v>354</v>
      </c>
    </row>
    <row r="46" spans="2:31" ht="21" customHeight="1">
      <c r="K46" s="48"/>
      <c r="L46" s="66" t="s">
        <v>355</v>
      </c>
      <c r="M46" s="134" t="s">
        <v>356</v>
      </c>
      <c r="N46" s="147">
        <f t="shared" ca="1" si="13"/>
        <v>0</v>
      </c>
      <c r="O46" s="135" t="s">
        <v>135</v>
      </c>
      <c r="U46" s="1" t="s">
        <v>342</v>
      </c>
      <c r="V46" s="35" t="s">
        <v>209</v>
      </c>
      <c r="W46" s="172" t="s">
        <v>337</v>
      </c>
      <c r="X46" s="35" t="s">
        <v>175</v>
      </c>
      <c r="Y46" s="35">
        <f t="shared" ca="1" si="15"/>
        <v>0</v>
      </c>
      <c r="Z46" s="35"/>
      <c r="AA46" s="35">
        <f t="shared" ca="1" si="0"/>
        <v>0</v>
      </c>
      <c r="AB46" s="35">
        <v>46</v>
      </c>
      <c r="AD46" s="174" t="s">
        <v>357</v>
      </c>
      <c r="AE46" s="35" t="s">
        <v>358</v>
      </c>
    </row>
    <row r="47" spans="2:31" ht="21" customHeight="1">
      <c r="K47" s="48"/>
      <c r="L47" s="66" t="s">
        <v>359</v>
      </c>
      <c r="M47" s="134" t="s">
        <v>360</v>
      </c>
      <c r="N47" s="147">
        <f t="shared" ca="1" si="13"/>
        <v>0</v>
      </c>
      <c r="O47" s="135" t="s">
        <v>135</v>
      </c>
      <c r="U47" s="1" t="s">
        <v>342</v>
      </c>
      <c r="V47" s="35" t="s">
        <v>167</v>
      </c>
      <c r="W47" s="172" t="s">
        <v>337</v>
      </c>
      <c r="X47" s="35" t="s">
        <v>361</v>
      </c>
      <c r="Y47" s="35">
        <f t="shared" ca="1" si="15"/>
        <v>0</v>
      </c>
      <c r="Z47" s="35"/>
      <c r="AA47" s="35">
        <f t="shared" ca="1" si="0"/>
        <v>0</v>
      </c>
      <c r="AB47" s="35">
        <v>47</v>
      </c>
      <c r="AD47" s="174" t="s">
        <v>362</v>
      </c>
      <c r="AE47" s="35" t="s">
        <v>363</v>
      </c>
    </row>
    <row r="48" spans="2:31" ht="21" customHeight="1">
      <c r="K48" s="48"/>
      <c r="L48" s="67" t="s">
        <v>364</v>
      </c>
      <c r="M48" s="147">
        <f ca="1">Y91</f>
        <v>0</v>
      </c>
      <c r="N48" s="147">
        <f t="shared" ca="1" si="13"/>
        <v>0</v>
      </c>
      <c r="O48" s="148">
        <f ca="1">Y130</f>
        <v>0</v>
      </c>
      <c r="U48" s="1" t="s">
        <v>342</v>
      </c>
      <c r="V48" s="35" t="s">
        <v>173</v>
      </c>
      <c r="W48" s="172" t="s">
        <v>337</v>
      </c>
      <c r="X48" s="35" t="s">
        <v>365</v>
      </c>
      <c r="Y48" s="35">
        <f t="shared" ca="1" si="15"/>
        <v>0</v>
      </c>
      <c r="Z48" s="35"/>
      <c r="AA48" s="35">
        <f t="shared" ca="1" si="0"/>
        <v>0</v>
      </c>
      <c r="AB48" s="35">
        <v>48</v>
      </c>
      <c r="AD48" s="174" t="s">
        <v>366</v>
      </c>
      <c r="AE48" s="35" t="s">
        <v>367</v>
      </c>
    </row>
    <row r="49" spans="12:31" ht="21" customHeight="1" thickBot="1">
      <c r="L49" s="68" t="s">
        <v>368</v>
      </c>
      <c r="M49" s="150">
        <f ca="1">Y92</f>
        <v>0</v>
      </c>
      <c r="N49" s="147">
        <f t="shared" ca="1" si="13"/>
        <v>0</v>
      </c>
      <c r="O49" s="167">
        <f ca="1">Y131</f>
        <v>0</v>
      </c>
      <c r="U49" s="1" t="s">
        <v>342</v>
      </c>
      <c r="V49" s="35" t="s">
        <v>179</v>
      </c>
      <c r="W49" s="172" t="s">
        <v>337</v>
      </c>
      <c r="X49" s="35" t="s">
        <v>369</v>
      </c>
      <c r="Y49" s="35">
        <f t="shared" ca="1" si="15"/>
        <v>0</v>
      </c>
      <c r="Z49" s="35"/>
      <c r="AA49" s="35">
        <f t="shared" ca="1" si="0"/>
        <v>0</v>
      </c>
      <c r="AB49" s="35">
        <v>49</v>
      </c>
      <c r="AD49" s="174" t="s">
        <v>370</v>
      </c>
      <c r="AE49" s="35" t="s">
        <v>371</v>
      </c>
    </row>
    <row r="50" spans="12:31" ht="21" customHeight="1" thickBot="1">
      <c r="L50" s="31" t="s">
        <v>372</v>
      </c>
      <c r="M50" s="156">
        <f ca="1">SUM(M30:M49)</f>
        <v>0</v>
      </c>
      <c r="N50" s="156">
        <f ca="1">SUM(N30:N49)</f>
        <v>0</v>
      </c>
      <c r="O50" s="157">
        <f ca="1">SUM(O30:O49)</f>
        <v>0</v>
      </c>
      <c r="U50" s="1" t="s">
        <v>373</v>
      </c>
      <c r="V50" s="35" t="s">
        <v>374</v>
      </c>
      <c r="W50" s="172" t="s">
        <v>375</v>
      </c>
      <c r="X50" s="35" t="s">
        <v>376</v>
      </c>
      <c r="Y50" s="35">
        <f t="shared" ca="1" si="15"/>
        <v>0</v>
      </c>
      <c r="Z50" s="35"/>
      <c r="AA50" s="35">
        <f t="shared" ca="1" si="0"/>
        <v>0</v>
      </c>
      <c r="AB50" s="35">
        <v>50</v>
      </c>
      <c r="AD50" s="174" t="s">
        <v>377</v>
      </c>
      <c r="AE50" s="35" t="s">
        <v>378</v>
      </c>
    </row>
    <row r="51" spans="12:31" ht="21" customHeight="1">
      <c r="L51" s="49"/>
      <c r="M51" s="50"/>
      <c r="U51" s="1" t="s">
        <v>379</v>
      </c>
      <c r="V51" s="35" t="s">
        <v>380</v>
      </c>
      <c r="W51" s="172" t="s">
        <v>381</v>
      </c>
      <c r="X51" s="35" t="s">
        <v>382</v>
      </c>
      <c r="Y51" s="35">
        <f t="shared" ca="1" si="15"/>
        <v>0</v>
      </c>
      <c r="Z51" s="35"/>
      <c r="AA51" s="35">
        <f t="shared" ca="1" si="0"/>
        <v>0</v>
      </c>
      <c r="AB51" s="35">
        <v>51</v>
      </c>
      <c r="AD51" s="174" t="s">
        <v>383</v>
      </c>
      <c r="AE51" s="35" t="s">
        <v>384</v>
      </c>
    </row>
    <row r="52" spans="12:31" ht="21" customHeight="1">
      <c r="U52" s="1" t="s">
        <v>385</v>
      </c>
      <c r="V52" s="35" t="s">
        <v>386</v>
      </c>
      <c r="W52" s="172" t="s">
        <v>387</v>
      </c>
      <c r="X52" s="35" t="s">
        <v>388</v>
      </c>
      <c r="Y52" s="35">
        <f t="shared" ca="1" si="15"/>
        <v>0</v>
      </c>
      <c r="Z52" s="35"/>
      <c r="AA52" s="35">
        <f t="shared" ca="1" si="0"/>
        <v>0</v>
      </c>
      <c r="AB52" s="35">
        <v>52</v>
      </c>
      <c r="AD52" s="174" t="s">
        <v>389</v>
      </c>
      <c r="AE52" s="35" t="s">
        <v>390</v>
      </c>
    </row>
    <row r="53" spans="12:31" ht="21" customHeight="1">
      <c r="U53" s="1" t="s">
        <v>391</v>
      </c>
      <c r="V53" s="35" t="s">
        <v>392</v>
      </c>
      <c r="W53" s="172" t="s">
        <v>393</v>
      </c>
      <c r="X53" s="35" t="s">
        <v>394</v>
      </c>
      <c r="Y53" s="35">
        <f t="shared" ca="1" si="15"/>
        <v>0</v>
      </c>
      <c r="Z53" s="35"/>
      <c r="AA53" s="35">
        <f t="shared" ca="1" si="0"/>
        <v>0</v>
      </c>
      <c r="AB53" s="35">
        <v>53</v>
      </c>
      <c r="AD53" s="174" t="s">
        <v>395</v>
      </c>
      <c r="AE53" s="35" t="s">
        <v>396</v>
      </c>
    </row>
    <row r="54" spans="12:31" ht="21" customHeight="1">
      <c r="U54" s="1" t="s">
        <v>373</v>
      </c>
      <c r="V54" s="35" t="s">
        <v>397</v>
      </c>
      <c r="W54" s="172" t="s">
        <v>375</v>
      </c>
      <c r="X54" s="35" t="s">
        <v>398</v>
      </c>
      <c r="Y54" s="35">
        <f t="shared" ca="1" si="15"/>
        <v>0</v>
      </c>
      <c r="Z54" s="35"/>
      <c r="AA54" s="35">
        <f t="shared" ca="1" si="0"/>
        <v>0</v>
      </c>
      <c r="AB54" s="35">
        <v>54</v>
      </c>
    </row>
    <row r="55" spans="12:31" ht="21" customHeight="1">
      <c r="U55" s="1" t="s">
        <v>399</v>
      </c>
      <c r="V55" s="35" t="s">
        <v>400</v>
      </c>
      <c r="W55" s="172" t="s">
        <v>401</v>
      </c>
      <c r="X55" s="35" t="s">
        <v>402</v>
      </c>
      <c r="Y55" s="35">
        <f t="shared" ca="1" si="15"/>
        <v>0</v>
      </c>
      <c r="Z55" s="35"/>
      <c r="AA55" s="35">
        <f t="shared" ca="1" si="0"/>
        <v>0</v>
      </c>
      <c r="AB55" s="35">
        <v>55</v>
      </c>
    </row>
    <row r="56" spans="12:31" ht="21" customHeight="1">
      <c r="U56" s="1" t="s">
        <v>403</v>
      </c>
      <c r="V56" s="35" t="s">
        <v>404</v>
      </c>
      <c r="W56" s="172" t="s">
        <v>405</v>
      </c>
      <c r="X56" s="35" t="s">
        <v>406</v>
      </c>
      <c r="Y56" s="35">
        <f t="shared" ca="1" si="15"/>
        <v>0</v>
      </c>
      <c r="Z56" s="35"/>
      <c r="AA56" s="35">
        <f t="shared" ca="1" si="0"/>
        <v>0</v>
      </c>
      <c r="AB56" s="35">
        <v>56</v>
      </c>
    </row>
    <row r="57" spans="12:31" ht="21" customHeight="1">
      <c r="V57" s="35" t="s">
        <v>407</v>
      </c>
      <c r="W57" s="172" t="s">
        <v>381</v>
      </c>
      <c r="X57" s="35" t="s">
        <v>408</v>
      </c>
      <c r="Y57" s="35">
        <f t="shared" ca="1" si="15"/>
        <v>0</v>
      </c>
      <c r="Z57" s="35"/>
      <c r="AA57" s="35">
        <f t="shared" ca="1" si="0"/>
        <v>0</v>
      </c>
      <c r="AB57" s="35">
        <v>57</v>
      </c>
    </row>
    <row r="58" spans="12:31" ht="21" customHeight="1">
      <c r="V58" s="35" t="s">
        <v>409</v>
      </c>
      <c r="W58" s="172" t="s">
        <v>410</v>
      </c>
      <c r="X58" s="35" t="s">
        <v>411</v>
      </c>
      <c r="Y58" s="35">
        <f t="shared" ca="1" si="15"/>
        <v>0</v>
      </c>
      <c r="Z58" s="35"/>
      <c r="AA58" s="35">
        <f t="shared" ca="1" si="0"/>
        <v>0</v>
      </c>
      <c r="AB58" s="35">
        <v>58</v>
      </c>
    </row>
    <row r="59" spans="12:31" ht="21" customHeight="1">
      <c r="U59" s="1" t="s">
        <v>412</v>
      </c>
      <c r="V59" s="35" t="s">
        <v>413</v>
      </c>
      <c r="W59" s="172" t="s">
        <v>375</v>
      </c>
      <c r="X59" s="35" t="s">
        <v>414</v>
      </c>
      <c r="Y59" s="35">
        <f t="shared" ca="1" si="15"/>
        <v>0</v>
      </c>
      <c r="Z59" s="35"/>
      <c r="AA59" s="35">
        <f t="shared" ca="1" si="0"/>
        <v>0</v>
      </c>
      <c r="AB59" s="35">
        <v>59</v>
      </c>
    </row>
    <row r="60" spans="12:31" ht="21" customHeight="1">
      <c r="U60" s="1" t="s">
        <v>415</v>
      </c>
      <c r="V60" s="35" t="s">
        <v>141</v>
      </c>
      <c r="W60" s="172" t="s">
        <v>416</v>
      </c>
      <c r="X60" s="35" t="s">
        <v>417</v>
      </c>
      <c r="Y60" s="35">
        <f t="shared" ca="1" si="15"/>
        <v>0</v>
      </c>
      <c r="Z60" s="35"/>
      <c r="AA60" s="35">
        <f t="shared" ca="1" si="0"/>
        <v>0</v>
      </c>
      <c r="AB60" s="35">
        <v>60</v>
      </c>
    </row>
    <row r="61" spans="12:31" ht="21" customHeight="1">
      <c r="U61" s="1" t="s">
        <v>418</v>
      </c>
      <c r="V61" s="35" t="s">
        <v>419</v>
      </c>
      <c r="W61" s="172" t="s">
        <v>401</v>
      </c>
      <c r="X61" s="35" t="s">
        <v>420</v>
      </c>
      <c r="Y61" s="35">
        <f t="shared" ca="1" si="15"/>
        <v>0</v>
      </c>
      <c r="Z61" s="35"/>
      <c r="AA61" s="35">
        <f t="shared" ca="1" si="0"/>
        <v>0</v>
      </c>
      <c r="AB61" s="35">
        <v>61</v>
      </c>
    </row>
    <row r="62" spans="12:31" ht="21" customHeight="1">
      <c r="U62" s="1" t="s">
        <v>418</v>
      </c>
      <c r="V62" s="35" t="s">
        <v>421</v>
      </c>
      <c r="W62" s="172" t="s">
        <v>401</v>
      </c>
      <c r="X62" s="35" t="s">
        <v>422</v>
      </c>
      <c r="Y62" s="35">
        <f t="shared" ca="1" si="15"/>
        <v>0</v>
      </c>
      <c r="Z62" s="35"/>
      <c r="AA62" s="35">
        <f t="shared" ca="1" si="0"/>
        <v>0</v>
      </c>
      <c r="AB62" s="35">
        <v>62</v>
      </c>
    </row>
    <row r="63" spans="12:31" ht="21" customHeight="1">
      <c r="U63" s="1" t="s">
        <v>423</v>
      </c>
      <c r="V63" s="35" t="s">
        <v>424</v>
      </c>
      <c r="W63" s="172" t="s">
        <v>405</v>
      </c>
      <c r="X63" s="35" t="s">
        <v>425</v>
      </c>
      <c r="Y63" s="35">
        <f t="shared" ca="1" si="15"/>
        <v>0</v>
      </c>
      <c r="Z63" s="35"/>
      <c r="AA63" s="35">
        <f t="shared" ca="1" si="0"/>
        <v>0</v>
      </c>
      <c r="AB63" s="35">
        <v>63</v>
      </c>
    </row>
    <row r="64" spans="12:31" ht="21" customHeight="1">
      <c r="U64" s="1" t="s">
        <v>426</v>
      </c>
      <c r="V64" s="35" t="s">
        <v>427</v>
      </c>
      <c r="W64" s="172" t="s">
        <v>381</v>
      </c>
      <c r="X64" s="35" t="s">
        <v>428</v>
      </c>
      <c r="Y64" s="35">
        <f t="shared" ca="1" si="15"/>
        <v>0</v>
      </c>
      <c r="Z64" s="35"/>
      <c r="AA64" s="35">
        <f t="shared" ca="1" si="0"/>
        <v>0</v>
      </c>
      <c r="AB64" s="35">
        <v>64</v>
      </c>
    </row>
    <row r="65" spans="21:31" ht="21" customHeight="1">
      <c r="U65" s="1" t="s">
        <v>429</v>
      </c>
      <c r="V65" s="35" t="s">
        <v>430</v>
      </c>
      <c r="W65" s="172" t="s">
        <v>410</v>
      </c>
      <c r="X65" s="35" t="s">
        <v>431</v>
      </c>
      <c r="Y65" s="35">
        <f t="shared" ca="1" si="15"/>
        <v>0</v>
      </c>
      <c r="Z65" s="35"/>
      <c r="AA65" s="35">
        <f t="shared" ca="1" si="0"/>
        <v>0</v>
      </c>
      <c r="AB65" s="35">
        <v>65</v>
      </c>
      <c r="AC65" s="1"/>
      <c r="AE65" s="1"/>
    </row>
    <row r="66" spans="21:31" ht="21" customHeight="1">
      <c r="U66" s="1" t="s">
        <v>432</v>
      </c>
      <c r="V66" s="35" t="s">
        <v>433</v>
      </c>
      <c r="W66" s="172" t="s">
        <v>387</v>
      </c>
      <c r="X66" s="35" t="s">
        <v>434</v>
      </c>
      <c r="Y66" s="35">
        <f t="shared" ca="1" si="15"/>
        <v>0</v>
      </c>
      <c r="Z66" s="35"/>
      <c r="AA66" s="35">
        <f t="shared" ca="1" si="0"/>
        <v>0</v>
      </c>
      <c r="AB66" s="35">
        <v>66</v>
      </c>
      <c r="AC66" s="1"/>
      <c r="AE66" s="1"/>
    </row>
    <row r="67" spans="21:31" ht="21" customHeight="1">
      <c r="U67" s="1" t="s">
        <v>435</v>
      </c>
      <c r="V67" s="35" t="s">
        <v>436</v>
      </c>
      <c r="W67" s="172" t="s">
        <v>437</v>
      </c>
      <c r="X67" s="173" t="s">
        <v>438</v>
      </c>
      <c r="Y67" s="35">
        <f t="shared" ca="1" si="15"/>
        <v>0</v>
      </c>
      <c r="Z67" s="35"/>
      <c r="AA67" s="35">
        <f t="shared" ca="1" si="0"/>
        <v>0</v>
      </c>
      <c r="AB67" s="35">
        <v>67</v>
      </c>
      <c r="AC67" s="1"/>
      <c r="AE67" s="1"/>
    </row>
    <row r="68" spans="21:31" ht="21" customHeight="1">
      <c r="U68" s="1" t="s">
        <v>439</v>
      </c>
      <c r="V68" s="35" t="s">
        <v>374</v>
      </c>
      <c r="W68" s="172" t="s">
        <v>440</v>
      </c>
      <c r="X68" s="173" t="s">
        <v>441</v>
      </c>
      <c r="Y68" s="35">
        <f t="shared" ca="1" si="15"/>
        <v>0</v>
      </c>
      <c r="Z68" s="35"/>
      <c r="AA68" s="35">
        <f t="shared" ca="1" si="0"/>
        <v>0</v>
      </c>
      <c r="AB68" s="35">
        <v>68</v>
      </c>
      <c r="AC68" s="1"/>
      <c r="AE68" s="1"/>
    </row>
    <row r="69" spans="21:31" ht="21" customHeight="1">
      <c r="U69" s="1" t="s">
        <v>442</v>
      </c>
      <c r="V69" s="35" t="s">
        <v>443</v>
      </c>
      <c r="W69" s="172" t="s">
        <v>444</v>
      </c>
      <c r="X69" s="173" t="s">
        <v>445</v>
      </c>
      <c r="Y69" s="35">
        <f t="shared" ca="1" si="15"/>
        <v>0</v>
      </c>
      <c r="Z69" s="35"/>
      <c r="AA69" s="35">
        <f t="shared" ref="AA69:AA132" ca="1" si="16">INDIRECT($W$6&amp;"!"&amp;"B"&amp;ROW(B69))</f>
        <v>0</v>
      </c>
      <c r="AB69" s="35">
        <v>69</v>
      </c>
      <c r="AC69" s="1"/>
      <c r="AE69" s="1"/>
    </row>
    <row r="70" spans="21:31" ht="21" customHeight="1">
      <c r="U70" s="1" t="s">
        <v>446</v>
      </c>
      <c r="V70" s="35" t="s">
        <v>70</v>
      </c>
      <c r="W70" s="172" t="s">
        <v>447</v>
      </c>
      <c r="X70" s="173" t="s">
        <v>448</v>
      </c>
      <c r="Y70" s="35">
        <f t="shared" ca="1" si="15"/>
        <v>0</v>
      </c>
      <c r="Z70" s="35"/>
      <c r="AA70" s="35">
        <f t="shared" ca="1" si="16"/>
        <v>0</v>
      </c>
      <c r="AB70" s="35">
        <v>70</v>
      </c>
      <c r="AC70" s="1"/>
      <c r="AE70" s="1"/>
    </row>
    <row r="71" spans="21:31" ht="21" customHeight="1">
      <c r="U71" s="1" t="s">
        <v>449</v>
      </c>
      <c r="V71" s="35" t="s">
        <v>450</v>
      </c>
      <c r="W71" s="172" t="s">
        <v>451</v>
      </c>
      <c r="X71" s="173" t="s">
        <v>452</v>
      </c>
      <c r="Y71" s="35">
        <f t="shared" ca="1" si="15"/>
        <v>0</v>
      </c>
      <c r="Z71" s="35"/>
      <c r="AA71" s="35">
        <f t="shared" ca="1" si="16"/>
        <v>0</v>
      </c>
      <c r="AB71" s="35">
        <v>71</v>
      </c>
      <c r="AC71" s="1"/>
      <c r="AE71" s="1"/>
    </row>
    <row r="72" spans="21:31" ht="21" customHeight="1">
      <c r="U72" s="1" t="s">
        <v>453</v>
      </c>
      <c r="V72" s="35" t="s">
        <v>454</v>
      </c>
      <c r="W72" s="172" t="s">
        <v>455</v>
      </c>
      <c r="X72" s="173" t="s">
        <v>456</v>
      </c>
      <c r="Y72" s="35">
        <f t="shared" ca="1" si="15"/>
        <v>0</v>
      </c>
      <c r="Z72" s="35"/>
      <c r="AA72" s="35">
        <f t="shared" ca="1" si="16"/>
        <v>0</v>
      </c>
      <c r="AB72" s="35">
        <v>72</v>
      </c>
      <c r="AC72" s="1"/>
      <c r="AE72" s="1"/>
    </row>
    <row r="73" spans="21:31" ht="21" customHeight="1">
      <c r="U73" s="1" t="s">
        <v>457</v>
      </c>
      <c r="V73" s="35" t="s">
        <v>458</v>
      </c>
      <c r="W73" s="172" t="s">
        <v>459</v>
      </c>
      <c r="X73" s="173" t="s">
        <v>460</v>
      </c>
      <c r="Y73" s="35">
        <f t="shared" ca="1" si="15"/>
        <v>0</v>
      </c>
      <c r="Z73" s="35"/>
      <c r="AA73" s="35">
        <f t="shared" ca="1" si="16"/>
        <v>0</v>
      </c>
      <c r="AB73" s="35">
        <v>73</v>
      </c>
      <c r="AC73" s="1"/>
      <c r="AE73" s="1"/>
    </row>
    <row r="74" spans="21:31" ht="21" customHeight="1">
      <c r="U74" s="1" t="s">
        <v>461</v>
      </c>
      <c r="V74" s="35" t="s">
        <v>462</v>
      </c>
      <c r="W74" s="172" t="s">
        <v>463</v>
      </c>
      <c r="X74" s="173" t="s">
        <v>464</v>
      </c>
      <c r="Y74" s="35">
        <f t="shared" ca="1" si="15"/>
        <v>0</v>
      </c>
      <c r="Z74" s="35"/>
      <c r="AA74" s="35">
        <f t="shared" ca="1" si="16"/>
        <v>0</v>
      </c>
      <c r="AB74" s="35">
        <v>74</v>
      </c>
      <c r="AC74" s="1"/>
      <c r="AE74" s="1"/>
    </row>
    <row r="75" spans="21:31" ht="21" customHeight="1">
      <c r="U75" s="1" t="s">
        <v>465</v>
      </c>
      <c r="V75" s="35" t="s">
        <v>466</v>
      </c>
      <c r="W75" s="172" t="s">
        <v>467</v>
      </c>
      <c r="X75" s="173" t="s">
        <v>468</v>
      </c>
      <c r="Y75" s="35">
        <f t="shared" ca="1" si="15"/>
        <v>0</v>
      </c>
      <c r="Z75" s="35"/>
      <c r="AA75" s="35">
        <f t="shared" ca="1" si="16"/>
        <v>0</v>
      </c>
      <c r="AB75" s="35">
        <v>75</v>
      </c>
      <c r="AC75" s="1"/>
      <c r="AE75" s="1"/>
    </row>
    <row r="76" spans="21:31" ht="21" customHeight="1">
      <c r="U76" s="1" t="s">
        <v>469</v>
      </c>
      <c r="V76" s="35" t="s">
        <v>470</v>
      </c>
      <c r="W76" s="172" t="s">
        <v>471</v>
      </c>
      <c r="X76" s="173" t="s">
        <v>472</v>
      </c>
      <c r="Y76" s="35">
        <f t="shared" ca="1" si="15"/>
        <v>0</v>
      </c>
      <c r="Z76" s="35"/>
      <c r="AA76" s="35">
        <f t="shared" ca="1" si="16"/>
        <v>0</v>
      </c>
      <c r="AB76" s="35">
        <v>76</v>
      </c>
      <c r="AC76" s="1"/>
      <c r="AE76" s="1"/>
    </row>
    <row r="77" spans="21:31" ht="21" customHeight="1">
      <c r="U77" s="1" t="s">
        <v>473</v>
      </c>
      <c r="V77" s="35" t="s">
        <v>474</v>
      </c>
      <c r="W77" s="172" t="s">
        <v>475</v>
      </c>
      <c r="X77" s="173" t="s">
        <v>476</v>
      </c>
      <c r="Y77" s="35">
        <f t="shared" ca="1" si="15"/>
        <v>0</v>
      </c>
      <c r="Z77" s="35"/>
      <c r="AA77" s="35">
        <f t="shared" ca="1" si="16"/>
        <v>0</v>
      </c>
      <c r="AB77" s="35">
        <v>77</v>
      </c>
      <c r="AC77" s="1"/>
      <c r="AE77" s="1"/>
    </row>
    <row r="78" spans="21:31" ht="21" customHeight="1">
      <c r="U78" s="1" t="s">
        <v>477</v>
      </c>
      <c r="V78" s="35" t="s">
        <v>478</v>
      </c>
      <c r="W78" s="172" t="s">
        <v>479</v>
      </c>
      <c r="X78" s="173" t="s">
        <v>480</v>
      </c>
      <c r="Y78" s="35">
        <f t="shared" ca="1" si="15"/>
        <v>0</v>
      </c>
      <c r="Z78" s="35"/>
      <c r="AA78" s="35">
        <f t="shared" ca="1" si="16"/>
        <v>0</v>
      </c>
      <c r="AB78" s="35">
        <v>78</v>
      </c>
      <c r="AC78" s="1"/>
      <c r="AE78" s="1"/>
    </row>
    <row r="79" spans="21:31" ht="21" customHeight="1">
      <c r="U79" s="1" t="s">
        <v>481</v>
      </c>
      <c r="V79" s="35" t="s">
        <v>482</v>
      </c>
      <c r="W79" s="172" t="s">
        <v>483</v>
      </c>
      <c r="X79" s="173" t="s">
        <v>484</v>
      </c>
      <c r="Y79" s="35">
        <f t="shared" ca="1" si="15"/>
        <v>0</v>
      </c>
      <c r="Z79" s="35"/>
      <c r="AA79" s="35">
        <f t="shared" ca="1" si="16"/>
        <v>0</v>
      </c>
      <c r="AB79" s="35">
        <v>79</v>
      </c>
      <c r="AC79" s="1"/>
      <c r="AE79" s="1"/>
    </row>
    <row r="80" spans="21:31" ht="21" customHeight="1">
      <c r="U80" s="1" t="s">
        <v>485</v>
      </c>
      <c r="V80" s="35" t="s">
        <v>486</v>
      </c>
      <c r="W80" s="172" t="s">
        <v>487</v>
      </c>
      <c r="X80" s="173" t="s">
        <v>488</v>
      </c>
      <c r="Y80" s="35">
        <f t="shared" ca="1" si="15"/>
        <v>0</v>
      </c>
      <c r="Z80" s="35"/>
      <c r="AA80" s="35">
        <f t="shared" ca="1" si="16"/>
        <v>0</v>
      </c>
      <c r="AB80" s="35">
        <v>80</v>
      </c>
      <c r="AC80" s="1"/>
      <c r="AE80" s="1"/>
    </row>
    <row r="81" spans="21:31" ht="21" customHeight="1">
      <c r="U81" s="1" t="s">
        <v>461</v>
      </c>
      <c r="V81" s="35" t="s">
        <v>489</v>
      </c>
      <c r="W81" s="194" t="s">
        <v>463</v>
      </c>
      <c r="X81" s="173" t="s">
        <v>490</v>
      </c>
      <c r="Y81" s="35">
        <f t="shared" ca="1" si="15"/>
        <v>0</v>
      </c>
      <c r="Z81" s="35"/>
      <c r="AA81" s="35">
        <f t="shared" ca="1" si="16"/>
        <v>0</v>
      </c>
      <c r="AB81" s="35">
        <v>81</v>
      </c>
      <c r="AC81" s="1"/>
      <c r="AE81" s="1"/>
    </row>
    <row r="82" spans="21:31" ht="21" customHeight="1">
      <c r="U82" s="1" t="s">
        <v>465</v>
      </c>
      <c r="V82" s="35" t="s">
        <v>491</v>
      </c>
      <c r="W82" s="172" t="s">
        <v>467</v>
      </c>
      <c r="X82" s="173" t="s">
        <v>492</v>
      </c>
      <c r="Y82" s="35">
        <f t="shared" ca="1" si="15"/>
        <v>0</v>
      </c>
      <c r="Z82" s="35"/>
      <c r="AA82" s="35">
        <f t="shared" ca="1" si="16"/>
        <v>0</v>
      </c>
      <c r="AB82" s="35">
        <v>82</v>
      </c>
      <c r="AC82" s="1"/>
      <c r="AE82" s="1"/>
    </row>
    <row r="83" spans="21:31" ht="21" customHeight="1">
      <c r="U83" s="1" t="s">
        <v>469</v>
      </c>
      <c r="V83" s="35" t="s">
        <v>493</v>
      </c>
      <c r="W83" s="172" t="s">
        <v>471</v>
      </c>
      <c r="X83" s="173" t="s">
        <v>494</v>
      </c>
      <c r="Y83" s="35">
        <f t="shared" ca="1" si="15"/>
        <v>0</v>
      </c>
      <c r="Z83" s="35"/>
      <c r="AA83" s="35">
        <f t="shared" ca="1" si="16"/>
        <v>0</v>
      </c>
      <c r="AB83" s="35">
        <v>83</v>
      </c>
      <c r="AC83" s="1"/>
      <c r="AE83" s="1"/>
    </row>
    <row r="84" spans="21:31" ht="21" customHeight="1">
      <c r="U84" s="1" t="s">
        <v>477</v>
      </c>
      <c r="V84" s="35" t="s">
        <v>495</v>
      </c>
      <c r="W84" s="172" t="s">
        <v>479</v>
      </c>
      <c r="X84" s="173"/>
      <c r="Z84" s="35"/>
      <c r="AA84" s="35">
        <f t="shared" ca="1" si="16"/>
        <v>0</v>
      </c>
      <c r="AB84" s="35">
        <v>84</v>
      </c>
      <c r="AC84" s="1"/>
      <c r="AE84" s="1"/>
    </row>
    <row r="85" spans="21:31" ht="21" customHeight="1">
      <c r="U85" s="1" t="s">
        <v>481</v>
      </c>
      <c r="V85" s="35" t="s">
        <v>496</v>
      </c>
      <c r="W85" s="172" t="s">
        <v>483</v>
      </c>
      <c r="X85" s="173"/>
      <c r="Z85" s="35"/>
      <c r="AA85" s="35">
        <f t="shared" ca="1" si="16"/>
        <v>0</v>
      </c>
      <c r="AB85" s="35">
        <v>85</v>
      </c>
      <c r="AC85" s="1"/>
      <c r="AE85" s="1"/>
    </row>
    <row r="86" spans="21:31" ht="21" customHeight="1">
      <c r="U86" s="1" t="s">
        <v>485</v>
      </c>
      <c r="V86" s="35" t="s">
        <v>497</v>
      </c>
      <c r="W86" s="172" t="s">
        <v>487</v>
      </c>
      <c r="X86" s="173"/>
      <c r="Z86" s="35"/>
      <c r="AA86" s="35">
        <f t="shared" ca="1" si="16"/>
        <v>0</v>
      </c>
      <c r="AB86" s="35">
        <v>86</v>
      </c>
      <c r="AC86" s="1"/>
      <c r="AE86" s="1"/>
    </row>
    <row r="87" spans="21:31" ht="21" customHeight="1">
      <c r="U87" s="1" t="s">
        <v>498</v>
      </c>
      <c r="V87" s="35" t="s">
        <v>499</v>
      </c>
      <c r="W87" s="172" t="s">
        <v>500</v>
      </c>
      <c r="X87" s="173"/>
      <c r="Z87" s="35"/>
      <c r="AA87" s="35">
        <f t="shared" ca="1" si="16"/>
        <v>0</v>
      </c>
      <c r="AB87" s="35">
        <v>87</v>
      </c>
      <c r="AC87" s="1"/>
      <c r="AE87" s="1"/>
    </row>
    <row r="88" spans="21:31" ht="21" customHeight="1">
      <c r="U88" s="1" t="s">
        <v>501</v>
      </c>
      <c r="V88" s="35" t="s">
        <v>502</v>
      </c>
      <c r="W88" s="172" t="s">
        <v>503</v>
      </c>
      <c r="X88" s="173"/>
      <c r="Z88" s="35"/>
      <c r="AA88" s="35">
        <f t="shared" ca="1" si="16"/>
        <v>0</v>
      </c>
      <c r="AB88" s="35">
        <v>88</v>
      </c>
      <c r="AC88" s="1"/>
      <c r="AE88" s="1"/>
    </row>
    <row r="89" spans="21:31" ht="21" customHeight="1">
      <c r="U89" s="1" t="s">
        <v>504</v>
      </c>
      <c r="V89" s="35" t="s">
        <v>505</v>
      </c>
      <c r="W89" s="172" t="s">
        <v>506</v>
      </c>
      <c r="X89" s="173"/>
      <c r="Z89" s="35"/>
      <c r="AA89" s="35">
        <f t="shared" ca="1" si="16"/>
        <v>0</v>
      </c>
      <c r="AB89" s="35">
        <v>89</v>
      </c>
      <c r="AC89" s="1"/>
      <c r="AE89" s="1"/>
    </row>
    <row r="90" spans="21:31" ht="21" customHeight="1">
      <c r="U90" s="1" t="s">
        <v>461</v>
      </c>
      <c r="V90" s="35" t="s">
        <v>507</v>
      </c>
      <c r="W90" s="172" t="s">
        <v>463</v>
      </c>
      <c r="X90" s="173"/>
      <c r="Z90" s="35"/>
      <c r="AA90" s="35">
        <f t="shared" ca="1" si="16"/>
        <v>0</v>
      </c>
      <c r="AB90" s="35">
        <v>90</v>
      </c>
      <c r="AC90" s="1"/>
      <c r="AE90" s="1"/>
    </row>
    <row r="91" spans="21:31" ht="21" customHeight="1">
      <c r="U91" s="1" t="s">
        <v>465</v>
      </c>
      <c r="V91" s="35" t="s">
        <v>508</v>
      </c>
      <c r="W91" s="172" t="s">
        <v>467</v>
      </c>
      <c r="X91" s="173" t="s">
        <v>509</v>
      </c>
      <c r="Y91" s="35">
        <f t="shared" ref="Y91:Y122" ca="1" si="17">IF(Y$2=0,INDIRECT(W91&amp;"!"&amp;X91&amp;$AB$2),0)</f>
        <v>0</v>
      </c>
      <c r="Z91" s="35"/>
      <c r="AA91" s="35">
        <f t="shared" ca="1" si="16"/>
        <v>0</v>
      </c>
      <c r="AB91" s="35">
        <v>91</v>
      </c>
      <c r="AC91" s="1"/>
      <c r="AE91" s="1"/>
    </row>
    <row r="92" spans="21:31" ht="21" customHeight="1">
      <c r="U92" s="1" t="s">
        <v>473</v>
      </c>
      <c r="V92" s="35" t="s">
        <v>510</v>
      </c>
      <c r="W92" s="172" t="s">
        <v>475</v>
      </c>
      <c r="X92" s="173" t="s">
        <v>511</v>
      </c>
      <c r="Y92" s="35">
        <f t="shared" ca="1" si="17"/>
        <v>0</v>
      </c>
      <c r="Z92" s="35"/>
      <c r="AA92" s="35">
        <f t="shared" ca="1" si="16"/>
        <v>0</v>
      </c>
      <c r="AB92" s="35">
        <v>92</v>
      </c>
      <c r="AC92" s="1"/>
      <c r="AE92" s="1"/>
    </row>
    <row r="93" spans="21:31" ht="21" customHeight="1">
      <c r="U93" s="1" t="s">
        <v>512</v>
      </c>
      <c r="V93" s="35" t="s">
        <v>513</v>
      </c>
      <c r="W93" s="172" t="s">
        <v>479</v>
      </c>
      <c r="X93" s="173" t="s">
        <v>514</v>
      </c>
      <c r="Y93" s="35">
        <f t="shared" ca="1" si="17"/>
        <v>0</v>
      </c>
      <c r="Z93" s="35"/>
      <c r="AA93" s="35">
        <f t="shared" ca="1" si="16"/>
        <v>0</v>
      </c>
      <c r="AB93" s="35">
        <v>93</v>
      </c>
      <c r="AC93" s="1"/>
      <c r="AE93" s="1"/>
    </row>
    <row r="94" spans="21:31" ht="21" customHeight="1">
      <c r="U94" s="1" t="s">
        <v>515</v>
      </c>
      <c r="V94" s="35" t="s">
        <v>516</v>
      </c>
      <c r="W94" s="172" t="s">
        <v>483</v>
      </c>
      <c r="X94" s="173" t="s">
        <v>517</v>
      </c>
      <c r="Y94" s="35">
        <f t="shared" ca="1" si="17"/>
        <v>0</v>
      </c>
      <c r="AA94" s="35">
        <f t="shared" ca="1" si="16"/>
        <v>0</v>
      </c>
      <c r="AB94" s="35">
        <v>94</v>
      </c>
      <c r="AC94" s="1"/>
      <c r="AE94" s="1"/>
    </row>
    <row r="95" spans="21:31" ht="21" customHeight="1">
      <c r="U95" s="1" t="s">
        <v>518</v>
      </c>
      <c r="V95" s="35" t="s">
        <v>519</v>
      </c>
      <c r="W95" s="172" t="s">
        <v>506</v>
      </c>
      <c r="X95" s="173" t="s">
        <v>520</v>
      </c>
      <c r="Y95" s="35">
        <f t="shared" ca="1" si="17"/>
        <v>0</v>
      </c>
      <c r="AA95" s="35">
        <f t="shared" ca="1" si="16"/>
        <v>0</v>
      </c>
      <c r="AB95" s="35">
        <v>95</v>
      </c>
      <c r="AC95" s="1"/>
      <c r="AE95" s="1"/>
    </row>
    <row r="96" spans="21:31" ht="21" customHeight="1">
      <c r="U96" s="1" t="s">
        <v>521</v>
      </c>
      <c r="V96" s="35" t="s">
        <v>522</v>
      </c>
      <c r="W96" s="172" t="s">
        <v>463</v>
      </c>
      <c r="X96" s="173" t="s">
        <v>523</v>
      </c>
      <c r="Y96" s="35">
        <f t="shared" ca="1" si="17"/>
        <v>0</v>
      </c>
      <c r="AA96" s="35">
        <f t="shared" ca="1" si="16"/>
        <v>0</v>
      </c>
      <c r="AB96" s="35">
        <v>96</v>
      </c>
      <c r="AC96" s="1"/>
      <c r="AE96" s="1"/>
    </row>
    <row r="97" spans="21:31" ht="21" customHeight="1">
      <c r="U97" s="1" t="s">
        <v>524</v>
      </c>
      <c r="V97" s="35" t="s">
        <v>525</v>
      </c>
      <c r="W97" s="172" t="s">
        <v>467</v>
      </c>
      <c r="X97" s="173" t="s">
        <v>526</v>
      </c>
      <c r="Y97" s="35">
        <f t="shared" ca="1" si="17"/>
        <v>0</v>
      </c>
      <c r="AA97" s="35">
        <f t="shared" ca="1" si="16"/>
        <v>0</v>
      </c>
      <c r="AB97" s="35">
        <v>97</v>
      </c>
      <c r="AC97" s="1"/>
      <c r="AE97" s="1"/>
    </row>
    <row r="98" spans="21:31" ht="21" customHeight="1">
      <c r="U98" s="1" t="s">
        <v>527</v>
      </c>
      <c r="V98" s="35" t="s">
        <v>528</v>
      </c>
      <c r="W98" s="172" t="s">
        <v>471</v>
      </c>
      <c r="X98" s="173" t="s">
        <v>529</v>
      </c>
      <c r="Y98" s="35">
        <f t="shared" ca="1" si="17"/>
        <v>0</v>
      </c>
      <c r="AA98" s="35">
        <f t="shared" ca="1" si="16"/>
        <v>0</v>
      </c>
      <c r="AB98" s="35">
        <v>98</v>
      </c>
      <c r="AC98" s="1"/>
      <c r="AE98" s="1"/>
    </row>
    <row r="99" spans="21:31" ht="21" customHeight="1">
      <c r="U99" s="1" t="s">
        <v>530</v>
      </c>
      <c r="V99" s="35" t="s">
        <v>531</v>
      </c>
      <c r="W99" s="172" t="s">
        <v>475</v>
      </c>
      <c r="X99" s="173" t="s">
        <v>532</v>
      </c>
      <c r="Y99" s="35">
        <f t="shared" ca="1" si="17"/>
        <v>0</v>
      </c>
      <c r="AA99" s="35">
        <f t="shared" ca="1" si="16"/>
        <v>0</v>
      </c>
      <c r="AB99" s="35">
        <v>99</v>
      </c>
      <c r="AC99" s="1"/>
      <c r="AE99" s="1"/>
    </row>
    <row r="100" spans="21:31" ht="21" customHeight="1">
      <c r="U100" s="1" t="s">
        <v>512</v>
      </c>
      <c r="V100" s="35" t="s">
        <v>533</v>
      </c>
      <c r="W100" s="194" t="s">
        <v>479</v>
      </c>
      <c r="X100" s="173" t="s">
        <v>534</v>
      </c>
      <c r="Y100" s="35">
        <f t="shared" ca="1" si="17"/>
        <v>0</v>
      </c>
      <c r="AA100" s="35">
        <f t="shared" ca="1" si="16"/>
        <v>0</v>
      </c>
      <c r="AB100" s="35">
        <v>100</v>
      </c>
      <c r="AC100" s="1"/>
      <c r="AE100" s="1"/>
    </row>
    <row r="101" spans="21:31" ht="21" customHeight="1">
      <c r="U101" s="1" t="s">
        <v>515</v>
      </c>
      <c r="V101" s="35" t="s">
        <v>535</v>
      </c>
      <c r="W101" s="172" t="s">
        <v>483</v>
      </c>
      <c r="X101" s="173" t="s">
        <v>536</v>
      </c>
      <c r="Y101" s="35">
        <f t="shared" ca="1" si="17"/>
        <v>0</v>
      </c>
      <c r="AA101" s="35">
        <f t="shared" ca="1" si="16"/>
        <v>0</v>
      </c>
      <c r="AB101" s="35">
        <v>101</v>
      </c>
      <c r="AC101" s="1"/>
      <c r="AE101" s="1"/>
    </row>
    <row r="102" spans="21:31" ht="21" customHeight="1">
      <c r="U102" s="1" t="s">
        <v>537</v>
      </c>
      <c r="V102" s="35" t="s">
        <v>538</v>
      </c>
      <c r="W102" s="172" t="s">
        <v>487</v>
      </c>
      <c r="X102" s="173" t="s">
        <v>539</v>
      </c>
      <c r="Y102" s="35">
        <f t="shared" ca="1" si="17"/>
        <v>0</v>
      </c>
      <c r="AA102" s="35">
        <f t="shared" ca="1" si="16"/>
        <v>0</v>
      </c>
      <c r="AB102" s="35">
        <v>102</v>
      </c>
      <c r="AC102" s="1"/>
      <c r="AE102" s="1"/>
    </row>
    <row r="103" spans="21:31" ht="21" customHeight="1">
      <c r="U103" s="1" t="s">
        <v>540</v>
      </c>
      <c r="V103" s="35" t="s">
        <v>541</v>
      </c>
      <c r="W103" s="172" t="s">
        <v>500</v>
      </c>
      <c r="X103" s="173" t="s">
        <v>542</v>
      </c>
      <c r="Y103" s="35">
        <f t="shared" ca="1" si="17"/>
        <v>0</v>
      </c>
      <c r="AA103" s="35">
        <f t="shared" ca="1" si="16"/>
        <v>0</v>
      </c>
      <c r="AB103" s="35">
        <v>103</v>
      </c>
      <c r="AC103" s="1"/>
      <c r="AE103" s="1"/>
    </row>
    <row r="104" spans="21:31" ht="21" customHeight="1">
      <c r="U104" s="1" t="s">
        <v>543</v>
      </c>
      <c r="V104" s="35" t="s">
        <v>544</v>
      </c>
      <c r="W104" s="172" t="s">
        <v>503</v>
      </c>
      <c r="X104" s="173" t="s">
        <v>545</v>
      </c>
      <c r="Y104" s="35">
        <f t="shared" ca="1" si="17"/>
        <v>0</v>
      </c>
      <c r="AA104" s="35">
        <f t="shared" ca="1" si="16"/>
        <v>0</v>
      </c>
      <c r="AB104" s="35">
        <v>104</v>
      </c>
      <c r="AC104" s="1"/>
      <c r="AE104" s="1"/>
    </row>
    <row r="105" spans="21:31" ht="21" customHeight="1">
      <c r="U105" s="1" t="s">
        <v>518</v>
      </c>
      <c r="V105" s="35" t="s">
        <v>546</v>
      </c>
      <c r="W105" s="172" t="s">
        <v>506</v>
      </c>
      <c r="X105" s="173" t="s">
        <v>547</v>
      </c>
      <c r="Y105" s="35">
        <f t="shared" ca="1" si="17"/>
        <v>0</v>
      </c>
      <c r="AA105" s="35">
        <f t="shared" ca="1" si="16"/>
        <v>0</v>
      </c>
      <c r="AB105" s="35">
        <v>105</v>
      </c>
      <c r="AC105" s="1"/>
      <c r="AE105" s="1"/>
    </row>
    <row r="106" spans="21:31" ht="21" customHeight="1">
      <c r="U106" s="1" t="s">
        <v>521</v>
      </c>
      <c r="V106" s="35" t="s">
        <v>548</v>
      </c>
      <c r="W106" s="172" t="s">
        <v>463</v>
      </c>
      <c r="X106" s="173" t="s">
        <v>549</v>
      </c>
      <c r="Y106" s="35">
        <f t="shared" ca="1" si="17"/>
        <v>0</v>
      </c>
      <c r="AA106" s="35">
        <f t="shared" ca="1" si="16"/>
        <v>0</v>
      </c>
      <c r="AB106" s="35">
        <v>106</v>
      </c>
      <c r="AC106" s="1"/>
      <c r="AE106" s="1"/>
    </row>
    <row r="107" spans="21:31" ht="21" customHeight="1">
      <c r="U107" s="1" t="s">
        <v>524</v>
      </c>
      <c r="V107" s="35" t="s">
        <v>550</v>
      </c>
      <c r="W107" s="172" t="s">
        <v>467</v>
      </c>
      <c r="X107" s="173" t="s">
        <v>551</v>
      </c>
      <c r="Y107" s="35">
        <f t="shared" ca="1" si="17"/>
        <v>0</v>
      </c>
      <c r="AA107" s="35">
        <f t="shared" ca="1" si="16"/>
        <v>0</v>
      </c>
      <c r="AB107" s="35">
        <v>107</v>
      </c>
      <c r="AC107" s="1"/>
      <c r="AE107" s="1"/>
    </row>
    <row r="108" spans="21:31" ht="21" customHeight="1">
      <c r="U108" s="1" t="s">
        <v>527</v>
      </c>
      <c r="V108" s="35" t="s">
        <v>552</v>
      </c>
      <c r="W108" s="172" t="s">
        <v>471</v>
      </c>
      <c r="X108" s="173" t="s">
        <v>553</v>
      </c>
      <c r="Y108" s="35">
        <f t="shared" ca="1" si="17"/>
        <v>0</v>
      </c>
      <c r="AA108" s="35">
        <f t="shared" ca="1" si="16"/>
        <v>0</v>
      </c>
      <c r="AB108" s="35">
        <v>108</v>
      </c>
      <c r="AC108" s="1"/>
      <c r="AE108" s="1"/>
    </row>
    <row r="109" spans="21:31" ht="21" customHeight="1">
      <c r="U109" s="1" t="s">
        <v>515</v>
      </c>
      <c r="V109" s="35" t="s">
        <v>554</v>
      </c>
      <c r="W109" s="172" t="s">
        <v>483</v>
      </c>
      <c r="X109" s="173" t="s">
        <v>555</v>
      </c>
      <c r="Y109" s="35">
        <f t="shared" ca="1" si="17"/>
        <v>0</v>
      </c>
      <c r="AA109" s="35">
        <f t="shared" ca="1" si="16"/>
        <v>0</v>
      </c>
      <c r="AB109" s="35">
        <v>109</v>
      </c>
      <c r="AC109" s="1"/>
      <c r="AE109" s="1"/>
    </row>
    <row r="110" spans="21:31" ht="21" customHeight="1">
      <c r="U110" s="1" t="s">
        <v>537</v>
      </c>
      <c r="V110" s="35" t="s">
        <v>556</v>
      </c>
      <c r="W110" s="172" t="s">
        <v>487</v>
      </c>
      <c r="X110" s="173" t="s">
        <v>557</v>
      </c>
      <c r="Y110" s="35">
        <f t="shared" ca="1" si="17"/>
        <v>0</v>
      </c>
      <c r="AA110" s="35">
        <f t="shared" ca="1" si="16"/>
        <v>0</v>
      </c>
      <c r="AB110" s="35">
        <v>110</v>
      </c>
      <c r="AC110" s="1"/>
      <c r="AE110" s="1"/>
    </row>
    <row r="111" spans="21:31" ht="21" customHeight="1">
      <c r="U111" s="1" t="s">
        <v>540</v>
      </c>
      <c r="V111" s="35" t="s">
        <v>558</v>
      </c>
      <c r="W111" s="172" t="s">
        <v>500</v>
      </c>
      <c r="X111" s="173" t="s">
        <v>559</v>
      </c>
      <c r="Y111" s="35">
        <f t="shared" ca="1" si="17"/>
        <v>0</v>
      </c>
      <c r="AA111" s="35">
        <f t="shared" ca="1" si="16"/>
        <v>0</v>
      </c>
      <c r="AB111" s="35">
        <v>111</v>
      </c>
      <c r="AC111" s="1"/>
      <c r="AE111" s="1"/>
    </row>
    <row r="112" spans="21:31" ht="21" customHeight="1">
      <c r="U112" s="1" t="s">
        <v>543</v>
      </c>
      <c r="V112" s="35" t="s">
        <v>560</v>
      </c>
      <c r="W112" s="172" t="s">
        <v>503</v>
      </c>
      <c r="X112" s="173" t="s">
        <v>561</v>
      </c>
      <c r="Y112" s="35">
        <f t="shared" ca="1" si="17"/>
        <v>0</v>
      </c>
      <c r="AA112" s="35">
        <f t="shared" ca="1" si="16"/>
        <v>0</v>
      </c>
      <c r="AB112" s="35">
        <v>112</v>
      </c>
      <c r="AC112" s="1"/>
      <c r="AE112" s="1"/>
    </row>
    <row r="113" spans="21:31" ht="21" customHeight="1">
      <c r="U113" s="1" t="s">
        <v>562</v>
      </c>
      <c r="V113" s="35" t="s">
        <v>563</v>
      </c>
      <c r="W113" s="172" t="s">
        <v>506</v>
      </c>
      <c r="X113" s="173" t="s">
        <v>564</v>
      </c>
      <c r="Y113" s="35">
        <f t="shared" ca="1" si="17"/>
        <v>0</v>
      </c>
      <c r="AA113" s="35">
        <f t="shared" ca="1" si="16"/>
        <v>0</v>
      </c>
      <c r="AB113" s="35">
        <v>113</v>
      </c>
      <c r="AC113" s="1"/>
      <c r="AE113" s="1"/>
    </row>
    <row r="114" spans="21:31" ht="21" customHeight="1">
      <c r="U114" s="1" t="s">
        <v>565</v>
      </c>
      <c r="V114" s="35" t="s">
        <v>566</v>
      </c>
      <c r="W114" s="172" t="s">
        <v>503</v>
      </c>
      <c r="X114" s="173" t="s">
        <v>567</v>
      </c>
      <c r="Y114" s="35">
        <f t="shared" ca="1" si="17"/>
        <v>0</v>
      </c>
      <c r="AA114" s="35">
        <f t="shared" ca="1" si="16"/>
        <v>0</v>
      </c>
      <c r="AB114" s="35">
        <v>114</v>
      </c>
      <c r="AC114" s="1"/>
      <c r="AE114" s="1"/>
    </row>
    <row r="115" spans="21:31" ht="21" customHeight="1">
      <c r="U115" s="1" t="s">
        <v>562</v>
      </c>
      <c r="V115" s="35" t="s">
        <v>519</v>
      </c>
      <c r="W115" s="172" t="s">
        <v>506</v>
      </c>
      <c r="X115" s="173" t="s">
        <v>568</v>
      </c>
      <c r="Y115" s="35">
        <f t="shared" ca="1" si="17"/>
        <v>0</v>
      </c>
      <c r="AA115" s="35">
        <f t="shared" ca="1" si="16"/>
        <v>0</v>
      </c>
      <c r="AB115" s="35">
        <v>115</v>
      </c>
      <c r="AC115" s="1"/>
      <c r="AE115" s="1"/>
    </row>
    <row r="116" spans="21:31" ht="21" customHeight="1">
      <c r="U116" s="1" t="s">
        <v>569</v>
      </c>
      <c r="V116" s="35" t="s">
        <v>522</v>
      </c>
      <c r="W116" s="172" t="s">
        <v>463</v>
      </c>
      <c r="X116" s="173" t="s">
        <v>570</v>
      </c>
      <c r="Y116" s="35">
        <f t="shared" ca="1" si="17"/>
        <v>0</v>
      </c>
      <c r="AA116" s="35">
        <f t="shared" ca="1" si="16"/>
        <v>0</v>
      </c>
      <c r="AB116" s="35">
        <v>116</v>
      </c>
      <c r="AC116" s="1"/>
      <c r="AE116" s="1"/>
    </row>
    <row r="117" spans="21:31" ht="21" customHeight="1">
      <c r="U117" s="1" t="s">
        <v>571</v>
      </c>
      <c r="V117" s="35" t="s">
        <v>525</v>
      </c>
      <c r="W117" s="172" t="s">
        <v>467</v>
      </c>
      <c r="X117" s="173" t="s">
        <v>572</v>
      </c>
      <c r="Y117" s="35">
        <f t="shared" ca="1" si="17"/>
        <v>0</v>
      </c>
      <c r="AA117" s="35">
        <f t="shared" ca="1" si="16"/>
        <v>0</v>
      </c>
      <c r="AB117" s="35">
        <v>117</v>
      </c>
      <c r="AC117" s="1"/>
      <c r="AE117" s="1"/>
    </row>
    <row r="118" spans="21:31" ht="21" customHeight="1">
      <c r="U118" s="1" t="s">
        <v>573</v>
      </c>
      <c r="V118" s="35" t="s">
        <v>528</v>
      </c>
      <c r="W118" s="172" t="s">
        <v>471</v>
      </c>
      <c r="X118" s="173" t="s">
        <v>574</v>
      </c>
      <c r="Y118" s="35">
        <f t="shared" ca="1" si="17"/>
        <v>0</v>
      </c>
      <c r="AA118" s="35">
        <f t="shared" ca="1" si="16"/>
        <v>0</v>
      </c>
      <c r="AB118" s="35">
        <v>118</v>
      </c>
      <c r="AC118" s="1"/>
      <c r="AE118" s="1"/>
    </row>
    <row r="119" spans="21:31" ht="21" customHeight="1">
      <c r="U119" s="1" t="s">
        <v>575</v>
      </c>
      <c r="V119" s="35" t="s">
        <v>531</v>
      </c>
      <c r="W119" s="172" t="s">
        <v>475</v>
      </c>
      <c r="X119" s="173" t="s">
        <v>576</v>
      </c>
      <c r="Y119" s="35">
        <f t="shared" ca="1" si="17"/>
        <v>0</v>
      </c>
      <c r="AA119" s="35">
        <f t="shared" ca="1" si="16"/>
        <v>0</v>
      </c>
      <c r="AB119" s="35">
        <v>119</v>
      </c>
      <c r="AC119" s="1"/>
      <c r="AE119" s="1"/>
    </row>
    <row r="120" spans="21:31" ht="21" customHeight="1">
      <c r="U120" s="1" t="s">
        <v>577</v>
      </c>
      <c r="V120" s="35" t="s">
        <v>533</v>
      </c>
      <c r="W120" s="194" t="s">
        <v>479</v>
      </c>
      <c r="X120" s="173" t="s">
        <v>578</v>
      </c>
      <c r="Y120" s="35">
        <f t="shared" ca="1" si="17"/>
        <v>0</v>
      </c>
      <c r="AA120" s="35">
        <f t="shared" ca="1" si="16"/>
        <v>0</v>
      </c>
      <c r="AB120" s="35">
        <v>120</v>
      </c>
      <c r="AC120" s="1"/>
      <c r="AE120" s="1"/>
    </row>
    <row r="121" spans="21:31" ht="21" customHeight="1">
      <c r="U121" s="1" t="s">
        <v>565</v>
      </c>
      <c r="V121" s="35" t="s">
        <v>579</v>
      </c>
      <c r="W121" s="172" t="s">
        <v>503</v>
      </c>
      <c r="X121" s="173" t="s">
        <v>580</v>
      </c>
      <c r="Y121" s="35">
        <f t="shared" ca="1" si="17"/>
        <v>0</v>
      </c>
      <c r="AA121" s="35">
        <f t="shared" ca="1" si="16"/>
        <v>0</v>
      </c>
      <c r="AB121" s="35">
        <v>121</v>
      </c>
      <c r="AC121" s="1"/>
      <c r="AE121" s="1"/>
    </row>
    <row r="122" spans="21:31" ht="21" customHeight="1">
      <c r="U122" s="1" t="s">
        <v>562</v>
      </c>
      <c r="V122" s="35" t="s">
        <v>581</v>
      </c>
      <c r="W122" s="172" t="s">
        <v>506</v>
      </c>
      <c r="X122" s="173" t="s">
        <v>582</v>
      </c>
      <c r="Y122" s="35">
        <f t="shared" ca="1" si="17"/>
        <v>0</v>
      </c>
      <c r="AA122" s="35">
        <f t="shared" ca="1" si="16"/>
        <v>0</v>
      </c>
      <c r="AB122" s="35">
        <v>122</v>
      </c>
      <c r="AC122" s="1"/>
      <c r="AE122" s="1"/>
    </row>
    <row r="123" spans="21:31" ht="21" customHeight="1">
      <c r="U123" s="1" t="s">
        <v>569</v>
      </c>
      <c r="V123" s="35" t="s">
        <v>325</v>
      </c>
      <c r="W123" s="172" t="s">
        <v>463</v>
      </c>
      <c r="X123" s="173"/>
      <c r="AA123" s="35">
        <f t="shared" ca="1" si="16"/>
        <v>0</v>
      </c>
      <c r="AB123" s="35">
        <v>123</v>
      </c>
      <c r="AC123" s="1"/>
      <c r="AE123" s="1"/>
    </row>
    <row r="124" spans="21:31" ht="21" customHeight="1">
      <c r="U124" s="1" t="s">
        <v>571</v>
      </c>
      <c r="V124" s="35" t="s">
        <v>331</v>
      </c>
      <c r="W124" s="172" t="s">
        <v>467</v>
      </c>
      <c r="X124" s="173"/>
      <c r="AA124" s="35">
        <f t="shared" ca="1" si="16"/>
        <v>0</v>
      </c>
      <c r="AB124" s="35">
        <v>124</v>
      </c>
      <c r="AC124" s="1"/>
      <c r="AE124" s="1"/>
    </row>
    <row r="125" spans="21:31" ht="21" customHeight="1">
      <c r="U125" s="1" t="s">
        <v>575</v>
      </c>
      <c r="V125" s="35" t="s">
        <v>583</v>
      </c>
      <c r="W125" s="172" t="s">
        <v>475</v>
      </c>
      <c r="X125" s="173"/>
      <c r="AA125" s="35">
        <f t="shared" ca="1" si="16"/>
        <v>0</v>
      </c>
      <c r="AB125" s="35">
        <v>125</v>
      </c>
      <c r="AC125" s="1"/>
      <c r="AE125" s="1"/>
    </row>
    <row r="126" spans="21:31" ht="21" customHeight="1">
      <c r="U126" s="1" t="s">
        <v>577</v>
      </c>
      <c r="V126" s="35" t="s">
        <v>584</v>
      </c>
      <c r="W126" s="172" t="s">
        <v>479</v>
      </c>
      <c r="X126" s="173"/>
      <c r="AA126" s="35">
        <f t="shared" ca="1" si="16"/>
        <v>0</v>
      </c>
      <c r="AB126" s="35">
        <v>126</v>
      </c>
      <c r="AC126" s="1"/>
      <c r="AE126" s="1"/>
    </row>
    <row r="127" spans="21:31" ht="21" customHeight="1">
      <c r="U127" s="1" t="s">
        <v>585</v>
      </c>
      <c r="V127" s="35" t="s">
        <v>586</v>
      </c>
      <c r="W127" s="172" t="s">
        <v>483</v>
      </c>
      <c r="X127" s="173"/>
      <c r="AA127" s="35">
        <f t="shared" ca="1" si="16"/>
        <v>0</v>
      </c>
      <c r="AB127" s="35">
        <v>127</v>
      </c>
      <c r="AC127" s="1"/>
      <c r="AE127" s="1"/>
    </row>
    <row r="128" spans="21:31" ht="21" customHeight="1">
      <c r="U128" s="1" t="s">
        <v>587</v>
      </c>
      <c r="V128" s="35" t="s">
        <v>588</v>
      </c>
      <c r="W128" s="172" t="s">
        <v>487</v>
      </c>
      <c r="X128" s="173"/>
      <c r="AA128" s="35">
        <f t="shared" ca="1" si="16"/>
        <v>0</v>
      </c>
      <c r="AB128" s="35">
        <v>128</v>
      </c>
      <c r="AC128" s="1"/>
      <c r="AE128" s="1"/>
    </row>
    <row r="129" spans="21:31" ht="21" customHeight="1">
      <c r="U129" s="1" t="s">
        <v>589</v>
      </c>
      <c r="V129" s="35" t="s">
        <v>590</v>
      </c>
      <c r="W129" s="172" t="s">
        <v>500</v>
      </c>
      <c r="X129" s="173"/>
      <c r="AA129" s="35">
        <f t="shared" ca="1" si="16"/>
        <v>0</v>
      </c>
      <c r="AB129" s="35">
        <v>129</v>
      </c>
      <c r="AC129" s="1"/>
      <c r="AE129" s="1"/>
    </row>
    <row r="130" spans="21:31" ht="21" customHeight="1">
      <c r="U130" s="1" t="s">
        <v>569</v>
      </c>
      <c r="V130" s="35" t="s">
        <v>591</v>
      </c>
      <c r="W130" s="172" t="s">
        <v>463</v>
      </c>
      <c r="X130" s="173" t="s">
        <v>592</v>
      </c>
      <c r="Y130" s="35">
        <f ca="1">IF(Y$2=0,INDIRECT(W130&amp;"!"&amp;X130&amp;$AB$2),0)</f>
        <v>0</v>
      </c>
      <c r="AA130" s="35">
        <f t="shared" ca="1" si="16"/>
        <v>0</v>
      </c>
      <c r="AB130" s="35">
        <v>130</v>
      </c>
      <c r="AC130" s="1"/>
      <c r="AE130" s="1"/>
    </row>
    <row r="131" spans="21:31" ht="21" customHeight="1">
      <c r="U131" s="1" t="s">
        <v>571</v>
      </c>
      <c r="V131" s="35" t="s">
        <v>368</v>
      </c>
      <c r="W131" s="172" t="s">
        <v>467</v>
      </c>
      <c r="X131" s="173" t="s">
        <v>593</v>
      </c>
      <c r="Y131" s="35">
        <f ca="1">IF(Y$2=0,INDIRECT(W131&amp;"!"&amp;X131&amp;$AB$2),0)</f>
        <v>0</v>
      </c>
      <c r="AA131" s="35">
        <f t="shared" ca="1" si="16"/>
        <v>0</v>
      </c>
      <c r="AB131" s="35">
        <v>131</v>
      </c>
      <c r="AC131" s="1"/>
      <c r="AE131" s="1"/>
    </row>
    <row r="132" spans="21:31" ht="21" customHeight="1">
      <c r="AA132" s="35">
        <f t="shared" ca="1" si="16"/>
        <v>0</v>
      </c>
      <c r="AB132" s="35">
        <v>132</v>
      </c>
    </row>
    <row r="133" spans="21:31" ht="21" customHeight="1">
      <c r="V133" s="35" t="s">
        <v>594</v>
      </c>
      <c r="W133" s="172" t="s">
        <v>595</v>
      </c>
      <c r="X133" s="172" t="s">
        <v>596</v>
      </c>
      <c r="Y133" s="35">
        <f ca="1">IF(Y$2=0,INDIRECT(W133&amp;"!"&amp;X133&amp;$AB$2),0)</f>
        <v>0</v>
      </c>
      <c r="AA133" s="35">
        <f t="shared" ref="AA133:AA196" ca="1" si="18">INDIRECT($W$6&amp;"!"&amp;"B"&amp;ROW(B133))</f>
        <v>0</v>
      </c>
      <c r="AB133" s="35">
        <v>133</v>
      </c>
    </row>
    <row r="134" spans="21:31" ht="21" customHeight="1">
      <c r="AA134" s="35">
        <f t="shared" ca="1" si="18"/>
        <v>0</v>
      </c>
      <c r="AB134" s="35">
        <v>134</v>
      </c>
    </row>
    <row r="135" spans="21:31" ht="21" customHeight="1">
      <c r="U135" s="1" t="s">
        <v>597</v>
      </c>
      <c r="V135" s="35" t="s">
        <v>69</v>
      </c>
      <c r="W135" s="172" t="s">
        <v>598</v>
      </c>
      <c r="X135" s="35" t="s">
        <v>599</v>
      </c>
      <c r="Y135" s="35">
        <f t="shared" ref="Y135:Y143" ca="1" si="19">IF(Y$2=0,INDIRECT(W135&amp;"!"&amp;X135&amp;$AB$2),0)</f>
        <v>0</v>
      </c>
      <c r="AA135" s="35">
        <f t="shared" ca="1" si="18"/>
        <v>0</v>
      </c>
      <c r="AB135" s="35">
        <v>135</v>
      </c>
    </row>
    <row r="136" spans="21:31" ht="21" customHeight="1">
      <c r="U136" s="1" t="s">
        <v>600</v>
      </c>
      <c r="V136" s="208" t="s">
        <v>601</v>
      </c>
      <c r="W136" s="172" t="s">
        <v>416</v>
      </c>
      <c r="X136" s="35" t="s">
        <v>602</v>
      </c>
      <c r="Y136" s="35">
        <f t="shared" ca="1" si="19"/>
        <v>0</v>
      </c>
      <c r="AA136" s="35">
        <f t="shared" ca="1" si="18"/>
        <v>0</v>
      </c>
      <c r="AB136" s="35">
        <v>136</v>
      </c>
    </row>
    <row r="137" spans="21:31" ht="21" customHeight="1">
      <c r="U137" s="1" t="s">
        <v>603</v>
      </c>
      <c r="V137" s="35" t="s">
        <v>604</v>
      </c>
      <c r="W137" s="172" t="s">
        <v>405</v>
      </c>
      <c r="X137" s="35" t="s">
        <v>605</v>
      </c>
      <c r="Y137" s="35">
        <f t="shared" ca="1" si="19"/>
        <v>0</v>
      </c>
      <c r="AA137" s="35">
        <f t="shared" ca="1" si="18"/>
        <v>0</v>
      </c>
      <c r="AB137" s="35">
        <v>137</v>
      </c>
    </row>
    <row r="138" spans="21:31" ht="21" customHeight="1">
      <c r="U138" s="1" t="s">
        <v>606</v>
      </c>
      <c r="V138" s="35" t="s">
        <v>386</v>
      </c>
      <c r="W138" s="172" t="s">
        <v>387</v>
      </c>
      <c r="X138" s="35" t="s">
        <v>607</v>
      </c>
      <c r="Y138" s="35">
        <f t="shared" ca="1" si="19"/>
        <v>0</v>
      </c>
      <c r="AA138" s="35">
        <f t="shared" ca="1" si="18"/>
        <v>0</v>
      </c>
      <c r="AB138" s="35">
        <v>138</v>
      </c>
    </row>
    <row r="139" spans="21:31" ht="21" customHeight="1">
      <c r="U139" s="1" t="s">
        <v>597</v>
      </c>
      <c r="V139" s="35" t="s">
        <v>71</v>
      </c>
      <c r="W139" s="172" t="s">
        <v>598</v>
      </c>
      <c r="X139" s="35" t="s">
        <v>608</v>
      </c>
      <c r="Y139" s="35">
        <f t="shared" ca="1" si="19"/>
        <v>0</v>
      </c>
      <c r="AA139" s="35">
        <f t="shared" ca="1" si="18"/>
        <v>0</v>
      </c>
      <c r="AB139" s="35">
        <v>139</v>
      </c>
    </row>
    <row r="140" spans="21:31" ht="21" customHeight="1">
      <c r="U140" s="1" t="s">
        <v>600</v>
      </c>
      <c r="V140" s="208" t="s">
        <v>609</v>
      </c>
      <c r="W140" s="172" t="s">
        <v>416</v>
      </c>
      <c r="X140" s="35" t="s">
        <v>610</v>
      </c>
      <c r="Y140" s="35">
        <f t="shared" ca="1" si="19"/>
        <v>0</v>
      </c>
      <c r="AA140" s="35">
        <f t="shared" ca="1" si="18"/>
        <v>0</v>
      </c>
      <c r="AB140" s="35">
        <v>140</v>
      </c>
    </row>
    <row r="141" spans="21:31" ht="21" customHeight="1">
      <c r="U141" s="1" t="s">
        <v>611</v>
      </c>
      <c r="V141" s="35" t="s">
        <v>400</v>
      </c>
      <c r="W141" s="172" t="s">
        <v>401</v>
      </c>
      <c r="X141" s="35" t="s">
        <v>612</v>
      </c>
      <c r="Y141" s="35">
        <f t="shared" ca="1" si="19"/>
        <v>0</v>
      </c>
      <c r="AA141" s="35">
        <f t="shared" ca="1" si="18"/>
        <v>0</v>
      </c>
      <c r="AB141" s="35">
        <v>141</v>
      </c>
    </row>
    <row r="142" spans="21:31" ht="21" customHeight="1">
      <c r="U142" s="1" t="s">
        <v>603</v>
      </c>
      <c r="V142" s="35" t="s">
        <v>613</v>
      </c>
      <c r="W142" s="172" t="s">
        <v>405</v>
      </c>
      <c r="X142" s="35" t="s">
        <v>614</v>
      </c>
      <c r="Y142" s="35">
        <f t="shared" ca="1" si="19"/>
        <v>0</v>
      </c>
      <c r="AA142" s="35">
        <f t="shared" ca="1" si="18"/>
        <v>0</v>
      </c>
      <c r="AB142" s="35">
        <v>142</v>
      </c>
    </row>
    <row r="143" spans="21:31" ht="21" customHeight="1">
      <c r="U143" s="1" t="s">
        <v>615</v>
      </c>
      <c r="V143" s="208" t="s">
        <v>616</v>
      </c>
      <c r="W143" s="172" t="s">
        <v>381</v>
      </c>
      <c r="X143" s="35" t="s">
        <v>617</v>
      </c>
      <c r="Y143" s="35">
        <f t="shared" ca="1" si="19"/>
        <v>0</v>
      </c>
      <c r="AA143" s="35">
        <f t="shared" ca="1" si="18"/>
        <v>0</v>
      </c>
      <c r="AB143" s="35">
        <v>143</v>
      </c>
    </row>
    <row r="144" spans="21:31" ht="21" customHeight="1">
      <c r="U144" s="1" t="s">
        <v>618</v>
      </c>
      <c r="V144" s="35" t="s">
        <v>619</v>
      </c>
      <c r="AA144" s="35">
        <f t="shared" ca="1" si="18"/>
        <v>0</v>
      </c>
      <c r="AB144" s="35">
        <v>144</v>
      </c>
    </row>
    <row r="145" spans="22:31" ht="21" customHeight="1">
      <c r="Z145" s="1"/>
      <c r="AA145" s="35">
        <f t="shared" ca="1" si="18"/>
        <v>0</v>
      </c>
      <c r="AB145" s="35">
        <v>145</v>
      </c>
      <c r="AC145" s="1"/>
      <c r="AD145" s="1"/>
      <c r="AE145" s="1"/>
    </row>
    <row r="146" spans="22:31" ht="21" customHeight="1">
      <c r="Z146" s="1"/>
      <c r="AA146" s="35">
        <f t="shared" ca="1" si="18"/>
        <v>0</v>
      </c>
      <c r="AB146" s="35">
        <v>146</v>
      </c>
      <c r="AC146" s="1"/>
      <c r="AD146" s="1"/>
      <c r="AE146" s="1"/>
    </row>
    <row r="147" spans="22:31" ht="21" customHeight="1">
      <c r="Z147" s="1"/>
      <c r="AA147" s="35">
        <f t="shared" ca="1" si="18"/>
        <v>0</v>
      </c>
      <c r="AB147" s="35">
        <v>147</v>
      </c>
      <c r="AC147" s="1"/>
      <c r="AD147" s="1"/>
      <c r="AE147" s="1"/>
    </row>
    <row r="148" spans="22:31" ht="21" customHeight="1">
      <c r="V148" s="1"/>
      <c r="W148" s="1"/>
      <c r="X148" s="1"/>
      <c r="Y148" s="1"/>
      <c r="Z148" s="1"/>
      <c r="AA148" s="35">
        <f t="shared" ca="1" si="18"/>
        <v>0</v>
      </c>
      <c r="AB148" s="35">
        <v>148</v>
      </c>
      <c r="AC148" s="1"/>
      <c r="AD148" s="1"/>
      <c r="AE148" s="1"/>
    </row>
    <row r="149" spans="22:31" ht="21" customHeight="1">
      <c r="V149" s="1"/>
      <c r="W149" s="1"/>
      <c r="X149" s="1"/>
      <c r="Y149" s="1"/>
      <c r="Z149" s="1"/>
      <c r="AA149" s="35">
        <f t="shared" ca="1" si="18"/>
        <v>0</v>
      </c>
      <c r="AB149" s="35">
        <v>149</v>
      </c>
      <c r="AC149" s="1"/>
      <c r="AD149" s="1"/>
      <c r="AE149" s="1"/>
    </row>
    <row r="150" spans="22:31" ht="21" customHeight="1">
      <c r="V150" s="1"/>
      <c r="W150" s="1"/>
      <c r="X150" s="1"/>
      <c r="Y150" s="1"/>
      <c r="Z150" s="1"/>
      <c r="AA150" s="35">
        <f t="shared" ca="1" si="18"/>
        <v>0</v>
      </c>
      <c r="AB150" s="35">
        <v>150</v>
      </c>
      <c r="AC150" s="1"/>
      <c r="AD150" s="1"/>
      <c r="AE150" s="1"/>
    </row>
    <row r="151" spans="22:31" ht="21" customHeight="1">
      <c r="V151" s="1"/>
      <c r="W151" s="1"/>
      <c r="X151" s="1"/>
      <c r="Y151" s="1"/>
      <c r="Z151" s="1"/>
      <c r="AA151" s="35">
        <f t="shared" ca="1" si="18"/>
        <v>0</v>
      </c>
      <c r="AB151" s="35">
        <v>151</v>
      </c>
      <c r="AC151" s="1"/>
      <c r="AD151" s="1"/>
      <c r="AE151" s="1"/>
    </row>
    <row r="152" spans="22:31" ht="21" customHeight="1">
      <c r="V152" s="1"/>
      <c r="W152" s="1"/>
      <c r="X152" s="1"/>
      <c r="Y152" s="1"/>
      <c r="Z152" s="1"/>
      <c r="AA152" s="35">
        <f t="shared" ca="1" si="18"/>
        <v>0</v>
      </c>
      <c r="AB152" s="35">
        <v>152</v>
      </c>
      <c r="AC152" s="1"/>
      <c r="AD152" s="1"/>
      <c r="AE152" s="1"/>
    </row>
    <row r="153" spans="22:31" ht="21" customHeight="1">
      <c r="V153" s="1"/>
      <c r="W153" s="1"/>
      <c r="X153" s="1"/>
      <c r="Y153" s="1"/>
      <c r="Z153" s="1"/>
      <c r="AA153" s="35">
        <f t="shared" ca="1" si="18"/>
        <v>0</v>
      </c>
      <c r="AB153" s="35">
        <v>153</v>
      </c>
      <c r="AC153" s="1"/>
      <c r="AD153" s="1"/>
      <c r="AE153" s="1"/>
    </row>
    <row r="154" spans="22:31" ht="21" customHeight="1">
      <c r="V154" s="1"/>
      <c r="W154" s="1"/>
      <c r="X154" s="1"/>
      <c r="Y154" s="1"/>
      <c r="Z154" s="1"/>
      <c r="AA154" s="35">
        <f t="shared" ca="1" si="18"/>
        <v>0</v>
      </c>
      <c r="AB154" s="35">
        <v>154</v>
      </c>
      <c r="AC154" s="1"/>
      <c r="AD154" s="1"/>
      <c r="AE154" s="1"/>
    </row>
    <row r="155" spans="22:31" ht="21" customHeight="1">
      <c r="V155" s="1"/>
      <c r="W155" s="1"/>
      <c r="X155" s="1"/>
      <c r="Y155" s="1"/>
      <c r="Z155" s="1"/>
      <c r="AA155" s="35">
        <f t="shared" ca="1" si="18"/>
        <v>0</v>
      </c>
      <c r="AB155" s="35">
        <v>155</v>
      </c>
      <c r="AC155" s="1"/>
      <c r="AD155" s="1"/>
      <c r="AE155" s="1"/>
    </row>
    <row r="156" spans="22:31" ht="21" customHeight="1">
      <c r="V156" s="1"/>
      <c r="W156" s="1"/>
      <c r="X156" s="1"/>
      <c r="Y156" s="1"/>
      <c r="Z156" s="1"/>
      <c r="AA156" s="35">
        <f t="shared" ca="1" si="18"/>
        <v>0</v>
      </c>
      <c r="AB156" s="35">
        <v>156</v>
      </c>
      <c r="AC156" s="1"/>
      <c r="AD156" s="1"/>
      <c r="AE156" s="1"/>
    </row>
    <row r="157" spans="22:31" ht="21" customHeight="1">
      <c r="V157" s="1"/>
      <c r="W157" s="1"/>
      <c r="X157" s="1"/>
      <c r="Y157" s="1"/>
      <c r="Z157" s="1"/>
      <c r="AA157" s="35">
        <f t="shared" ca="1" si="18"/>
        <v>0</v>
      </c>
      <c r="AB157" s="35">
        <v>157</v>
      </c>
      <c r="AC157" s="1"/>
      <c r="AD157" s="1"/>
      <c r="AE157" s="1"/>
    </row>
    <row r="158" spans="22:31" ht="21" customHeight="1">
      <c r="V158" s="1"/>
      <c r="W158" s="1"/>
      <c r="X158" s="1"/>
      <c r="Y158" s="1"/>
      <c r="Z158" s="1"/>
      <c r="AA158" s="35">
        <f t="shared" ca="1" si="18"/>
        <v>0</v>
      </c>
      <c r="AB158" s="35">
        <v>158</v>
      </c>
      <c r="AC158" s="1"/>
      <c r="AD158" s="1"/>
      <c r="AE158" s="1"/>
    </row>
    <row r="159" spans="22:31" ht="21" customHeight="1">
      <c r="V159" s="1"/>
      <c r="W159" s="1"/>
      <c r="X159" s="1"/>
      <c r="Y159" s="1"/>
      <c r="Z159" s="1"/>
      <c r="AA159" s="35">
        <f t="shared" ca="1" si="18"/>
        <v>0</v>
      </c>
      <c r="AB159" s="35">
        <v>159</v>
      </c>
      <c r="AC159" s="1"/>
      <c r="AD159" s="1"/>
      <c r="AE159" s="1"/>
    </row>
    <row r="160" spans="22:31" ht="21" customHeight="1">
      <c r="V160" s="1"/>
      <c r="W160" s="1"/>
      <c r="X160" s="1"/>
      <c r="Y160" s="1"/>
      <c r="Z160" s="1"/>
      <c r="AA160" s="35">
        <f t="shared" ca="1" si="18"/>
        <v>0</v>
      </c>
      <c r="AB160" s="35">
        <v>160</v>
      </c>
      <c r="AC160" s="1"/>
      <c r="AD160" s="1"/>
      <c r="AE160" s="1"/>
    </row>
    <row r="161" spans="22:31" ht="21" customHeight="1">
      <c r="V161" s="1"/>
      <c r="W161" s="1"/>
      <c r="X161" s="1"/>
      <c r="Y161" s="1"/>
      <c r="Z161" s="1"/>
      <c r="AA161" s="35">
        <f t="shared" ca="1" si="18"/>
        <v>0</v>
      </c>
      <c r="AB161" s="35">
        <v>161</v>
      </c>
      <c r="AC161" s="1"/>
      <c r="AD161" s="1"/>
      <c r="AE161" s="1"/>
    </row>
    <row r="162" spans="22:31" ht="21" customHeight="1">
      <c r="V162" s="1"/>
      <c r="W162" s="1"/>
      <c r="X162" s="1"/>
      <c r="Y162" s="1"/>
      <c r="Z162" s="1"/>
      <c r="AA162" s="35">
        <f t="shared" ca="1" si="18"/>
        <v>0</v>
      </c>
      <c r="AB162" s="35">
        <v>162</v>
      </c>
      <c r="AC162" s="1"/>
      <c r="AD162" s="1"/>
      <c r="AE162" s="1"/>
    </row>
    <row r="163" spans="22:31" ht="21" customHeight="1">
      <c r="V163" s="1"/>
      <c r="W163" s="1"/>
      <c r="X163" s="1"/>
      <c r="Y163" s="1"/>
      <c r="Z163" s="1"/>
      <c r="AA163" s="35">
        <f t="shared" ca="1" si="18"/>
        <v>0</v>
      </c>
      <c r="AB163" s="35">
        <v>163</v>
      </c>
      <c r="AC163" s="1"/>
      <c r="AD163" s="1"/>
      <c r="AE163" s="1"/>
    </row>
    <row r="164" spans="22:31" ht="21" customHeight="1">
      <c r="V164" s="1"/>
      <c r="W164" s="1"/>
      <c r="X164" s="1"/>
      <c r="Y164" s="1"/>
      <c r="Z164" s="1"/>
      <c r="AA164" s="35">
        <f t="shared" ca="1" si="18"/>
        <v>0</v>
      </c>
      <c r="AB164" s="35">
        <v>164</v>
      </c>
      <c r="AC164" s="1"/>
      <c r="AD164" s="1"/>
      <c r="AE164" s="1"/>
    </row>
    <row r="165" spans="22:31" ht="21" customHeight="1">
      <c r="V165" s="1"/>
      <c r="W165" s="1"/>
      <c r="X165" s="1"/>
      <c r="Y165" s="1"/>
      <c r="Z165" s="1"/>
      <c r="AA165" s="35">
        <f t="shared" ca="1" si="18"/>
        <v>0</v>
      </c>
      <c r="AB165" s="35">
        <v>165</v>
      </c>
      <c r="AC165" s="1"/>
      <c r="AD165" s="1"/>
      <c r="AE165" s="1"/>
    </row>
    <row r="166" spans="22:31" ht="21" customHeight="1">
      <c r="V166" s="1"/>
      <c r="W166" s="1"/>
      <c r="X166" s="1"/>
      <c r="Y166" s="1"/>
      <c r="Z166" s="1"/>
      <c r="AA166" s="35">
        <f t="shared" ca="1" si="18"/>
        <v>0</v>
      </c>
      <c r="AB166" s="35">
        <v>166</v>
      </c>
      <c r="AC166" s="1"/>
      <c r="AD166" s="1"/>
      <c r="AE166" s="1"/>
    </row>
    <row r="167" spans="22:31" ht="21" customHeight="1">
      <c r="V167" s="1"/>
      <c r="W167" s="1"/>
      <c r="X167" s="1"/>
      <c r="Y167" s="1"/>
      <c r="Z167" s="1"/>
      <c r="AA167" s="35">
        <f t="shared" ca="1" si="18"/>
        <v>0</v>
      </c>
      <c r="AB167" s="35">
        <v>167</v>
      </c>
      <c r="AC167" s="1"/>
      <c r="AD167" s="1"/>
      <c r="AE167" s="1"/>
    </row>
    <row r="168" spans="22:31" ht="21" customHeight="1">
      <c r="V168" s="1"/>
      <c r="W168" s="1"/>
      <c r="X168" s="1"/>
      <c r="Y168" s="1"/>
      <c r="Z168" s="1"/>
      <c r="AA168" s="35">
        <f t="shared" ca="1" si="18"/>
        <v>0</v>
      </c>
      <c r="AB168" s="35">
        <v>168</v>
      </c>
      <c r="AC168" s="1"/>
      <c r="AD168" s="1"/>
      <c r="AE168" s="1"/>
    </row>
    <row r="169" spans="22:31" ht="21" customHeight="1">
      <c r="V169" s="1"/>
      <c r="W169" s="1"/>
      <c r="X169" s="1"/>
      <c r="Y169" s="1"/>
      <c r="Z169" s="1"/>
      <c r="AA169" s="35">
        <f t="shared" ca="1" si="18"/>
        <v>0</v>
      </c>
      <c r="AB169" s="35">
        <v>169</v>
      </c>
      <c r="AC169" s="1"/>
      <c r="AD169" s="1"/>
      <c r="AE169" s="1"/>
    </row>
    <row r="170" spans="22:31" ht="21" customHeight="1">
      <c r="V170" s="1"/>
      <c r="W170" s="1"/>
      <c r="X170" s="1"/>
      <c r="Y170" s="1"/>
      <c r="Z170" s="1"/>
      <c r="AA170" s="35">
        <f t="shared" ca="1" si="18"/>
        <v>0</v>
      </c>
      <c r="AB170" s="35">
        <v>170</v>
      </c>
      <c r="AC170" s="1"/>
      <c r="AD170" s="1"/>
      <c r="AE170" s="1"/>
    </row>
    <row r="171" spans="22:31" ht="21" customHeight="1">
      <c r="V171" s="1"/>
      <c r="W171" s="1"/>
      <c r="X171" s="1"/>
      <c r="Y171" s="1"/>
      <c r="Z171" s="1"/>
      <c r="AA171" s="35">
        <f t="shared" ca="1" si="18"/>
        <v>0</v>
      </c>
      <c r="AB171" s="35">
        <v>171</v>
      </c>
      <c r="AC171" s="1"/>
      <c r="AD171" s="1"/>
      <c r="AE171" s="1"/>
    </row>
    <row r="172" spans="22:31" ht="21" customHeight="1">
      <c r="V172" s="1"/>
      <c r="W172" s="1"/>
      <c r="X172" s="1"/>
      <c r="Y172" s="1"/>
      <c r="Z172" s="1"/>
      <c r="AA172" s="35">
        <f t="shared" ca="1" si="18"/>
        <v>0</v>
      </c>
      <c r="AB172" s="35">
        <v>172</v>
      </c>
      <c r="AC172" s="1"/>
      <c r="AD172" s="1"/>
      <c r="AE172" s="1"/>
    </row>
    <row r="173" spans="22:31" ht="21" customHeight="1">
      <c r="V173" s="1"/>
      <c r="W173" s="1"/>
      <c r="X173" s="1"/>
      <c r="Y173" s="1"/>
      <c r="Z173" s="1"/>
      <c r="AA173" s="35">
        <f t="shared" ca="1" si="18"/>
        <v>0</v>
      </c>
      <c r="AB173" s="35">
        <v>173</v>
      </c>
      <c r="AC173" s="1"/>
      <c r="AD173" s="1"/>
      <c r="AE173" s="1"/>
    </row>
    <row r="174" spans="22:31" ht="21" customHeight="1">
      <c r="V174" s="1"/>
      <c r="W174" s="1"/>
      <c r="X174" s="1"/>
      <c r="Y174" s="1"/>
      <c r="Z174" s="1"/>
      <c r="AA174" s="35">
        <f t="shared" ca="1" si="18"/>
        <v>0</v>
      </c>
      <c r="AB174" s="35">
        <v>174</v>
      </c>
      <c r="AC174" s="1"/>
      <c r="AD174" s="1"/>
      <c r="AE174" s="1"/>
    </row>
    <row r="175" spans="22:31" ht="21" customHeight="1">
      <c r="V175" s="1"/>
      <c r="W175" s="1"/>
      <c r="X175" s="1"/>
      <c r="Y175" s="1"/>
      <c r="Z175" s="1"/>
      <c r="AA175" s="35">
        <f t="shared" ca="1" si="18"/>
        <v>0</v>
      </c>
      <c r="AB175" s="35">
        <v>175</v>
      </c>
      <c r="AC175" s="1"/>
      <c r="AD175" s="1"/>
      <c r="AE175" s="1"/>
    </row>
    <row r="176" spans="22:31" ht="21" customHeight="1">
      <c r="V176" s="1"/>
      <c r="W176" s="1"/>
      <c r="X176" s="1"/>
      <c r="Y176" s="1"/>
      <c r="Z176" s="1"/>
      <c r="AA176" s="35">
        <f t="shared" ca="1" si="18"/>
        <v>0</v>
      </c>
      <c r="AB176" s="35">
        <v>176</v>
      </c>
      <c r="AC176" s="1"/>
      <c r="AD176" s="1"/>
      <c r="AE176" s="1"/>
    </row>
    <row r="177" spans="22:31" ht="21" customHeight="1">
      <c r="V177" s="1"/>
      <c r="W177" s="1"/>
      <c r="X177" s="1"/>
      <c r="Y177" s="1"/>
      <c r="Z177" s="1"/>
      <c r="AA177" s="35">
        <f t="shared" ca="1" si="18"/>
        <v>0</v>
      </c>
      <c r="AB177" s="35">
        <v>177</v>
      </c>
      <c r="AC177" s="1"/>
      <c r="AD177" s="1"/>
      <c r="AE177" s="1"/>
    </row>
    <row r="178" spans="22:31" ht="21" customHeight="1">
      <c r="V178" s="1"/>
      <c r="W178" s="1"/>
      <c r="X178" s="1"/>
      <c r="Y178" s="1"/>
      <c r="Z178" s="1"/>
      <c r="AA178" s="35">
        <f t="shared" ca="1" si="18"/>
        <v>0</v>
      </c>
      <c r="AB178" s="35">
        <v>178</v>
      </c>
      <c r="AC178" s="1"/>
      <c r="AD178" s="1"/>
      <c r="AE178" s="1"/>
    </row>
    <row r="179" spans="22:31" ht="21" customHeight="1">
      <c r="V179" s="1"/>
      <c r="W179" s="1"/>
      <c r="X179" s="1"/>
      <c r="Y179" s="1"/>
      <c r="Z179" s="1"/>
      <c r="AA179" s="35">
        <f t="shared" ca="1" si="18"/>
        <v>0</v>
      </c>
      <c r="AB179" s="35">
        <v>179</v>
      </c>
      <c r="AC179" s="1"/>
      <c r="AD179" s="1"/>
      <c r="AE179" s="1"/>
    </row>
    <row r="180" spans="22:31" ht="21" customHeight="1">
      <c r="V180" s="1"/>
      <c r="W180" s="1"/>
      <c r="X180" s="1"/>
      <c r="Y180" s="1"/>
      <c r="Z180" s="1"/>
      <c r="AA180" s="35">
        <f t="shared" ca="1" si="18"/>
        <v>0</v>
      </c>
      <c r="AB180" s="35">
        <v>180</v>
      </c>
      <c r="AC180" s="1"/>
      <c r="AD180" s="1"/>
      <c r="AE180" s="1"/>
    </row>
    <row r="181" spans="22:31" ht="21" customHeight="1">
      <c r="V181" s="1"/>
      <c r="W181" s="1"/>
      <c r="X181" s="1"/>
      <c r="Y181" s="1"/>
      <c r="Z181" s="1"/>
      <c r="AA181" s="35">
        <f t="shared" ca="1" si="18"/>
        <v>0</v>
      </c>
      <c r="AB181" s="35">
        <v>181</v>
      </c>
      <c r="AC181" s="1"/>
      <c r="AD181" s="1"/>
      <c r="AE181" s="1"/>
    </row>
    <row r="182" spans="22:31" ht="21" customHeight="1">
      <c r="V182" s="1"/>
      <c r="W182" s="1"/>
      <c r="X182" s="1"/>
      <c r="Y182" s="1"/>
      <c r="Z182" s="1"/>
      <c r="AA182" s="35">
        <f t="shared" ca="1" si="18"/>
        <v>0</v>
      </c>
      <c r="AB182" s="35">
        <v>182</v>
      </c>
      <c r="AC182" s="1"/>
      <c r="AD182" s="1"/>
      <c r="AE182" s="1"/>
    </row>
    <row r="183" spans="22:31" ht="21" customHeight="1">
      <c r="V183" s="1"/>
      <c r="W183" s="1"/>
      <c r="X183" s="1"/>
      <c r="Y183" s="1"/>
      <c r="Z183" s="1"/>
      <c r="AA183" s="35">
        <f t="shared" ca="1" si="18"/>
        <v>0</v>
      </c>
      <c r="AB183" s="35">
        <v>183</v>
      </c>
      <c r="AC183" s="1"/>
      <c r="AD183" s="1"/>
      <c r="AE183" s="1"/>
    </row>
    <row r="184" spans="22:31" ht="21" customHeight="1">
      <c r="V184" s="1"/>
      <c r="W184" s="1"/>
      <c r="X184" s="1"/>
      <c r="Y184" s="1"/>
      <c r="Z184" s="1"/>
      <c r="AA184" s="35">
        <f t="shared" ca="1" si="18"/>
        <v>0</v>
      </c>
      <c r="AB184" s="35">
        <v>184</v>
      </c>
      <c r="AC184" s="1"/>
      <c r="AD184" s="1"/>
      <c r="AE184" s="1"/>
    </row>
    <row r="185" spans="22:31" ht="21" customHeight="1">
      <c r="V185" s="1"/>
      <c r="W185" s="1"/>
      <c r="X185" s="1"/>
      <c r="Y185" s="1"/>
      <c r="Z185" s="1"/>
      <c r="AA185" s="35">
        <f t="shared" ca="1" si="18"/>
        <v>0</v>
      </c>
      <c r="AB185" s="35">
        <v>185</v>
      </c>
      <c r="AC185" s="1"/>
      <c r="AD185" s="1"/>
      <c r="AE185" s="1"/>
    </row>
    <row r="186" spans="22:31" ht="21" customHeight="1">
      <c r="V186" s="1"/>
      <c r="W186" s="1"/>
      <c r="X186" s="1"/>
      <c r="Y186" s="1"/>
      <c r="Z186" s="1"/>
      <c r="AA186" s="35">
        <f t="shared" ca="1" si="18"/>
        <v>0</v>
      </c>
      <c r="AB186" s="35">
        <v>186</v>
      </c>
      <c r="AC186" s="1"/>
      <c r="AD186" s="1"/>
      <c r="AE186" s="1"/>
    </row>
    <row r="187" spans="22:31" ht="21" customHeight="1">
      <c r="V187" s="1"/>
      <c r="W187" s="1"/>
      <c r="X187" s="1"/>
      <c r="Y187" s="1"/>
      <c r="Z187" s="1"/>
      <c r="AA187" s="35">
        <f t="shared" ca="1" si="18"/>
        <v>0</v>
      </c>
      <c r="AB187" s="35">
        <v>187</v>
      </c>
      <c r="AC187" s="1"/>
      <c r="AD187" s="1"/>
      <c r="AE187" s="1"/>
    </row>
    <row r="188" spans="22:31" ht="21" customHeight="1">
      <c r="V188" s="1"/>
      <c r="W188" s="1"/>
      <c r="X188" s="1"/>
      <c r="Y188" s="1"/>
      <c r="Z188" s="1"/>
      <c r="AA188" s="35">
        <f t="shared" ca="1" si="18"/>
        <v>0</v>
      </c>
      <c r="AB188" s="35">
        <v>188</v>
      </c>
      <c r="AC188" s="1"/>
      <c r="AD188" s="1"/>
      <c r="AE188" s="1"/>
    </row>
    <row r="189" spans="22:31" ht="21" customHeight="1">
      <c r="V189" s="1"/>
      <c r="W189" s="1"/>
      <c r="X189" s="1"/>
      <c r="Y189" s="1"/>
      <c r="Z189" s="1"/>
      <c r="AA189" s="35">
        <f t="shared" ca="1" si="18"/>
        <v>0</v>
      </c>
      <c r="AB189" s="35">
        <v>189</v>
      </c>
      <c r="AC189" s="1"/>
      <c r="AD189" s="1"/>
      <c r="AE189" s="1"/>
    </row>
    <row r="190" spans="22:31" ht="21" customHeight="1">
      <c r="V190" s="1"/>
      <c r="W190" s="1"/>
      <c r="X190" s="1"/>
      <c r="Y190" s="1"/>
      <c r="Z190" s="1"/>
      <c r="AA190" s="35">
        <f t="shared" ca="1" si="18"/>
        <v>0</v>
      </c>
      <c r="AB190" s="35">
        <v>190</v>
      </c>
      <c r="AC190" s="1"/>
      <c r="AD190" s="1"/>
      <c r="AE190" s="1"/>
    </row>
    <row r="191" spans="22:31" ht="21" customHeight="1">
      <c r="V191" s="1"/>
      <c r="W191" s="1"/>
      <c r="X191" s="1"/>
      <c r="Y191" s="1"/>
      <c r="Z191" s="1"/>
      <c r="AA191" s="35">
        <f t="shared" ca="1" si="18"/>
        <v>0</v>
      </c>
      <c r="AB191" s="35">
        <v>191</v>
      </c>
      <c r="AC191" s="1"/>
      <c r="AD191" s="1"/>
      <c r="AE191" s="1"/>
    </row>
    <row r="192" spans="22:31" ht="21" customHeight="1">
      <c r="V192" s="1"/>
      <c r="W192" s="1"/>
      <c r="X192" s="1"/>
      <c r="Y192" s="1"/>
      <c r="Z192" s="1"/>
      <c r="AA192" s="35">
        <f t="shared" ca="1" si="18"/>
        <v>0</v>
      </c>
      <c r="AB192" s="35">
        <v>192</v>
      </c>
      <c r="AC192" s="1"/>
      <c r="AD192" s="1"/>
      <c r="AE192" s="1"/>
    </row>
    <row r="193" spans="22:31" ht="21" customHeight="1">
      <c r="V193" s="1"/>
      <c r="W193" s="1"/>
      <c r="X193" s="1"/>
      <c r="Y193" s="1"/>
      <c r="Z193" s="1"/>
      <c r="AA193" s="35">
        <f t="shared" ca="1" si="18"/>
        <v>0</v>
      </c>
      <c r="AB193" s="35">
        <v>193</v>
      </c>
      <c r="AC193" s="1"/>
      <c r="AD193" s="1"/>
      <c r="AE193" s="1"/>
    </row>
    <row r="194" spans="22:31" ht="21" customHeight="1">
      <c r="V194" s="1"/>
      <c r="W194" s="1"/>
      <c r="X194" s="1"/>
      <c r="Y194" s="1"/>
      <c r="Z194" s="1"/>
      <c r="AA194" s="35">
        <f t="shared" ca="1" si="18"/>
        <v>0</v>
      </c>
      <c r="AB194" s="35">
        <v>194</v>
      </c>
      <c r="AC194" s="1"/>
      <c r="AD194" s="1"/>
      <c r="AE194" s="1"/>
    </row>
    <row r="195" spans="22:31" ht="21" customHeight="1">
      <c r="V195" s="1"/>
      <c r="W195" s="1"/>
      <c r="X195" s="1"/>
      <c r="Y195" s="1"/>
      <c r="Z195" s="1"/>
      <c r="AA195" s="35">
        <f t="shared" ca="1" si="18"/>
        <v>0</v>
      </c>
      <c r="AB195" s="35">
        <v>195</v>
      </c>
      <c r="AC195" s="1"/>
      <c r="AD195" s="1"/>
      <c r="AE195" s="1"/>
    </row>
    <row r="196" spans="22:31" ht="21" customHeight="1">
      <c r="V196" s="1"/>
      <c r="W196" s="1"/>
      <c r="X196" s="1"/>
      <c r="Y196" s="1"/>
      <c r="Z196" s="1"/>
      <c r="AA196" s="35">
        <f t="shared" ca="1" si="18"/>
        <v>0</v>
      </c>
      <c r="AB196" s="35">
        <v>196</v>
      </c>
      <c r="AC196" s="1"/>
      <c r="AD196" s="1"/>
      <c r="AE196" s="1"/>
    </row>
    <row r="197" spans="22:31" ht="21" customHeight="1">
      <c r="V197" s="1"/>
      <c r="W197" s="1"/>
      <c r="X197" s="1"/>
      <c r="Y197" s="1"/>
      <c r="Z197" s="1"/>
      <c r="AA197" s="35">
        <f t="shared" ref="AA197:AA250" ca="1" si="20">INDIRECT($W$6&amp;"!"&amp;"B"&amp;ROW(B197))</f>
        <v>0</v>
      </c>
      <c r="AB197" s="35">
        <v>197</v>
      </c>
      <c r="AC197" s="1"/>
      <c r="AD197" s="1"/>
      <c r="AE197" s="1"/>
    </row>
    <row r="198" spans="22:31" ht="21" customHeight="1">
      <c r="V198" s="1"/>
      <c r="W198" s="1"/>
      <c r="X198" s="1"/>
      <c r="Y198" s="1"/>
      <c r="Z198" s="1"/>
      <c r="AA198" s="35">
        <f t="shared" ca="1" si="20"/>
        <v>0</v>
      </c>
      <c r="AB198" s="35">
        <v>198</v>
      </c>
      <c r="AC198" s="1"/>
      <c r="AD198" s="1"/>
      <c r="AE198" s="1"/>
    </row>
    <row r="199" spans="22:31" ht="21" customHeight="1">
      <c r="V199" s="1"/>
      <c r="W199" s="1"/>
      <c r="X199" s="1"/>
      <c r="Y199" s="1"/>
      <c r="Z199" s="1"/>
      <c r="AA199" s="35">
        <f t="shared" ca="1" si="20"/>
        <v>0</v>
      </c>
      <c r="AB199" s="35">
        <v>199</v>
      </c>
      <c r="AC199" s="1"/>
      <c r="AD199" s="1"/>
      <c r="AE199" s="1"/>
    </row>
    <row r="200" spans="22:31" ht="21" customHeight="1">
      <c r="V200" s="1"/>
      <c r="W200" s="1"/>
      <c r="X200" s="1"/>
      <c r="Y200" s="1"/>
      <c r="Z200" s="1"/>
      <c r="AA200" s="35">
        <f t="shared" ca="1" si="20"/>
        <v>0</v>
      </c>
      <c r="AB200" s="35">
        <v>200</v>
      </c>
      <c r="AC200" s="1"/>
      <c r="AD200" s="1"/>
      <c r="AE200" s="1"/>
    </row>
    <row r="201" spans="22:31" ht="21" customHeight="1">
      <c r="V201" s="1"/>
      <c r="W201" s="1"/>
      <c r="X201" s="1"/>
      <c r="Y201" s="1"/>
      <c r="Z201" s="1"/>
      <c r="AA201" s="35">
        <f t="shared" ca="1" si="20"/>
        <v>0</v>
      </c>
      <c r="AB201" s="35">
        <v>201</v>
      </c>
      <c r="AC201" s="1"/>
      <c r="AD201" s="1"/>
      <c r="AE201" s="1"/>
    </row>
    <row r="202" spans="22:31" ht="21" customHeight="1">
      <c r="V202" s="1"/>
      <c r="W202" s="1"/>
      <c r="X202" s="1"/>
      <c r="Y202" s="1"/>
      <c r="Z202" s="1"/>
      <c r="AA202" s="35">
        <f t="shared" ca="1" si="20"/>
        <v>0</v>
      </c>
      <c r="AB202" s="35">
        <v>202</v>
      </c>
      <c r="AC202" s="1"/>
      <c r="AD202" s="1"/>
      <c r="AE202" s="1"/>
    </row>
    <row r="203" spans="22:31" ht="21" customHeight="1">
      <c r="V203" s="1"/>
      <c r="W203" s="1"/>
      <c r="X203" s="1"/>
      <c r="Y203" s="1"/>
      <c r="Z203" s="1"/>
      <c r="AA203" s="35">
        <f t="shared" ca="1" si="20"/>
        <v>0</v>
      </c>
      <c r="AB203" s="35">
        <v>203</v>
      </c>
      <c r="AC203" s="1"/>
      <c r="AD203" s="1"/>
      <c r="AE203" s="1"/>
    </row>
    <row r="204" spans="22:31" ht="21" customHeight="1">
      <c r="V204" s="1"/>
      <c r="W204" s="1"/>
      <c r="X204" s="1"/>
      <c r="Y204" s="1"/>
      <c r="Z204" s="1"/>
      <c r="AA204" s="35">
        <f t="shared" ca="1" si="20"/>
        <v>0</v>
      </c>
      <c r="AB204" s="35">
        <v>204</v>
      </c>
      <c r="AC204" s="1"/>
      <c r="AD204" s="1"/>
      <c r="AE204" s="1"/>
    </row>
    <row r="205" spans="22:31" ht="21" customHeight="1">
      <c r="V205" s="1"/>
      <c r="W205" s="1"/>
      <c r="X205" s="1"/>
      <c r="Y205" s="1"/>
      <c r="Z205" s="1"/>
      <c r="AA205" s="35">
        <f t="shared" ca="1" si="20"/>
        <v>0</v>
      </c>
      <c r="AB205" s="35">
        <v>205</v>
      </c>
      <c r="AC205" s="1"/>
      <c r="AD205" s="1"/>
      <c r="AE205" s="1"/>
    </row>
    <row r="206" spans="22:31" ht="21" customHeight="1">
      <c r="V206" s="1"/>
      <c r="W206" s="1"/>
      <c r="X206" s="1"/>
      <c r="Y206" s="1"/>
      <c r="Z206" s="1"/>
      <c r="AA206" s="35">
        <f t="shared" ca="1" si="20"/>
        <v>0</v>
      </c>
      <c r="AB206" s="35">
        <v>206</v>
      </c>
      <c r="AC206" s="1"/>
      <c r="AD206" s="1"/>
      <c r="AE206" s="1"/>
    </row>
    <row r="207" spans="22:31" ht="21" customHeight="1">
      <c r="V207" s="1"/>
      <c r="W207" s="1"/>
      <c r="X207" s="1"/>
      <c r="Y207" s="1"/>
      <c r="Z207" s="1"/>
      <c r="AA207" s="35">
        <f t="shared" ca="1" si="20"/>
        <v>0</v>
      </c>
      <c r="AB207" s="35">
        <v>207</v>
      </c>
      <c r="AC207" s="1"/>
      <c r="AD207" s="1"/>
      <c r="AE207" s="1"/>
    </row>
    <row r="208" spans="22:31" ht="21" customHeight="1">
      <c r="V208" s="1"/>
      <c r="W208" s="1"/>
      <c r="X208" s="1"/>
      <c r="Y208" s="1"/>
      <c r="Z208" s="1"/>
      <c r="AA208" s="35">
        <f t="shared" ca="1" si="20"/>
        <v>0</v>
      </c>
      <c r="AB208" s="35">
        <v>208</v>
      </c>
      <c r="AC208" s="1"/>
      <c r="AD208" s="1"/>
      <c r="AE208" s="1"/>
    </row>
    <row r="209" spans="22:31" ht="21" customHeight="1">
      <c r="V209" s="1"/>
      <c r="W209" s="1"/>
      <c r="X209" s="1"/>
      <c r="Y209" s="1"/>
      <c r="Z209" s="1"/>
      <c r="AA209" s="35">
        <f t="shared" ca="1" si="20"/>
        <v>0</v>
      </c>
      <c r="AB209" s="35">
        <v>209</v>
      </c>
      <c r="AC209" s="1"/>
      <c r="AD209" s="1"/>
      <c r="AE209" s="1"/>
    </row>
    <row r="210" spans="22:31" ht="21" customHeight="1">
      <c r="V210" s="1"/>
      <c r="W210" s="1"/>
      <c r="X210" s="1"/>
      <c r="Y210" s="1"/>
      <c r="Z210" s="1"/>
      <c r="AA210" s="35">
        <f t="shared" ca="1" si="20"/>
        <v>0</v>
      </c>
      <c r="AB210" s="35">
        <v>210</v>
      </c>
      <c r="AC210" s="1"/>
      <c r="AD210" s="1"/>
      <c r="AE210" s="1"/>
    </row>
    <row r="211" spans="22:31" ht="21" customHeight="1">
      <c r="V211" s="1"/>
      <c r="W211" s="1"/>
      <c r="X211" s="1"/>
      <c r="Y211" s="1"/>
      <c r="Z211" s="1"/>
      <c r="AA211" s="35">
        <f t="shared" ca="1" si="20"/>
        <v>0</v>
      </c>
      <c r="AB211" s="35">
        <v>211</v>
      </c>
      <c r="AC211" s="1"/>
      <c r="AD211" s="1"/>
      <c r="AE211" s="1"/>
    </row>
    <row r="212" spans="22:31" ht="21" customHeight="1">
      <c r="V212" s="1"/>
      <c r="W212" s="1"/>
      <c r="X212" s="1"/>
      <c r="Y212" s="1"/>
      <c r="Z212" s="1"/>
      <c r="AA212" s="35">
        <f t="shared" ca="1" si="20"/>
        <v>0</v>
      </c>
      <c r="AB212" s="35">
        <v>212</v>
      </c>
      <c r="AC212" s="1"/>
      <c r="AD212" s="1"/>
      <c r="AE212" s="1"/>
    </row>
    <row r="213" spans="22:31" ht="21" customHeight="1">
      <c r="V213" s="1"/>
      <c r="W213" s="1"/>
      <c r="X213" s="1"/>
      <c r="Y213" s="1"/>
      <c r="Z213" s="1"/>
      <c r="AA213" s="35">
        <f t="shared" ca="1" si="20"/>
        <v>0</v>
      </c>
      <c r="AB213" s="35">
        <v>213</v>
      </c>
      <c r="AC213" s="1"/>
      <c r="AD213" s="1"/>
      <c r="AE213" s="1"/>
    </row>
    <row r="214" spans="22:31" ht="21" customHeight="1">
      <c r="V214" s="1"/>
      <c r="W214" s="1"/>
      <c r="X214" s="1"/>
      <c r="Y214" s="1"/>
      <c r="Z214" s="1"/>
      <c r="AA214" s="35">
        <f t="shared" ca="1" si="20"/>
        <v>0</v>
      </c>
      <c r="AB214" s="35">
        <v>214</v>
      </c>
      <c r="AC214" s="1"/>
      <c r="AD214" s="1"/>
      <c r="AE214" s="1"/>
    </row>
    <row r="215" spans="22:31" ht="21" customHeight="1">
      <c r="V215" s="1"/>
      <c r="W215" s="1"/>
      <c r="X215" s="1"/>
      <c r="Y215" s="1"/>
      <c r="Z215" s="1"/>
      <c r="AA215" s="35">
        <f t="shared" ca="1" si="20"/>
        <v>0</v>
      </c>
      <c r="AB215" s="35">
        <v>215</v>
      </c>
      <c r="AC215" s="1"/>
      <c r="AD215" s="1"/>
      <c r="AE215" s="1"/>
    </row>
    <row r="216" spans="22:31" ht="21" customHeight="1">
      <c r="V216" s="1"/>
      <c r="W216" s="1"/>
      <c r="X216" s="1"/>
      <c r="Y216" s="1"/>
      <c r="Z216" s="1"/>
      <c r="AA216" s="35">
        <f t="shared" ca="1" si="20"/>
        <v>0</v>
      </c>
      <c r="AB216" s="35">
        <v>216</v>
      </c>
      <c r="AC216" s="1"/>
      <c r="AD216" s="1"/>
      <c r="AE216" s="1"/>
    </row>
    <row r="217" spans="22:31" ht="21" customHeight="1">
      <c r="V217" s="1"/>
      <c r="W217" s="1"/>
      <c r="X217" s="1"/>
      <c r="Y217" s="1"/>
      <c r="Z217" s="1"/>
      <c r="AA217" s="35">
        <f t="shared" ca="1" si="20"/>
        <v>0</v>
      </c>
      <c r="AB217" s="35">
        <v>217</v>
      </c>
      <c r="AC217" s="1"/>
      <c r="AD217" s="1"/>
      <c r="AE217" s="1"/>
    </row>
    <row r="218" spans="22:31" ht="21" customHeight="1">
      <c r="V218" s="1"/>
      <c r="W218" s="1"/>
      <c r="X218" s="1"/>
      <c r="Y218" s="1"/>
      <c r="Z218" s="1"/>
      <c r="AA218" s="35">
        <f t="shared" ca="1" si="20"/>
        <v>0</v>
      </c>
      <c r="AB218" s="35">
        <v>218</v>
      </c>
      <c r="AC218" s="1"/>
      <c r="AD218" s="1"/>
      <c r="AE218" s="1"/>
    </row>
    <row r="219" spans="22:31" ht="21" customHeight="1">
      <c r="V219" s="1"/>
      <c r="W219" s="1"/>
      <c r="X219" s="1"/>
      <c r="Y219" s="1"/>
      <c r="Z219" s="1"/>
      <c r="AA219" s="35">
        <f t="shared" ca="1" si="20"/>
        <v>0</v>
      </c>
      <c r="AB219" s="35">
        <v>219</v>
      </c>
      <c r="AC219" s="1"/>
      <c r="AD219" s="1"/>
      <c r="AE219" s="1"/>
    </row>
    <row r="220" spans="22:31" ht="21" customHeight="1">
      <c r="V220" s="1"/>
      <c r="W220" s="1"/>
      <c r="X220" s="1"/>
      <c r="Y220" s="1"/>
      <c r="Z220" s="1"/>
      <c r="AA220" s="35">
        <f t="shared" ca="1" si="20"/>
        <v>0</v>
      </c>
      <c r="AB220" s="35">
        <v>220</v>
      </c>
      <c r="AC220" s="1"/>
      <c r="AD220" s="1"/>
      <c r="AE220" s="1"/>
    </row>
    <row r="221" spans="22:31" ht="21" customHeight="1">
      <c r="V221" s="1"/>
      <c r="W221" s="1"/>
      <c r="X221" s="1"/>
      <c r="Y221" s="1"/>
      <c r="Z221" s="1"/>
      <c r="AA221" s="35">
        <f t="shared" ca="1" si="20"/>
        <v>0</v>
      </c>
      <c r="AB221" s="35">
        <v>221</v>
      </c>
      <c r="AC221" s="1"/>
      <c r="AD221" s="1"/>
      <c r="AE221" s="1"/>
    </row>
    <row r="222" spans="22:31" ht="21" customHeight="1">
      <c r="V222" s="1"/>
      <c r="W222" s="1"/>
      <c r="X222" s="1"/>
      <c r="Y222" s="1"/>
      <c r="Z222" s="1"/>
      <c r="AA222" s="35">
        <f t="shared" ca="1" si="20"/>
        <v>0</v>
      </c>
      <c r="AB222" s="35">
        <v>222</v>
      </c>
      <c r="AC222" s="1"/>
      <c r="AD222" s="1"/>
      <c r="AE222" s="1"/>
    </row>
    <row r="223" spans="22:31" ht="21" customHeight="1">
      <c r="V223" s="1"/>
      <c r="W223" s="1"/>
      <c r="X223" s="1"/>
      <c r="Y223" s="1"/>
      <c r="Z223" s="1"/>
      <c r="AA223" s="35">
        <f t="shared" ca="1" si="20"/>
        <v>0</v>
      </c>
      <c r="AB223" s="35">
        <v>223</v>
      </c>
      <c r="AC223" s="1"/>
      <c r="AD223" s="1"/>
      <c r="AE223" s="1"/>
    </row>
    <row r="224" spans="22:31" ht="21" customHeight="1">
      <c r="V224" s="1"/>
      <c r="W224" s="1"/>
      <c r="X224" s="1"/>
      <c r="Y224" s="1"/>
      <c r="Z224" s="1"/>
      <c r="AA224" s="35">
        <f t="shared" ca="1" si="20"/>
        <v>0</v>
      </c>
      <c r="AB224" s="35">
        <v>224</v>
      </c>
      <c r="AC224" s="1"/>
      <c r="AD224" s="1"/>
      <c r="AE224" s="1"/>
    </row>
    <row r="225" spans="22:31" ht="21" customHeight="1">
      <c r="V225" s="1"/>
      <c r="W225" s="1"/>
      <c r="X225" s="1"/>
      <c r="Y225" s="1"/>
      <c r="Z225" s="1"/>
      <c r="AA225" s="35">
        <f t="shared" ca="1" si="20"/>
        <v>0</v>
      </c>
      <c r="AB225" s="35">
        <v>225</v>
      </c>
      <c r="AC225" s="1"/>
      <c r="AD225" s="1"/>
      <c r="AE225" s="1"/>
    </row>
    <row r="226" spans="22:31" ht="21" customHeight="1">
      <c r="V226" s="1"/>
      <c r="W226" s="1"/>
      <c r="X226" s="1"/>
      <c r="Y226" s="1"/>
      <c r="Z226" s="1"/>
      <c r="AA226" s="35">
        <f t="shared" ca="1" si="20"/>
        <v>0</v>
      </c>
      <c r="AB226" s="35">
        <v>226</v>
      </c>
      <c r="AC226" s="1"/>
      <c r="AD226" s="1"/>
      <c r="AE226" s="1"/>
    </row>
    <row r="227" spans="22:31" ht="21" customHeight="1">
      <c r="V227" s="1"/>
      <c r="W227" s="1"/>
      <c r="X227" s="1"/>
      <c r="Y227" s="1"/>
      <c r="Z227" s="1"/>
      <c r="AA227" s="35">
        <f t="shared" ca="1" si="20"/>
        <v>0</v>
      </c>
      <c r="AB227" s="35">
        <v>227</v>
      </c>
      <c r="AC227" s="1"/>
      <c r="AD227" s="1"/>
      <c r="AE227" s="1"/>
    </row>
    <row r="228" spans="22:31" ht="21" customHeight="1">
      <c r="V228" s="1"/>
      <c r="W228" s="1"/>
      <c r="X228" s="1"/>
      <c r="Y228" s="1"/>
      <c r="Z228" s="1"/>
      <c r="AA228" s="35">
        <f t="shared" ca="1" si="20"/>
        <v>0</v>
      </c>
      <c r="AB228" s="35">
        <v>228</v>
      </c>
      <c r="AC228" s="1"/>
      <c r="AD228" s="1"/>
      <c r="AE228" s="1"/>
    </row>
    <row r="229" spans="22:31" ht="21" customHeight="1">
      <c r="V229" s="1"/>
      <c r="W229" s="1"/>
      <c r="X229" s="1"/>
      <c r="Y229" s="1"/>
      <c r="Z229" s="1"/>
      <c r="AA229" s="35">
        <f t="shared" ca="1" si="20"/>
        <v>0</v>
      </c>
      <c r="AB229" s="35">
        <v>229</v>
      </c>
      <c r="AC229" s="1"/>
      <c r="AD229" s="1"/>
      <c r="AE229" s="1"/>
    </row>
    <row r="230" spans="22:31" ht="21" customHeight="1">
      <c r="V230" s="1"/>
      <c r="W230" s="1"/>
      <c r="X230" s="1"/>
      <c r="Y230" s="1"/>
      <c r="Z230" s="1"/>
      <c r="AA230" s="35">
        <f t="shared" ca="1" si="20"/>
        <v>0</v>
      </c>
      <c r="AB230" s="35">
        <v>230</v>
      </c>
      <c r="AC230" s="1"/>
      <c r="AD230" s="1"/>
      <c r="AE230" s="1"/>
    </row>
    <row r="231" spans="22:31" ht="21" customHeight="1">
      <c r="V231" s="1"/>
      <c r="W231" s="1"/>
      <c r="X231" s="1"/>
      <c r="Y231" s="1"/>
      <c r="Z231" s="1"/>
      <c r="AA231" s="35">
        <f t="shared" ca="1" si="20"/>
        <v>0</v>
      </c>
      <c r="AB231" s="35">
        <v>231</v>
      </c>
      <c r="AC231" s="1"/>
      <c r="AD231" s="1"/>
      <c r="AE231" s="1"/>
    </row>
    <row r="232" spans="22:31" ht="21" customHeight="1">
      <c r="V232" s="1"/>
      <c r="W232" s="1"/>
      <c r="X232" s="1"/>
      <c r="Y232" s="1"/>
      <c r="Z232" s="1"/>
      <c r="AA232" s="35">
        <f t="shared" ca="1" si="20"/>
        <v>0</v>
      </c>
      <c r="AB232" s="35">
        <v>232</v>
      </c>
      <c r="AC232" s="1"/>
      <c r="AD232" s="1"/>
      <c r="AE232" s="1"/>
    </row>
    <row r="233" spans="22:31" ht="21" customHeight="1">
      <c r="V233" s="1"/>
      <c r="W233" s="1"/>
      <c r="X233" s="1"/>
      <c r="Y233" s="1"/>
      <c r="Z233" s="1"/>
      <c r="AA233" s="35">
        <f t="shared" ca="1" si="20"/>
        <v>0</v>
      </c>
      <c r="AB233" s="35">
        <v>233</v>
      </c>
      <c r="AC233" s="1"/>
      <c r="AD233" s="1"/>
      <c r="AE233" s="1"/>
    </row>
    <row r="234" spans="22:31" ht="21" customHeight="1">
      <c r="V234" s="1"/>
      <c r="W234" s="1"/>
      <c r="X234" s="1"/>
      <c r="Y234" s="1"/>
      <c r="Z234" s="1"/>
      <c r="AA234" s="35">
        <f t="shared" ca="1" si="20"/>
        <v>0</v>
      </c>
      <c r="AB234" s="35">
        <v>234</v>
      </c>
      <c r="AC234" s="1"/>
      <c r="AD234" s="1"/>
      <c r="AE234" s="1"/>
    </row>
    <row r="235" spans="22:31" ht="21" customHeight="1">
      <c r="V235" s="1"/>
      <c r="W235" s="1"/>
      <c r="X235" s="1"/>
      <c r="Y235" s="1"/>
      <c r="Z235" s="1"/>
      <c r="AA235" s="35">
        <f t="shared" ca="1" si="20"/>
        <v>0</v>
      </c>
      <c r="AB235" s="35">
        <v>235</v>
      </c>
      <c r="AC235" s="1"/>
      <c r="AD235" s="1"/>
      <c r="AE235" s="1"/>
    </row>
    <row r="236" spans="22:31" ht="21" customHeight="1">
      <c r="V236" s="1"/>
      <c r="W236" s="1"/>
      <c r="X236" s="1"/>
      <c r="Y236" s="1"/>
      <c r="Z236" s="1"/>
      <c r="AA236" s="35">
        <f t="shared" ca="1" si="20"/>
        <v>0</v>
      </c>
      <c r="AB236" s="35">
        <v>236</v>
      </c>
      <c r="AC236" s="1"/>
      <c r="AD236" s="1"/>
      <c r="AE236" s="1"/>
    </row>
    <row r="237" spans="22:31" ht="21" customHeight="1">
      <c r="V237" s="1"/>
      <c r="W237" s="1"/>
      <c r="X237" s="1"/>
      <c r="Y237" s="1"/>
      <c r="Z237" s="1"/>
      <c r="AA237" s="35">
        <f t="shared" ca="1" si="20"/>
        <v>0</v>
      </c>
      <c r="AB237" s="35">
        <v>237</v>
      </c>
      <c r="AC237" s="1"/>
      <c r="AD237" s="1"/>
      <c r="AE237" s="1"/>
    </row>
    <row r="238" spans="22:31" ht="21" customHeight="1">
      <c r="V238" s="1"/>
      <c r="W238" s="1"/>
      <c r="X238" s="1"/>
      <c r="Y238" s="1"/>
      <c r="Z238" s="1"/>
      <c r="AA238" s="35">
        <f t="shared" ca="1" si="20"/>
        <v>0</v>
      </c>
      <c r="AB238" s="35">
        <v>238</v>
      </c>
      <c r="AC238" s="1"/>
      <c r="AD238" s="1"/>
      <c r="AE238" s="1"/>
    </row>
    <row r="239" spans="22:31" ht="21" customHeight="1">
      <c r="V239" s="1"/>
      <c r="W239" s="1"/>
      <c r="X239" s="1"/>
      <c r="Y239" s="1"/>
      <c r="Z239" s="1"/>
      <c r="AA239" s="35">
        <f t="shared" ca="1" si="20"/>
        <v>0</v>
      </c>
      <c r="AB239" s="35">
        <v>239</v>
      </c>
      <c r="AC239" s="1"/>
      <c r="AD239" s="1"/>
      <c r="AE239" s="1"/>
    </row>
    <row r="240" spans="22:31" ht="21" customHeight="1">
      <c r="V240" s="1"/>
      <c r="W240" s="1"/>
      <c r="X240" s="1"/>
      <c r="Y240" s="1"/>
      <c r="Z240" s="1"/>
      <c r="AA240" s="35">
        <f t="shared" ca="1" si="20"/>
        <v>0</v>
      </c>
      <c r="AB240" s="35">
        <v>240</v>
      </c>
      <c r="AC240" s="1"/>
      <c r="AD240" s="1"/>
      <c r="AE240" s="1"/>
    </row>
    <row r="241" spans="22:31" ht="21" customHeight="1">
      <c r="V241" s="1"/>
      <c r="W241" s="1"/>
      <c r="X241" s="1"/>
      <c r="Y241" s="1"/>
      <c r="Z241" s="1"/>
      <c r="AA241" s="35">
        <f t="shared" ca="1" si="20"/>
        <v>0</v>
      </c>
      <c r="AB241" s="35">
        <v>241</v>
      </c>
      <c r="AC241" s="1"/>
      <c r="AD241" s="1"/>
      <c r="AE241" s="1"/>
    </row>
    <row r="242" spans="22:31" ht="21" customHeight="1">
      <c r="V242" s="1"/>
      <c r="W242" s="1"/>
      <c r="X242" s="1"/>
      <c r="Y242" s="1"/>
      <c r="Z242" s="1"/>
      <c r="AA242" s="35">
        <f t="shared" ca="1" si="20"/>
        <v>0</v>
      </c>
      <c r="AB242" s="35">
        <v>242</v>
      </c>
      <c r="AC242" s="1"/>
      <c r="AD242" s="1"/>
      <c r="AE242" s="1"/>
    </row>
    <row r="243" spans="22:31" ht="21" customHeight="1">
      <c r="V243" s="1"/>
      <c r="W243" s="1"/>
      <c r="X243" s="1"/>
      <c r="Y243" s="1"/>
      <c r="Z243" s="1"/>
      <c r="AA243" s="35">
        <f t="shared" ca="1" si="20"/>
        <v>0</v>
      </c>
      <c r="AB243" s="35">
        <v>243</v>
      </c>
      <c r="AC243" s="1"/>
      <c r="AD243" s="1"/>
      <c r="AE243" s="1"/>
    </row>
    <row r="244" spans="22:31" ht="21" customHeight="1">
      <c r="V244" s="1"/>
      <c r="W244" s="1"/>
      <c r="X244" s="1"/>
      <c r="Y244" s="1"/>
      <c r="Z244" s="1"/>
      <c r="AA244" s="35">
        <f t="shared" ca="1" si="20"/>
        <v>0</v>
      </c>
      <c r="AB244" s="35">
        <v>244</v>
      </c>
      <c r="AC244" s="1"/>
      <c r="AD244" s="1"/>
      <c r="AE244" s="1"/>
    </row>
    <row r="245" spans="22:31" ht="21" customHeight="1">
      <c r="V245" s="1"/>
      <c r="W245" s="1"/>
      <c r="X245" s="1"/>
      <c r="Y245" s="1"/>
      <c r="Z245" s="1"/>
      <c r="AA245" s="35">
        <f t="shared" ca="1" si="20"/>
        <v>0</v>
      </c>
      <c r="AB245" s="35">
        <v>245</v>
      </c>
      <c r="AC245" s="1"/>
      <c r="AD245" s="1"/>
      <c r="AE245" s="1"/>
    </row>
    <row r="246" spans="22:31" ht="21" customHeight="1">
      <c r="V246" s="1"/>
      <c r="W246" s="1"/>
      <c r="X246" s="1"/>
      <c r="Y246" s="1"/>
      <c r="Z246" s="1"/>
      <c r="AA246" s="35">
        <f t="shared" ca="1" si="20"/>
        <v>0</v>
      </c>
      <c r="AB246" s="35">
        <v>246</v>
      </c>
      <c r="AC246" s="1"/>
      <c r="AD246" s="1"/>
      <c r="AE246" s="1"/>
    </row>
    <row r="247" spans="22:31" ht="21" customHeight="1">
      <c r="V247" s="1"/>
      <c r="W247" s="1"/>
      <c r="X247" s="1"/>
      <c r="Y247" s="1"/>
      <c r="Z247" s="1"/>
      <c r="AA247" s="35">
        <f t="shared" ca="1" si="20"/>
        <v>0</v>
      </c>
      <c r="AB247" s="35">
        <v>247</v>
      </c>
      <c r="AC247" s="1"/>
      <c r="AD247" s="1"/>
      <c r="AE247" s="1"/>
    </row>
    <row r="248" spans="22:31" ht="21" customHeight="1">
      <c r="V248" s="1"/>
      <c r="W248" s="1"/>
      <c r="X248" s="1"/>
      <c r="Y248" s="1"/>
      <c r="Z248" s="1"/>
      <c r="AA248" s="35">
        <f t="shared" ca="1" si="20"/>
        <v>0</v>
      </c>
      <c r="AB248" s="35">
        <v>248</v>
      </c>
      <c r="AC248" s="1"/>
      <c r="AD248" s="1"/>
      <c r="AE248" s="1"/>
    </row>
    <row r="249" spans="22:31" ht="21" customHeight="1">
      <c r="V249" s="1"/>
      <c r="W249" s="1"/>
      <c r="X249" s="1"/>
      <c r="Y249" s="1"/>
      <c r="Z249" s="1"/>
      <c r="AA249" s="35">
        <f t="shared" ca="1" si="20"/>
        <v>0</v>
      </c>
      <c r="AB249" s="35">
        <v>249</v>
      </c>
      <c r="AC249" s="1"/>
      <c r="AD249" s="1"/>
      <c r="AE249" s="1"/>
    </row>
    <row r="250" spans="22:31" ht="21" customHeight="1">
      <c r="V250" s="1"/>
      <c r="W250" s="1"/>
      <c r="X250" s="1"/>
      <c r="Y250" s="1"/>
      <c r="Z250" s="1"/>
      <c r="AA250" s="35">
        <f t="shared" ca="1" si="20"/>
        <v>0</v>
      </c>
      <c r="AB250" s="35">
        <v>250</v>
      </c>
      <c r="AC250" s="1"/>
      <c r="AD250" s="1"/>
      <c r="AE250" s="1"/>
    </row>
  </sheetData>
  <mergeCells count="16"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  <mergeCell ref="H5:K6"/>
    <mergeCell ref="L5:L6"/>
    <mergeCell ref="M5:O5"/>
    <mergeCell ref="P5:P6"/>
    <mergeCell ref="H7:H23"/>
    <mergeCell ref="I7:I14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53" orientation="landscape" horizontalDpi="400" verticalDpi="400" r:id="rId1"/>
  <headerFooter alignWithMargins="0">
    <oddHeader>&amp;R&amp;F   &amp;D  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Q250"/>
  <sheetViews>
    <sheetView zoomScaleNormal="100" workbookViewId="0">
      <selection sqref="A1:P2"/>
    </sheetView>
  </sheetViews>
  <sheetFormatPr defaultColWidth="0" defaultRowHeight="13.5" customHeight="1" zeroHeight="1"/>
  <cols>
    <col min="1" max="1" width="3.375" style="47" customWidth="1"/>
    <col min="2" max="2" width="15.875" style="47" customWidth="1"/>
    <col min="3" max="3" width="16.75" style="47" customWidth="1"/>
    <col min="4" max="4" width="8.75" style="47" customWidth="1"/>
    <col min="5" max="5" width="10.375" style="47" customWidth="1"/>
    <col min="6" max="6" width="15.625" style="47" customWidth="1"/>
    <col min="7" max="7" width="8.75" style="47" customWidth="1"/>
    <col min="8" max="8" width="8.625" style="69" customWidth="1"/>
    <col min="9" max="9" width="15.125" style="47" customWidth="1"/>
    <col min="10" max="10" width="8.75" style="47" customWidth="1"/>
    <col min="11" max="11" width="18" style="47" customWidth="1"/>
    <col min="12" max="12" width="10.5" style="70" customWidth="1"/>
    <col min="13" max="13" width="13.5" style="47" customWidth="1"/>
    <col min="14" max="14" width="12.875" style="47" customWidth="1"/>
    <col min="15" max="15" width="8.875" style="47" customWidth="1"/>
    <col min="16" max="16" width="13.375" style="47" customWidth="1"/>
    <col min="17" max="17" width="1.25" style="47" customWidth="1"/>
    <col min="18" max="16384" width="0" style="47" hidden="1"/>
  </cols>
  <sheetData>
    <row r="1" spans="1:16" ht="13.5" customHeight="1">
      <c r="A1" s="403" t="s">
        <v>755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</row>
    <row r="2" spans="1:16" ht="13.5" customHeight="1">
      <c r="A2" s="403"/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</row>
    <row r="3" spans="1:16" s="196" customFormat="1" ht="8.1" customHeight="1" thickBot="1">
      <c r="A3" s="195"/>
    </row>
    <row r="4" spans="1:16" s="71" customFormat="1" ht="21.75" customHeight="1">
      <c r="A4" s="402"/>
      <c r="B4" s="403"/>
      <c r="C4" s="403"/>
      <c r="E4" s="72" t="s">
        <v>620</v>
      </c>
      <c r="F4" s="73"/>
      <c r="H4" s="74"/>
      <c r="I4" s="75"/>
      <c r="L4" s="75"/>
      <c r="M4" s="75"/>
      <c r="O4" s="76" t="s">
        <v>621</v>
      </c>
      <c r="P4" s="77"/>
    </row>
    <row r="5" spans="1:16" s="71" customFormat="1" ht="21.75" customHeight="1" thickBot="1">
      <c r="A5" s="169"/>
      <c r="B5" s="78"/>
      <c r="C5" s="78"/>
      <c r="E5" s="79" t="s">
        <v>622</v>
      </c>
      <c r="F5" s="80">
        <f ca="1">INDIRECT(B47&amp;"!L26")</f>
        <v>0</v>
      </c>
      <c r="H5" s="74"/>
      <c r="I5" s="75"/>
      <c r="L5" s="75"/>
      <c r="M5" s="75"/>
      <c r="O5" s="79" t="s">
        <v>623</v>
      </c>
      <c r="P5" s="80">
        <f ca="1">INDIRECT(B47&amp;"!N27")</f>
        <v>0</v>
      </c>
    </row>
    <row r="6" spans="1:16" s="71" customFormat="1" ht="21.75" customHeight="1" thickBot="1">
      <c r="A6" s="169"/>
      <c r="F6" s="81"/>
      <c r="H6" s="74"/>
      <c r="I6" s="75"/>
      <c r="L6" s="75"/>
      <c r="M6" s="81"/>
    </row>
    <row r="7" spans="1:16" s="71" customFormat="1" ht="21.75" customHeight="1">
      <c r="C7" s="81"/>
      <c r="E7" s="72" t="s">
        <v>18</v>
      </c>
      <c r="F7" s="77"/>
      <c r="H7" s="82" t="s">
        <v>19</v>
      </c>
      <c r="I7" s="77"/>
      <c r="K7" s="83" t="s">
        <v>624</v>
      </c>
      <c r="L7" s="84" t="s">
        <v>625</v>
      </c>
      <c r="M7" s="85">
        <f ca="1">INDIRECT(B47&amp;"!N15")</f>
        <v>0</v>
      </c>
    </row>
    <row r="8" spans="1:16" s="71" customFormat="1" ht="21.75" customHeight="1" thickBot="1">
      <c r="A8" s="81"/>
      <c r="B8" s="404" t="s">
        <v>626</v>
      </c>
      <c r="C8" s="404"/>
      <c r="E8" s="79" t="s">
        <v>627</v>
      </c>
      <c r="F8" s="80">
        <f ca="1">INDIRECT(B47&amp;"!L7")</f>
        <v>0</v>
      </c>
      <c r="H8" s="79" t="s">
        <v>628</v>
      </c>
      <c r="I8" s="80">
        <f ca="1">INDIRECT(B47&amp;"!L15")</f>
        <v>0</v>
      </c>
      <c r="K8" s="86" t="s">
        <v>629</v>
      </c>
      <c r="L8" s="87" t="s">
        <v>630</v>
      </c>
      <c r="M8" s="88">
        <f ca="1">INDIRECT(B47&amp;"!O15")</f>
        <v>0</v>
      </c>
    </row>
    <row r="9" spans="1:16" s="71" customFormat="1" ht="21.75" customHeight="1" thickBot="1">
      <c r="A9" s="81"/>
      <c r="C9" s="81"/>
      <c r="F9" s="81"/>
      <c r="H9" s="74"/>
      <c r="I9" s="81"/>
      <c r="K9" s="197"/>
      <c r="L9" s="198" t="s">
        <v>7</v>
      </c>
      <c r="M9" s="199">
        <f ca="1">INDIRECT(B47&amp;"!P7")</f>
        <v>0</v>
      </c>
    </row>
    <row r="10" spans="1:16" s="71" customFormat="1" ht="21.75" customHeight="1" thickBot="1">
      <c r="A10" s="81"/>
      <c r="B10" s="89" t="s">
        <v>47</v>
      </c>
      <c r="C10" s="90">
        <f ca="1">INDIRECT(B47&amp;"!E12")+INDIRECT(B47&amp;"!F12")</f>
        <v>0</v>
      </c>
      <c r="F10" s="81"/>
      <c r="H10" s="74"/>
      <c r="K10" s="91" t="s">
        <v>631</v>
      </c>
      <c r="L10" s="92" t="s">
        <v>632</v>
      </c>
      <c r="M10" s="90">
        <f ca="1">INDIRECT(B47&amp;"!M23")</f>
        <v>0</v>
      </c>
      <c r="O10" s="76" t="s">
        <v>633</v>
      </c>
      <c r="P10" s="77"/>
    </row>
    <row r="11" spans="1:16" s="71" customFormat="1" ht="21.75" customHeight="1" thickBot="1">
      <c r="A11" s="81"/>
      <c r="C11" s="93"/>
      <c r="F11" s="81"/>
      <c r="H11" s="74"/>
      <c r="I11" s="81"/>
      <c r="L11" s="75"/>
      <c r="M11" s="81"/>
      <c r="O11" s="79"/>
      <c r="P11" s="80">
        <f ca="1">INDIRECT(B47&amp;"!N23")</f>
        <v>0</v>
      </c>
    </row>
    <row r="12" spans="1:16" s="71" customFormat="1" ht="21.75" customHeight="1" thickBot="1">
      <c r="A12" s="81"/>
      <c r="B12" s="89" t="s">
        <v>48</v>
      </c>
      <c r="C12" s="90">
        <f ca="1">INDIRECT(B47&amp;"!E13")+INDIRECT(B47&amp;"!F13")</f>
        <v>0</v>
      </c>
      <c r="F12" s="81"/>
      <c r="H12" s="82" t="s">
        <v>115</v>
      </c>
      <c r="I12" s="77"/>
      <c r="K12" s="83" t="s">
        <v>631</v>
      </c>
      <c r="L12" s="84" t="s">
        <v>634</v>
      </c>
      <c r="M12" s="85">
        <f ca="1">INDIRECT(B47&amp;"!M16")</f>
        <v>0</v>
      </c>
    </row>
    <row r="13" spans="1:16" s="71" customFormat="1" ht="21.75" customHeight="1" thickBot="1">
      <c r="A13" s="81"/>
      <c r="C13" s="93"/>
      <c r="F13" s="81"/>
      <c r="H13" s="79" t="s">
        <v>635</v>
      </c>
      <c r="I13" s="80">
        <f ca="1">INDIRECT(B47&amp;"!L16")</f>
        <v>0</v>
      </c>
      <c r="K13" s="94" t="s">
        <v>633</v>
      </c>
      <c r="L13" s="95" t="s">
        <v>636</v>
      </c>
      <c r="M13" s="96">
        <f ca="1">INDIRECT(B47&amp;"!N16")</f>
        <v>0</v>
      </c>
    </row>
    <row r="14" spans="1:16" s="71" customFormat="1" ht="21.75" customHeight="1" thickBot="1">
      <c r="A14" s="81"/>
      <c r="B14" s="89" t="s">
        <v>49</v>
      </c>
      <c r="C14" s="90">
        <f ca="1">INDIRECT(B47&amp;"!E14")+INDIRECT(B47&amp;"!F14")</f>
        <v>0</v>
      </c>
      <c r="F14" s="81"/>
      <c r="H14" s="74"/>
      <c r="I14" s="81"/>
      <c r="K14" s="97" t="s">
        <v>629</v>
      </c>
      <c r="L14" s="98" t="s">
        <v>637</v>
      </c>
      <c r="M14" s="80">
        <f ca="1">INDIRECT(B47&amp;"!O16")</f>
        <v>0</v>
      </c>
    </row>
    <row r="15" spans="1:16" s="71" customFormat="1" ht="21.75" customHeight="1" thickBot="1">
      <c r="A15" s="81"/>
      <c r="B15" s="99"/>
      <c r="C15" s="100"/>
      <c r="F15" s="81"/>
      <c r="H15" s="74"/>
      <c r="I15" s="81"/>
      <c r="K15" s="101"/>
      <c r="L15" s="198" t="s">
        <v>7</v>
      </c>
      <c r="M15" s="199">
        <f ca="1">INDIRECT(B47&amp;"!P16")</f>
        <v>0</v>
      </c>
    </row>
    <row r="16" spans="1:16" s="71" customFormat="1" ht="21.75" customHeight="1" thickBot="1">
      <c r="A16" s="81"/>
      <c r="B16" s="89" t="s">
        <v>50</v>
      </c>
      <c r="C16" s="90">
        <f ca="1">INDIRECT(B47&amp;"!E15")+INDIRECT(B47&amp;"!F15")</f>
        <v>0</v>
      </c>
      <c r="F16" s="81"/>
      <c r="H16" s="82" t="s">
        <v>25</v>
      </c>
      <c r="I16" s="77"/>
      <c r="K16" s="83" t="s">
        <v>631</v>
      </c>
      <c r="L16" s="84" t="s">
        <v>2</v>
      </c>
      <c r="M16" s="85">
        <f ca="1">INDIRECT(B47&amp;"!M21")</f>
        <v>0</v>
      </c>
    </row>
    <row r="17" spans="1:17" s="71" customFormat="1" ht="21.75" customHeight="1" thickBot="1">
      <c r="A17" s="81"/>
      <c r="C17" s="102"/>
      <c r="H17" s="79" t="s">
        <v>1</v>
      </c>
      <c r="I17" s="80">
        <f ca="1">INDIRECT(B47&amp;"!L21")</f>
        <v>0</v>
      </c>
      <c r="K17" s="94" t="s">
        <v>633</v>
      </c>
      <c r="L17" s="95" t="s">
        <v>8</v>
      </c>
      <c r="M17" s="96">
        <f ca="1">INDIRECT(B47&amp;"!N21")</f>
        <v>0</v>
      </c>
    </row>
    <row r="18" spans="1:17" s="71" customFormat="1" ht="21.75" customHeight="1" thickBot="1">
      <c r="A18" s="81"/>
      <c r="B18" s="103" t="s">
        <v>638</v>
      </c>
      <c r="C18" s="90">
        <f ca="1">INDIRECT(B47&amp;"!E16")+INDIRECT(B47&amp;"!F16")</f>
        <v>0</v>
      </c>
      <c r="H18" s="74"/>
      <c r="I18" s="81"/>
      <c r="K18" s="97" t="s">
        <v>629</v>
      </c>
      <c r="L18" s="98" t="s">
        <v>0</v>
      </c>
      <c r="M18" s="80">
        <f ca="1">INDIRECT(B47&amp;"!O21")</f>
        <v>0</v>
      </c>
    </row>
    <row r="19" spans="1:17" s="71" customFormat="1" ht="21.75" customHeight="1" thickBot="1">
      <c r="A19" s="81"/>
      <c r="C19" s="93"/>
      <c r="H19" s="74"/>
      <c r="I19" s="81"/>
      <c r="K19" s="101"/>
      <c r="L19" s="198" t="s">
        <v>7</v>
      </c>
      <c r="M19" s="199">
        <f ca="1">INDIRECT(B47&amp;"!P21")</f>
        <v>0</v>
      </c>
    </row>
    <row r="20" spans="1:17" s="71" customFormat="1" ht="21.75" customHeight="1" thickBot="1">
      <c r="A20" s="81"/>
      <c r="B20" s="103" t="s">
        <v>52</v>
      </c>
      <c r="C20" s="90">
        <f ca="1">INDIRECT(B47&amp;"!E17")+INDIRECT(B47&amp;"!F17")</f>
        <v>0</v>
      </c>
      <c r="E20" s="82" t="s">
        <v>639</v>
      </c>
      <c r="F20" s="73"/>
      <c r="H20" s="82" t="s">
        <v>20</v>
      </c>
      <c r="I20" s="77"/>
      <c r="K20" s="83" t="s">
        <v>631</v>
      </c>
      <c r="L20" s="84" t="s">
        <v>640</v>
      </c>
      <c r="M20" s="200">
        <f ca="1">INDIRECT(B47&amp;"!M17")</f>
        <v>0</v>
      </c>
      <c r="Q20" s="104"/>
    </row>
    <row r="21" spans="1:17" s="71" customFormat="1" ht="21.75" customHeight="1" thickBot="1">
      <c r="A21" s="81"/>
      <c r="B21" s="105"/>
      <c r="C21" s="93"/>
      <c r="E21" s="79"/>
      <c r="F21" s="80">
        <f ca="1">INDIRECT(B47&amp;"!L23")</f>
        <v>0</v>
      </c>
      <c r="H21" s="79" t="s">
        <v>641</v>
      </c>
      <c r="I21" s="80">
        <f ca="1">INDIRECT(B47&amp;"!L17")</f>
        <v>0</v>
      </c>
      <c r="K21" s="94" t="s">
        <v>633</v>
      </c>
      <c r="L21" s="95" t="s">
        <v>642</v>
      </c>
      <c r="M21" s="201">
        <f ca="1">INDIRECT(B47&amp;"!N17")</f>
        <v>0</v>
      </c>
    </row>
    <row r="22" spans="1:17" s="71" customFormat="1" ht="21.75" customHeight="1" thickBot="1">
      <c r="A22" s="81"/>
      <c r="B22" s="103" t="s">
        <v>66</v>
      </c>
      <c r="C22" s="90">
        <f ca="1">INDIRECT(B47&amp;"!E25")+INDIRECT(B47&amp;"!F25")</f>
        <v>0</v>
      </c>
      <c r="F22" s="81"/>
      <c r="K22" s="97" t="s">
        <v>629</v>
      </c>
      <c r="L22" s="98" t="s">
        <v>643</v>
      </c>
      <c r="M22" s="88">
        <f ca="1">INDIRECT(B47&amp;"!O17")</f>
        <v>0</v>
      </c>
    </row>
    <row r="23" spans="1:17" s="71" customFormat="1" ht="21.75" customHeight="1" thickBot="1">
      <c r="A23" s="81"/>
      <c r="B23" s="99"/>
      <c r="C23" s="108"/>
      <c r="F23" s="81"/>
      <c r="H23" s="74"/>
      <c r="I23" s="81"/>
      <c r="K23" s="101"/>
      <c r="L23" s="198" t="s">
        <v>7</v>
      </c>
      <c r="M23" s="199">
        <f ca="1">INDIRECT(B47&amp;"!P17")</f>
        <v>0</v>
      </c>
    </row>
    <row r="24" spans="1:17" s="71" customFormat="1" ht="21.75" customHeight="1" thickBot="1">
      <c r="A24" s="81"/>
      <c r="B24" s="103" t="s">
        <v>15</v>
      </c>
      <c r="C24" s="90">
        <f ca="1">INDIRECT(B47&amp;"!Y133")</f>
        <v>0</v>
      </c>
      <c r="F24" s="81"/>
      <c r="H24" s="76" t="s">
        <v>21</v>
      </c>
      <c r="I24" s="77"/>
      <c r="K24" s="83" t="s">
        <v>631</v>
      </c>
      <c r="L24" s="202" t="s">
        <v>644</v>
      </c>
      <c r="M24" s="200">
        <f ca="1">INDIRECT(B47&amp;"!M18")</f>
        <v>0</v>
      </c>
    </row>
    <row r="25" spans="1:17" s="71" customFormat="1" ht="21.75" customHeight="1" thickBot="1">
      <c r="A25" s="81"/>
      <c r="B25" s="106"/>
      <c r="C25" s="109"/>
      <c r="F25" s="81"/>
      <c r="H25" s="79" t="s">
        <v>645</v>
      </c>
      <c r="I25" s="80">
        <f ca="1">INDIRECT(B47&amp;"!L18")</f>
        <v>0</v>
      </c>
      <c r="K25" s="94" t="s">
        <v>633</v>
      </c>
      <c r="L25" s="203" t="s">
        <v>646</v>
      </c>
      <c r="M25" s="201">
        <f ca="1">INDIRECT(B47&amp;"!N18")</f>
        <v>0</v>
      </c>
    </row>
    <row r="26" spans="1:17" s="71" customFormat="1" ht="21.75" customHeight="1" thickBot="1">
      <c r="A26" s="81"/>
      <c r="B26" s="110" t="s">
        <v>17</v>
      </c>
      <c r="C26" s="90">
        <f ca="1">INDIRECT(B47&amp;"!E31")</f>
        <v>0</v>
      </c>
      <c r="F26" s="81"/>
      <c r="K26" s="97" t="s">
        <v>629</v>
      </c>
      <c r="L26" s="204" t="s">
        <v>647</v>
      </c>
      <c r="M26" s="88">
        <f ca="1">INDIRECT(B47&amp;"!O18")</f>
        <v>0</v>
      </c>
    </row>
    <row r="27" spans="1:17" s="71" customFormat="1" ht="21.75" customHeight="1" thickBot="1">
      <c r="A27" s="81"/>
      <c r="F27" s="81"/>
      <c r="L27" s="198" t="s">
        <v>7</v>
      </c>
      <c r="M27" s="199">
        <f ca="1">INDIRECT(B47&amp;"!P18")</f>
        <v>0</v>
      </c>
      <c r="N27" s="111"/>
    </row>
    <row r="28" spans="1:17" s="71" customFormat="1" ht="21.75" customHeight="1">
      <c r="A28" s="81"/>
      <c r="B28" s="112"/>
      <c r="C28" s="109"/>
      <c r="F28" s="81"/>
      <c r="H28" s="76" t="s">
        <v>22</v>
      </c>
      <c r="I28" s="77"/>
      <c r="K28" s="83" t="s">
        <v>631</v>
      </c>
      <c r="L28" s="202" t="s">
        <v>648</v>
      </c>
      <c r="M28" s="85">
        <f ca="1">INDIRECT(B47&amp;"!M19")</f>
        <v>0</v>
      </c>
      <c r="N28" s="111"/>
    </row>
    <row r="29" spans="1:17" s="71" customFormat="1" ht="21.75" customHeight="1" thickBot="1">
      <c r="A29" s="81"/>
      <c r="B29" s="112"/>
      <c r="C29" s="109"/>
      <c r="F29" s="81"/>
      <c r="H29" s="79" t="s">
        <v>649</v>
      </c>
      <c r="I29" s="80">
        <f ca="1">INDIRECT(B47&amp;"!L19")</f>
        <v>0</v>
      </c>
      <c r="K29" s="94" t="s">
        <v>633</v>
      </c>
      <c r="L29" s="203" t="s">
        <v>9</v>
      </c>
      <c r="M29" s="96">
        <f ca="1">INDIRECT(B47&amp;"!N19")</f>
        <v>0</v>
      </c>
      <c r="N29" s="111"/>
    </row>
    <row r="30" spans="1:17" s="71" customFormat="1" ht="21.75" customHeight="1" thickBot="1">
      <c r="A30" s="81"/>
      <c r="B30" s="112"/>
      <c r="C30" s="109"/>
      <c r="F30" s="81"/>
      <c r="H30" s="74"/>
      <c r="I30" s="75"/>
      <c r="K30" s="97" t="s">
        <v>629</v>
      </c>
      <c r="L30" s="204" t="s">
        <v>650</v>
      </c>
      <c r="M30" s="80">
        <f ca="1">INDIRECT(B47&amp;"!O19")</f>
        <v>0</v>
      </c>
      <c r="N30" s="111"/>
    </row>
    <row r="31" spans="1:17" s="71" customFormat="1" ht="21.75" customHeight="1" thickBot="1">
      <c r="A31" s="81"/>
      <c r="B31" s="112"/>
      <c r="C31" s="109"/>
      <c r="F31" s="81"/>
      <c r="L31" s="198" t="s">
        <v>7</v>
      </c>
      <c r="M31" s="199">
        <f ca="1">INDIRECT(B47&amp;"!P19")</f>
        <v>0</v>
      </c>
      <c r="N31" s="111"/>
    </row>
    <row r="32" spans="1:17" s="71" customFormat="1" ht="21.75" customHeight="1">
      <c r="A32" s="81"/>
      <c r="B32" s="112"/>
      <c r="C32" s="109"/>
      <c r="F32" s="81"/>
      <c r="H32" s="82" t="s">
        <v>23</v>
      </c>
      <c r="I32" s="77"/>
      <c r="K32" s="83" t="s">
        <v>631</v>
      </c>
      <c r="L32" s="84" t="s">
        <v>651</v>
      </c>
      <c r="M32" s="85">
        <f ca="1">INDIRECT(B47&amp;"!M20")</f>
        <v>0</v>
      </c>
      <c r="N32" s="111"/>
    </row>
    <row r="33" spans="1:16" s="71" customFormat="1" ht="21.75" customHeight="1" thickBot="1">
      <c r="A33" s="81"/>
      <c r="B33" s="112"/>
      <c r="C33" s="109"/>
      <c r="F33" s="81"/>
      <c r="H33" s="79" t="s">
        <v>652</v>
      </c>
      <c r="I33" s="80">
        <f ca="1">INDIRECT(B47&amp;"!L20")</f>
        <v>0</v>
      </c>
      <c r="K33" s="94" t="s">
        <v>633</v>
      </c>
      <c r="L33" s="95" t="s">
        <v>653</v>
      </c>
      <c r="M33" s="96">
        <f ca="1">INDIRECT(B47&amp;"!N20")</f>
        <v>0</v>
      </c>
      <c r="N33" s="111"/>
    </row>
    <row r="34" spans="1:16" s="71" customFormat="1" ht="21.75" customHeight="1" thickBot="1">
      <c r="A34" s="81"/>
      <c r="B34" s="112"/>
      <c r="C34" s="109"/>
      <c r="F34" s="81"/>
      <c r="H34" s="74"/>
      <c r="I34" s="81"/>
      <c r="K34" s="97" t="s">
        <v>629</v>
      </c>
      <c r="L34" s="98" t="s">
        <v>654</v>
      </c>
      <c r="M34" s="80">
        <f ca="1">INDIRECT(B47&amp;"!O20")</f>
        <v>0</v>
      </c>
      <c r="N34" s="111"/>
    </row>
    <row r="35" spans="1:16" s="71" customFormat="1" ht="21.75" customHeight="1" thickBot="1">
      <c r="A35" s="81"/>
      <c r="C35" s="81"/>
      <c r="F35" s="81"/>
      <c r="H35" s="74"/>
      <c r="I35" s="75"/>
      <c r="K35" s="107"/>
      <c r="L35" s="198" t="s">
        <v>7</v>
      </c>
      <c r="M35" s="199">
        <f ca="1">INDIRECT(B47&amp;"!P20")</f>
        <v>0</v>
      </c>
      <c r="N35" s="111"/>
    </row>
    <row r="36" spans="1:16" s="71" customFormat="1" ht="21.75" customHeight="1">
      <c r="A36" s="81"/>
      <c r="F36" s="81"/>
      <c r="H36" s="72" t="s">
        <v>655</v>
      </c>
      <c r="I36" s="77"/>
      <c r="K36" s="113" t="s">
        <v>631</v>
      </c>
      <c r="L36" s="114" t="s">
        <v>656</v>
      </c>
      <c r="M36" s="85">
        <f ca="1">INDIRECT(B47&amp;"!M22")</f>
        <v>0</v>
      </c>
      <c r="N36" s="111"/>
      <c r="O36" s="71" t="s">
        <v>657</v>
      </c>
    </row>
    <row r="37" spans="1:16" s="71" customFormat="1" ht="34.5" customHeight="1" thickBot="1">
      <c r="F37" s="81"/>
      <c r="H37" s="79" t="s">
        <v>658</v>
      </c>
      <c r="I37" s="80">
        <f ca="1">INDIRECT(B47&amp;"!L22")</f>
        <v>0</v>
      </c>
      <c r="K37" s="97" t="s">
        <v>633</v>
      </c>
      <c r="L37" s="98" t="s">
        <v>659</v>
      </c>
      <c r="M37" s="88">
        <f ca="1">INDIRECT(B47&amp;"!N22")</f>
        <v>0</v>
      </c>
      <c r="O37" s="405">
        <f ca="1">INDIRECT(B47&amp;"!O24")</f>
        <v>0</v>
      </c>
      <c r="P37" s="405"/>
    </row>
    <row r="38" spans="1:16" s="71" customFormat="1" ht="21.75" customHeight="1" thickBot="1">
      <c r="B38" s="115" t="s">
        <v>660</v>
      </c>
      <c r="C38" s="116">
        <f ca="1">INDIRECT(B47&amp;"!E6")</f>
        <v>0</v>
      </c>
      <c r="F38" s="81"/>
      <c r="H38" s="74"/>
      <c r="I38" s="75"/>
      <c r="L38" s="198" t="s">
        <v>7</v>
      </c>
      <c r="M38" s="199">
        <f ca="1">INDIRECT(B47&amp;"!P22")</f>
        <v>0</v>
      </c>
      <c r="O38" s="406"/>
      <c r="P38" s="406"/>
    </row>
    <row r="39" spans="1:16" s="71" customFormat="1" ht="21.75" customHeight="1">
      <c r="B39" s="117" t="s">
        <v>661</v>
      </c>
      <c r="C39" s="118">
        <f ca="1">INDIRECT(B47&amp;"!E7")</f>
        <v>0</v>
      </c>
      <c r="E39" s="82" t="s">
        <v>662</v>
      </c>
      <c r="F39" s="77"/>
      <c r="H39" s="74"/>
      <c r="I39" s="75"/>
      <c r="L39" s="75"/>
      <c r="M39" s="75"/>
      <c r="O39" s="82" t="s">
        <v>663</v>
      </c>
      <c r="P39" s="77"/>
    </row>
    <row r="40" spans="1:16" s="71" customFormat="1" ht="21.75" customHeight="1" thickBot="1">
      <c r="B40" s="168" t="s">
        <v>14</v>
      </c>
      <c r="C40" s="119">
        <f ca="1">INDIRECT(B47&amp;"!E8")</f>
        <v>0</v>
      </c>
      <c r="E40" s="79" t="s">
        <v>10</v>
      </c>
      <c r="F40" s="80">
        <f ca="1">INDIRECT(B47&amp;"!L25")</f>
        <v>0</v>
      </c>
      <c r="H40" s="74"/>
      <c r="I40" s="75"/>
      <c r="L40" s="75"/>
      <c r="M40" s="75"/>
      <c r="O40" s="79"/>
      <c r="P40" s="80">
        <f ca="1">INDIRECT(B47&amp;"!O27")</f>
        <v>0</v>
      </c>
    </row>
    <row r="41" spans="1:16" ht="21.75" customHeight="1"/>
    <row r="42" spans="1:16" ht="20.100000000000001" hidden="1" customHeight="1"/>
    <row r="43" spans="1:16" ht="20.100000000000001" hidden="1" customHeight="1"/>
    <row r="44" spans="1:16" ht="20.100000000000001" hidden="1" customHeight="1"/>
    <row r="45" spans="1:16" ht="20.100000000000001" hidden="1" customHeight="1"/>
    <row r="46" spans="1:16" ht="13.5" hidden="1" customHeight="1"/>
    <row r="47" spans="1:16" hidden="1">
      <c r="B47" s="47" t="s">
        <v>664</v>
      </c>
    </row>
    <row r="48" spans="1:16" ht="13.5" hidden="1" customHeight="1"/>
    <row r="49" ht="13.5" hidden="1" customHeight="1"/>
    <row r="50" ht="13.5" hidden="1" customHeight="1"/>
    <row r="51" ht="13.5" hidden="1" customHeight="1"/>
    <row r="52" ht="13.5" hidden="1" customHeight="1"/>
    <row r="53" ht="13.5" hidden="1" customHeight="1"/>
    <row r="54" ht="13.5" hidden="1" customHeight="1"/>
    <row r="55" ht="13.5" hidden="1" customHeight="1"/>
    <row r="56" ht="13.5" hidden="1" customHeight="1"/>
    <row r="57" ht="13.5" hidden="1" customHeight="1"/>
    <row r="58" ht="13.5" hidden="1" customHeight="1"/>
    <row r="59" ht="13.5" hidden="1" customHeight="1"/>
    <row r="60" ht="13.5" hidden="1" customHeight="1"/>
    <row r="61" ht="13.5" hidden="1" customHeight="1"/>
    <row r="62" ht="13.5" hidden="1" customHeight="1"/>
    <row r="63" ht="13.5" hidden="1" customHeight="1"/>
    <row r="64" ht="13.5" hidden="1" customHeight="1"/>
    <row r="65" ht="13.5" hidden="1" customHeight="1"/>
    <row r="66" ht="13.5" hidden="1" customHeight="1"/>
    <row r="67" ht="13.5" hidden="1" customHeight="1"/>
    <row r="68" ht="13.5" hidden="1" customHeight="1"/>
    <row r="69" ht="13.5" hidden="1" customHeight="1"/>
    <row r="70" ht="13.5" hidden="1" customHeight="1"/>
    <row r="71" ht="13.5" hidden="1" customHeight="1"/>
    <row r="72" ht="13.5" hidden="1" customHeight="1"/>
    <row r="73" ht="13.5" hidden="1" customHeight="1"/>
    <row r="74" ht="13.5" hidden="1" customHeight="1"/>
    <row r="75" ht="13.5" hidden="1" customHeight="1"/>
    <row r="76" ht="13.5" hidden="1" customHeight="1"/>
    <row r="77" ht="13.5" hidden="1" customHeight="1"/>
    <row r="78" ht="13.5" hidden="1" customHeight="1"/>
    <row r="79" ht="13.5" hidden="1" customHeight="1"/>
    <row r="80" ht="13.5" hidden="1" customHeight="1"/>
    <row r="81" ht="13.5" hidden="1" customHeight="1"/>
    <row r="82" ht="13.5" hidden="1" customHeight="1"/>
    <row r="83" ht="13.5" hidden="1" customHeight="1"/>
    <row r="84" ht="13.5" hidden="1" customHeight="1"/>
    <row r="85" ht="13.5" hidden="1" customHeight="1"/>
    <row r="86" ht="13.5" hidden="1" customHeight="1"/>
    <row r="87" ht="13.5" hidden="1" customHeight="1"/>
    <row r="88" ht="13.5" hidden="1" customHeight="1"/>
    <row r="89" ht="13.5" hidden="1" customHeight="1"/>
    <row r="90" ht="13.5" hidden="1" customHeight="1"/>
    <row r="91" ht="13.5" hidden="1" customHeight="1"/>
    <row r="92" ht="13.5" hidden="1" customHeight="1"/>
    <row r="93" ht="13.5" hidden="1" customHeight="1"/>
    <row r="94" ht="13.5" hidden="1" customHeight="1"/>
    <row r="95" ht="13.5" hidden="1" customHeight="1"/>
    <row r="96" ht="13.5" hidden="1" customHeight="1"/>
    <row r="97" ht="13.5" hidden="1" customHeight="1"/>
    <row r="98" ht="13.5" hidden="1" customHeight="1"/>
    <row r="99" ht="13.5" hidden="1" customHeight="1"/>
    <row r="100" ht="13.5" hidden="1" customHeight="1"/>
    <row r="101" ht="13.5" hidden="1" customHeight="1"/>
    <row r="102" ht="13.5" hidden="1" customHeight="1"/>
    <row r="103" ht="13.5" hidden="1" customHeight="1"/>
    <row r="104" ht="13.5" hidden="1" customHeight="1"/>
    <row r="105" ht="13.5" hidden="1" customHeight="1"/>
    <row r="106" ht="13.5" hidden="1" customHeight="1"/>
    <row r="107" ht="13.5" hidden="1" customHeight="1"/>
    <row r="108" ht="13.5" hidden="1" customHeight="1"/>
    <row r="109" ht="13.5" hidden="1" customHeight="1"/>
    <row r="110" ht="13.5" hidden="1" customHeight="1"/>
    <row r="111" ht="13.5" hidden="1" customHeight="1"/>
    <row r="112" ht="13.5" hidden="1" customHeight="1"/>
    <row r="113" ht="13.5" hidden="1" customHeight="1"/>
    <row r="114" ht="13.5" hidden="1" customHeight="1"/>
    <row r="115" ht="13.5" hidden="1" customHeight="1"/>
    <row r="116" ht="13.5" hidden="1" customHeight="1"/>
    <row r="117" ht="13.5" hidden="1" customHeight="1"/>
    <row r="118" ht="13.5" hidden="1" customHeight="1"/>
    <row r="119" ht="13.5" hidden="1" customHeight="1"/>
    <row r="120" ht="13.5" hidden="1" customHeight="1"/>
    <row r="121" ht="13.5" hidden="1" customHeight="1"/>
    <row r="122" ht="13.5" hidden="1" customHeight="1"/>
    <row r="123" ht="13.5" hidden="1" customHeight="1"/>
    <row r="124" ht="13.5" hidden="1" customHeight="1"/>
    <row r="125" ht="13.5" hidden="1" customHeight="1"/>
    <row r="126" ht="13.5" hidden="1" customHeight="1"/>
    <row r="127" ht="13.5" hidden="1" customHeight="1"/>
    <row r="128" ht="13.5" hidden="1" customHeight="1"/>
    <row r="129" ht="13.5" hidden="1" customHeight="1"/>
    <row r="130" ht="13.5" hidden="1" customHeight="1"/>
    <row r="131" ht="13.5" hidden="1" customHeight="1"/>
    <row r="132" ht="13.5" hidden="1" customHeight="1"/>
    <row r="133" ht="13.5" hidden="1" customHeight="1"/>
    <row r="134" ht="13.5" hidden="1" customHeight="1"/>
    <row r="135" ht="13.5" hidden="1" customHeight="1"/>
    <row r="136" ht="13.5" hidden="1" customHeight="1"/>
    <row r="137" ht="13.5" hidden="1" customHeight="1"/>
    <row r="138" ht="13.5" hidden="1" customHeight="1"/>
    <row r="139" ht="13.5" hidden="1" customHeight="1"/>
    <row r="140" ht="13.5" hidden="1" customHeight="1"/>
    <row r="141" ht="13.5" hidden="1" customHeight="1"/>
    <row r="142" ht="13.5" hidden="1" customHeight="1"/>
    <row r="143" ht="13.5" hidden="1" customHeight="1"/>
    <row r="144" ht="13.5" hidden="1" customHeight="1"/>
    <row r="145" ht="13.5" hidden="1" customHeight="1"/>
    <row r="146" ht="13.5" hidden="1" customHeight="1"/>
    <row r="147" ht="13.5" hidden="1" customHeight="1"/>
    <row r="148" ht="13.5" hidden="1" customHeight="1"/>
    <row r="149" ht="13.5" hidden="1" customHeight="1"/>
    <row r="150" ht="13.5" hidden="1" customHeight="1"/>
    <row r="151" ht="13.5" hidden="1" customHeight="1"/>
    <row r="152" ht="13.5" hidden="1" customHeight="1"/>
    <row r="153" ht="13.5" hidden="1" customHeight="1"/>
    <row r="154" ht="13.5" hidden="1" customHeight="1"/>
    <row r="155" ht="13.5" hidden="1" customHeight="1"/>
    <row r="156" ht="13.5" hidden="1" customHeight="1"/>
    <row r="157" ht="13.5" hidden="1" customHeight="1"/>
    <row r="158" ht="13.5" hidden="1" customHeight="1"/>
    <row r="159" ht="13.5" hidden="1" customHeight="1"/>
    <row r="160" ht="13.5" hidden="1" customHeight="1"/>
    <row r="161" ht="13.5" hidden="1" customHeight="1"/>
    <row r="162" ht="13.5" hidden="1" customHeight="1"/>
    <row r="163" ht="13.5" hidden="1" customHeight="1"/>
    <row r="164" ht="13.5" hidden="1" customHeight="1"/>
    <row r="165" ht="13.5" hidden="1" customHeight="1"/>
    <row r="166" ht="13.5" hidden="1" customHeight="1"/>
    <row r="167" ht="13.5" hidden="1" customHeight="1"/>
    <row r="168" ht="13.5" hidden="1" customHeight="1"/>
    <row r="169" ht="13.5" hidden="1" customHeight="1"/>
    <row r="170" ht="13.5" hidden="1" customHeight="1"/>
    <row r="171" ht="13.5" hidden="1" customHeight="1"/>
    <row r="172" ht="13.5" hidden="1" customHeight="1"/>
    <row r="173" ht="13.5" hidden="1" customHeight="1"/>
    <row r="174" ht="13.5" hidden="1" customHeight="1"/>
    <row r="175" ht="13.5" hidden="1" customHeight="1"/>
    <row r="176" ht="13.5" hidden="1" customHeight="1"/>
    <row r="177" ht="13.5" hidden="1" customHeight="1"/>
    <row r="178" ht="13.5" hidden="1" customHeight="1"/>
    <row r="179" ht="13.5" hidden="1" customHeight="1"/>
    <row r="180" ht="13.5" hidden="1" customHeight="1"/>
    <row r="181" ht="13.5" hidden="1" customHeight="1"/>
    <row r="182" ht="13.5" hidden="1" customHeight="1"/>
    <row r="183" ht="13.5" hidden="1" customHeight="1"/>
    <row r="184" ht="13.5" hidden="1" customHeight="1"/>
    <row r="185" ht="13.5" hidden="1" customHeight="1"/>
    <row r="186" ht="13.5" hidden="1" customHeight="1"/>
    <row r="187" ht="13.5" hidden="1" customHeight="1"/>
    <row r="188" ht="13.5" hidden="1" customHeight="1"/>
    <row r="189" ht="13.5" hidden="1" customHeight="1"/>
    <row r="190" ht="13.5" hidden="1" customHeight="1"/>
    <row r="191" ht="13.5" hidden="1" customHeight="1"/>
    <row r="192" ht="13.5" hidden="1" customHeight="1"/>
    <row r="193" ht="13.5" hidden="1" customHeight="1"/>
    <row r="194" ht="13.5" hidden="1" customHeight="1"/>
    <row r="195" ht="13.5" hidden="1" customHeight="1"/>
    <row r="196" ht="13.5" hidden="1" customHeight="1"/>
    <row r="197" ht="13.5" hidden="1" customHeight="1"/>
    <row r="198" ht="13.5" hidden="1" customHeight="1"/>
    <row r="199" ht="13.5" hidden="1" customHeight="1"/>
    <row r="200" ht="13.5" hidden="1" customHeight="1"/>
    <row r="201" ht="13.5" hidden="1" customHeight="1"/>
    <row r="202" ht="13.5" hidden="1" customHeight="1"/>
    <row r="203" ht="13.5" hidden="1" customHeight="1"/>
    <row r="204" ht="13.5" hidden="1" customHeight="1"/>
    <row r="205" ht="13.5" hidden="1" customHeight="1"/>
    <row r="206" ht="13.5" hidden="1" customHeight="1"/>
    <row r="207" ht="13.5" hidden="1" customHeight="1"/>
    <row r="208" ht="13.5" hidden="1" customHeight="1"/>
    <row r="209" ht="13.5" hidden="1" customHeight="1"/>
    <row r="210" ht="13.5" hidden="1" customHeight="1"/>
    <row r="211" ht="13.5" hidden="1" customHeight="1"/>
    <row r="212" ht="13.5" hidden="1" customHeight="1"/>
    <row r="213" ht="13.5" hidden="1" customHeight="1"/>
    <row r="214" ht="13.5" hidden="1" customHeight="1"/>
    <row r="215" ht="13.5" hidden="1" customHeight="1"/>
    <row r="216" ht="13.5" hidden="1" customHeight="1"/>
    <row r="217" ht="13.5" hidden="1" customHeight="1"/>
    <row r="218" ht="13.5" hidden="1" customHeight="1"/>
    <row r="219" ht="13.5" hidden="1" customHeight="1"/>
    <row r="220" ht="13.5" hidden="1" customHeight="1"/>
    <row r="221" ht="13.5" hidden="1" customHeight="1"/>
    <row r="222" ht="13.5" hidden="1" customHeight="1"/>
    <row r="223" ht="13.5" hidden="1" customHeight="1"/>
    <row r="224" ht="13.5" hidden="1" customHeight="1"/>
    <row r="225" ht="13.5" hidden="1" customHeight="1"/>
    <row r="226" ht="13.5" hidden="1" customHeight="1"/>
    <row r="227" ht="13.5" hidden="1" customHeight="1"/>
    <row r="228" ht="13.5" hidden="1" customHeight="1"/>
    <row r="229" ht="13.5" hidden="1" customHeight="1"/>
    <row r="230" ht="13.5" hidden="1" customHeight="1"/>
    <row r="231" ht="13.5" hidden="1" customHeight="1"/>
    <row r="232" ht="13.5" hidden="1" customHeight="1"/>
    <row r="233" ht="13.5" hidden="1" customHeight="1"/>
    <row r="234" ht="13.5" hidden="1" customHeight="1"/>
    <row r="235" ht="13.5" hidden="1" customHeight="1"/>
    <row r="236" ht="13.5" hidden="1" customHeight="1"/>
    <row r="237" ht="13.5" hidden="1" customHeight="1"/>
    <row r="238" ht="13.5" hidden="1" customHeight="1"/>
    <row r="239" ht="13.5" hidden="1" customHeight="1"/>
    <row r="240" ht="13.5" hidden="1" customHeight="1"/>
    <row r="241" ht="13.5" hidden="1" customHeight="1"/>
    <row r="242" ht="13.5" hidden="1" customHeight="1"/>
    <row r="243" ht="13.5" hidden="1" customHeight="1"/>
    <row r="244" ht="13.5" hidden="1" customHeight="1"/>
    <row r="245" ht="13.5" hidden="1" customHeight="1"/>
    <row r="246" ht="13.5" hidden="1" customHeight="1"/>
    <row r="247" ht="13.5" hidden="1" customHeight="1"/>
    <row r="248" ht="13.5" hidden="1" customHeight="1"/>
    <row r="249" ht="13.5" hidden="1" customHeight="1"/>
    <row r="250" ht="13.5" hidden="1" customHeight="1"/>
  </sheetData>
  <mergeCells count="4">
    <mergeCell ref="A4:C4"/>
    <mergeCell ref="B8:C8"/>
    <mergeCell ref="O37:P38"/>
    <mergeCell ref="A1:P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7" orientation="landscape" horizontalDpi="400" verticalDpi="400" r:id="rId1"/>
  <headerFooter alignWithMargins="0">
    <oddHeader>&amp;R&amp;F   &amp;D  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災害廃棄物搬入量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災害廃棄物搬入量!Print_Area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災害廃棄物搬入量!Print_Titles</vt:lpstr>
      <vt:lpstr>施設区分別搬入量内訳!Print_Titles</vt:lpstr>
      <vt:lpstr>施設資源化量内訳!Print_Titles</vt:lpstr>
      <vt:lpstr>資源化量内訳!Print_Titles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2017-09-01T04:03:06Z</dcterms:created>
  <dcterms:modified xsi:type="dcterms:W3CDTF">2021-01-22T04:28:09Z</dcterms:modified>
</cp:coreProperties>
</file>