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0和歌山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Q8" i="1" s="1"/>
  <c r="D9" i="1"/>
  <c r="Q9" i="1" s="1"/>
  <c r="D10" i="1"/>
  <c r="Q10" i="1" s="1"/>
  <c r="D11" i="1"/>
  <c r="Q11" i="1" s="1"/>
  <c r="D12" i="1"/>
  <c r="Q12" i="1" s="1"/>
  <c r="D13" i="1"/>
  <c r="Q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F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Q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F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Q37" i="1" s="1"/>
  <c r="F37" i="1" l="1"/>
  <c r="F25" i="1"/>
  <c r="F13" i="1"/>
  <c r="J37" i="1"/>
  <c r="J31" i="1"/>
  <c r="J25" i="1"/>
  <c r="J19" i="1"/>
  <c r="J13" i="1"/>
  <c r="L37" i="1"/>
  <c r="L31" i="1"/>
  <c r="L25" i="1"/>
  <c r="L19" i="1"/>
  <c r="L13" i="1"/>
  <c r="N37" i="1"/>
  <c r="N31" i="1"/>
  <c r="N25" i="1"/>
  <c r="N19" i="1"/>
  <c r="N13" i="1"/>
  <c r="Q31" i="1"/>
  <c r="Q19" i="1"/>
  <c r="F36" i="1"/>
  <c r="F30" i="1"/>
  <c r="F24" i="1"/>
  <c r="F18" i="1"/>
  <c r="F12" i="1"/>
  <c r="J36" i="1"/>
  <c r="J30" i="1"/>
  <c r="J24" i="1"/>
  <c r="J18" i="1"/>
  <c r="J12" i="1"/>
  <c r="L36" i="1"/>
  <c r="L30" i="1"/>
  <c r="L24" i="1"/>
  <c r="L18" i="1"/>
  <c r="L12" i="1"/>
  <c r="N36" i="1"/>
  <c r="N30" i="1"/>
  <c r="N24" i="1"/>
  <c r="N18" i="1"/>
  <c r="N12" i="1"/>
  <c r="F35" i="1"/>
  <c r="F29" i="1"/>
  <c r="F23" i="1"/>
  <c r="F17" i="1"/>
  <c r="F11" i="1"/>
  <c r="J35" i="1"/>
  <c r="J29" i="1"/>
  <c r="J23" i="1"/>
  <c r="J17" i="1"/>
  <c r="J11" i="1"/>
  <c r="L35" i="1"/>
  <c r="L29" i="1"/>
  <c r="L23" i="1"/>
  <c r="L17" i="1"/>
  <c r="L11" i="1"/>
  <c r="N35" i="1"/>
  <c r="N29" i="1"/>
  <c r="N23" i="1"/>
  <c r="N17" i="1"/>
  <c r="N11" i="1"/>
  <c r="F34" i="1"/>
  <c r="F28" i="1"/>
  <c r="F22" i="1"/>
  <c r="F16" i="1"/>
  <c r="F10" i="1"/>
  <c r="J34" i="1"/>
  <c r="J28" i="1"/>
  <c r="J22" i="1"/>
  <c r="J16" i="1"/>
  <c r="J10" i="1"/>
  <c r="L34" i="1"/>
  <c r="L28" i="1"/>
  <c r="L22" i="1"/>
  <c r="L16" i="1"/>
  <c r="L10" i="1"/>
  <c r="N34" i="1"/>
  <c r="N28" i="1"/>
  <c r="N22" i="1"/>
  <c r="N16" i="1"/>
  <c r="N10" i="1"/>
  <c r="F33" i="1"/>
  <c r="F27" i="1"/>
  <c r="F21" i="1"/>
  <c r="F15" i="1"/>
  <c r="F9" i="1"/>
  <c r="J33" i="1"/>
  <c r="J27" i="1"/>
  <c r="J21" i="1"/>
  <c r="J15" i="1"/>
  <c r="J9" i="1"/>
  <c r="L33" i="1"/>
  <c r="L27" i="1"/>
  <c r="L21" i="1"/>
  <c r="L15" i="1"/>
  <c r="L9" i="1"/>
  <c r="N33" i="1"/>
  <c r="N27" i="1"/>
  <c r="N21" i="1"/>
  <c r="N15" i="1"/>
  <c r="N9" i="1"/>
  <c r="F32" i="1"/>
  <c r="F26" i="1"/>
  <c r="F20" i="1"/>
  <c r="F14" i="1"/>
  <c r="F8" i="1"/>
  <c r="J32" i="1"/>
  <c r="J26" i="1"/>
  <c r="J20" i="1"/>
  <c r="J14" i="1"/>
  <c r="J8" i="1"/>
  <c r="L32" i="1"/>
  <c r="L26" i="1"/>
  <c r="L20" i="1"/>
  <c r="L14" i="1"/>
  <c r="L8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<sst xmlns="http://schemas.openxmlformats.org/spreadsheetml/2006/main" count="754" uniqueCount="316">
  <si>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</si>
  <si>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</si>
  <si>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</si>
  <si>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</si>
  <si>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</si>
  <si>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</si>
  <si>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</si>
  <si>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</si>
  <si>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</si>
  <si>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</si>
  <si>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</si>
  <si>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</si>
  <si>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</si>
  <si>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</si>
  <si>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</si>
  <si>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</si>
  <si>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</si>
  <si>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</si>
  <si>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</si>
  <si>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</si>
  <si>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</si>
  <si>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</si>
  <si>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</si>
  <si>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</si>
  <si>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</si>
  <si>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</si>
  <si>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</si>
  <si>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</si>
  <si>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</si>
  <si>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</si>
  <si>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</si>
  <si>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</si>
  <si>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</si>
  <si>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</si>
  <si>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</si>
  <si>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</si>
  <si>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</si>
  <si>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</si>
  <si>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</si>
  <si>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</si>
  <si>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</si>
  <si>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</si>
  <si>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</si>
  <si>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</si>
  <si>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</si>
  <si>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</si>
  <si>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</si>
  <si>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</si>
  <si>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</si>
  <si>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</si>
  <si>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</si>
  <si>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</si>
  <si>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</si>
  <si>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</si>
  <si>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</si>
  <si>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</si>
  <si>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</si>
  <si>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</si>
  <si>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</si>
  <si>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</si>
  <si>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</si>
  <si>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</si>
  <si>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</si>
  <si>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</si>
  <si>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</si>
  <si>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</si>
  <si>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</si>
  <si>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</si>
  <si>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</si>
  <si>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</si>
  <si>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</si>
  <si>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</si>
  <si>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</si>
  <si>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</si>
  <si>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</si>
  <si>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</si>
  <si>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</si>
  <si>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</si>
  <si>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</si>
  <si>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</si>
  <si>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</si>
  <si>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</si>
  <si>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</si>
  <si>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</si>
  <si>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</si>
  <si>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</si>
  <si>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</si>
  <si>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</si>
  <si>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</si>
  <si>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</si>
  <si>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</si>
  <si>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</si>
  <si>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</si>
  <si>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</si>
  <si>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</si>
  <si>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</si>
  <si>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</si>
  <si>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</si>
  <si>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</si>
  <si>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</si>
  <si>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</si>
  <si>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</si>
  <si>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</si>
  <si>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</si>
  <si>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</si>
  <si>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</si>
  <si>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</si>
  <si>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</si>
  <si>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</si>
  <si>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</si>
  <si>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</si>
  <si>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</si>
  <si>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</si>
  <si>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</si>
  <si>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</si>
  <si>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</si>
  <si>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</si>
  <si>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</si>
  <si>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</si>
  <si>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</si>
  <si>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</si>
  <si>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</si>
  <si>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</si>
  <si>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</si>
  <si>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</si>
  <si>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</si>
  <si>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</si>
  <si>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</si>
  <si>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</si>
  <si>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</si>
  <si>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</si>
  <si>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</si>
  <si>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</si>
  <si>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</si>
  <si>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</si>
  <si>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</si>
  <si>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</si>
  <si>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</si>
  <si>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</si>
  <si>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</si>
  <si>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</si>
  <si>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</si>
  <si>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</si>
  <si>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</si>
  <si>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</si>
  <si>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</si>
  <si>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</si>
  <si>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</si>
  <si>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</si>
  <si>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</si>
  <si>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</si>
  <si>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</si>
  <si>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</si>
  <si>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</si>
  <si>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</si>
  <si>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</si>
  <si>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</si>
  <si>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</si>
  <si>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</si>
  <si>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</si>
  <si>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</si>
  <si>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</si>
  <si>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</si>
  <si>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</si>
  <si>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</si>
  <si>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</si>
  <si>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</si>
  <si>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</si>
  <si>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</si>
  <si>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</si>
  <si>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</si>
  <si>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</si>
  <si>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</si>
  <si>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</si>
  <si>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</si>
  <si>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</si>
  <si>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</si>
  <si>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</si>
  <si>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</si>
  <si>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</si>
  <si>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</si>
  <si>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</si>
  <si>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</si>
  <si>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</si>
  <si>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</si>
  <si>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</si>
  <si>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</si>
  <si>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</si>
  <si>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</si>
  <si>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</si>
  <si>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</si>
  <si>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</si>
  <si>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</si>
  <si>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</si>
  <si>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</si>
  <si>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</si>
  <si>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</si>
  <si>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</si>
  <si>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</si>
  <si>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</si>
  <si>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</si>
  <si>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</si>
  <si>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</si>
  <si>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</si>
  <si>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</si>
  <si>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</si>
  <si>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</si>
  <si>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</si>
  <si>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</si>
  <si>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</si>
  <si>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</si>
  <si>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</si>
  <si>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</si>
  <si>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</si>
  <si>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</si>
  <si>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</si>
  <si>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</si>
  <si>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</si>
  <si>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</si>
  <si>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</si>
  <si>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</si>
  <si>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</si>
  <si>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</si>
  <si>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</si>
  <si>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</si>
  <si>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</si>
  <si>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</si>
  <si>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</si>
  <si>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</si>
  <si>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</si>
  <si>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</si>
  <si>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</si>
  <si>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</si>
  <si>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</si>
  <si>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</si>
  <si>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</si>
  <si>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</si>
  <si>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</si>
  <si>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</si>
  <si>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</si>
  <si>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</si>
  <si>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</si>
  <si>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</si>
  <si>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</si>
  <si>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</si>
  <si>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</si>
  <si>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</si>
  <si>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</si>
  <si>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</si>
  <si>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</si>
  <si>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</si>
  <si>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30000</t>
  </si>
  <si>
    <t>水洗化人口等（令和1年度実績）</t>
    <phoneticPr fontId="3"/>
  </si>
  <si>
    <t>し尿処理の状況（令和1年度実績）</t>
    <phoneticPr fontId="3"/>
  </si>
  <si>
    <t>30201</t>
  </si>
  <si>
    <t>和歌山市</t>
  </si>
  <si>
    <t/>
  </si>
  <si>
    <t>○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</si>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</sst>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24</v>
      </c>
      <c r="B7" s="116" t="s">
        <v>251</v>
      </c>
      <c r="C7" s="109" t="s">
        <v>200</v>
      </c>
      <c r="D7" s="110">
        <f>+SUM(E7,+I7)</f>
        <v>955561</v>
      </c>
      <c r="E7" s="110">
        <f>+SUM(G7,+H7)</f>
        <v>166028</v>
      </c>
      <c r="F7" s="111">
        <f>IF(D7&gt;0,E7/D7*100,"-")</f>
        <v>17.374924259152476</v>
      </c>
      <c r="G7" s="108">
        <f>SUM(G$8:G$207)</f>
        <v>165548</v>
      </c>
      <c r="H7" s="108">
        <f>SUM(H$8:H$207)</f>
        <v>480</v>
      </c>
      <c r="I7" s="110">
        <f>+SUM(K7,+M7,+O7)</f>
        <v>789533</v>
      </c>
      <c r="J7" s="111">
        <f>IF(D7&gt;0,I7/D7*100,"-")</f>
        <v>82.625075740847521</v>
      </c>
      <c r="K7" s="108">
        <f>SUM(K$8:K$207)</f>
        <v>206649</v>
      </c>
      <c r="L7" s="111">
        <f>IF(D7&gt;0,K7/D7*100,"-")</f>
        <v>21.625934921998699</v>
      </c>
      <c r="M7" s="108">
        <f>SUM(M$8:M$207)</f>
        <v>2241</v>
      </c>
      <c r="N7" s="111">
        <f>IF(D7&gt;0,M7/D7*100,"-")</f>
        <v>0.23452191958441168</v>
      </c>
      <c r="O7" s="108">
        <f>SUM(O$8:O$207)</f>
        <v>580643</v>
      </c>
      <c r="P7" s="108">
        <f>SUM(P$8:P$207)</f>
        <v>348162</v>
      </c>
      <c r="Q7" s="111">
        <f>IF(D7&gt;0,O7/D7*100,"-")</f>
        <v>60.764618899264413</v>
      </c>
      <c r="R7" s="108">
        <f>SUM(R$8:R$207)</f>
        <v>6959</v>
      </c>
      <c r="S7" s="112">
        <f t="shared" ref="S7:Z7" si="0">COUNTIF(S$8:S$207,"○")</f>
        <v>23</v>
      </c>
      <c r="T7" s="112">
        <f t="shared" si="0"/>
        <v>1</v>
      </c>
      <c r="U7" s="112">
        <f t="shared" si="0"/>
        <v>0</v>
      </c>
      <c r="V7" s="112">
        <f t="shared" si="0"/>
        <v>6</v>
      </c>
      <c r="W7" s="112">
        <f t="shared" si="0"/>
        <v>16</v>
      </c>
      <c r="X7" s="112">
        <f t="shared" si="0"/>
        <v>6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24</v>
      </c>
      <c r="B8" s="102" t="s">
        <v>254</v>
      </c>
      <c r="C8" s="101" t="s">
        <v>255</v>
      </c>
      <c r="D8" s="103">
        <f>+SUM(E8,+I8)</f>
        <v>367234</v>
      </c>
      <c r="E8" s="103">
        <f>+SUM(G8,+H8)</f>
        <v>51660</v>
      </c>
      <c r="F8" s="104">
        <f>IF(D8&gt;0,E8/D8*100,"-")</f>
        <v>14.067324920895125</v>
      </c>
      <c r="G8" s="103">
        <v>51402</v>
      </c>
      <c r="H8" s="103">
        <v>258</v>
      </c>
      <c r="I8" s="103">
        <f>+SUM(K8,+M8,+O8)</f>
        <v>315574</v>
      </c>
      <c r="J8" s="104">
        <f>IF(D8&gt;0,I8/D8*100,"-")</f>
        <v>85.932675079104882</v>
      </c>
      <c r="K8" s="103">
        <v>110346</v>
      </c>
      <c r="L8" s="104">
        <f>IF(D8&gt;0,K8/D8*100,"-")</f>
        <v>30.047871384457864</v>
      </c>
      <c r="M8" s="103">
        <v>954</v>
      </c>
      <c r="N8" s="104">
        <f>IF(D8&gt;0,M8/D8*100,"-")</f>
        <v>0.25977986787715734</v>
      </c>
      <c r="O8" s="103">
        <v>204274</v>
      </c>
      <c r="P8" s="103">
        <v>109162</v>
      </c>
      <c r="Q8" s="104">
        <f>IF(D8&gt;0,O8/D8*100,"-")</f>
        <v>55.625023826769848</v>
      </c>
      <c r="R8" s="103">
        <v>3570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24</v>
      </c>
      <c r="B9" s="102" t="s">
        <v>258</v>
      </c>
      <c r="C9" s="101" t="s">
        <v>259</v>
      </c>
      <c r="D9" s="103">
        <f>+SUM(E9,+I9)</f>
        <v>50497</v>
      </c>
      <c r="E9" s="103">
        <f>+SUM(G9,+H9)</f>
        <v>15713</v>
      </c>
      <c r="F9" s="104">
        <f>IF(D9&gt;0,E9/D9*100,"-")</f>
        <v>31.116700001980313</v>
      </c>
      <c r="G9" s="103">
        <v>15713</v>
      </c>
      <c r="H9" s="103">
        <v>0</v>
      </c>
      <c r="I9" s="103">
        <f>+SUM(K9,+M9,+O9)</f>
        <v>34784</v>
      </c>
      <c r="J9" s="104">
        <f>IF(D9&gt;0,I9/D9*100,"-")</f>
        <v>68.88329999801968</v>
      </c>
      <c r="K9" s="103">
        <v>0</v>
      </c>
      <c r="L9" s="104">
        <f>IF(D9&gt;0,K9/D9*100,"-")</f>
        <v>0</v>
      </c>
      <c r="M9" s="103">
        <v>0</v>
      </c>
      <c r="N9" s="104">
        <f>IF(D9&gt;0,M9/D9*100,"-")</f>
        <v>0</v>
      </c>
      <c r="O9" s="103">
        <v>34784</v>
      </c>
      <c r="P9" s="103">
        <v>19494</v>
      </c>
      <c r="Q9" s="104">
        <f>IF(D9&gt;0,O9/D9*100,"-")</f>
        <v>68.88329999801968</v>
      </c>
      <c r="R9" s="103">
        <v>237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24</v>
      </c>
      <c r="B10" s="102" t="s">
        <v>260</v>
      </c>
      <c r="C10" s="101" t="s">
        <v>261</v>
      </c>
      <c r="D10" s="103">
        <f>+SUM(E10,+I10)</f>
        <v>62206</v>
      </c>
      <c r="E10" s="103">
        <f>+SUM(G10,+H10)</f>
        <v>5826</v>
      </c>
      <c r="F10" s="104">
        <f>IF(D10&gt;0,E10/D10*100,"-")</f>
        <v>9.3656560460405753</v>
      </c>
      <c r="G10" s="103">
        <v>5826</v>
      </c>
      <c r="H10" s="103">
        <v>0</v>
      </c>
      <c r="I10" s="103">
        <f>+SUM(K10,+M10,+O10)</f>
        <v>56380</v>
      </c>
      <c r="J10" s="104">
        <f>IF(D10&gt;0,I10/D10*100,"-")</f>
        <v>90.63434395395943</v>
      </c>
      <c r="K10" s="103">
        <v>33567</v>
      </c>
      <c r="L10" s="104">
        <f>IF(D10&gt;0,K10/D10*100,"-")</f>
        <v>53.961032697810495</v>
      </c>
      <c r="M10" s="103">
        <v>0</v>
      </c>
      <c r="N10" s="104">
        <f>IF(D10&gt;0,M10/D10*100,"-")</f>
        <v>0</v>
      </c>
      <c r="O10" s="103">
        <v>22813</v>
      </c>
      <c r="P10" s="103">
        <v>16937</v>
      </c>
      <c r="Q10" s="104">
        <f>IF(D10&gt;0,O10/D10*100,"-")</f>
        <v>36.673311256148928</v>
      </c>
      <c r="R10" s="103">
        <v>361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24</v>
      </c>
      <c r="B11" s="102" t="s">
        <v>262</v>
      </c>
      <c r="C11" s="101" t="s">
        <v>263</v>
      </c>
      <c r="D11" s="103">
        <f>+SUM(E11,+I11)</f>
        <v>27815</v>
      </c>
      <c r="E11" s="103">
        <f>+SUM(G11,+H11)</f>
        <v>1668</v>
      </c>
      <c r="F11" s="104">
        <f>IF(D11&gt;0,E11/D11*100,"-")</f>
        <v>5.9967643357900409</v>
      </c>
      <c r="G11" s="103">
        <v>1668</v>
      </c>
      <c r="H11" s="103">
        <v>0</v>
      </c>
      <c r="I11" s="103">
        <f>+SUM(K11,+M11,+O11)</f>
        <v>26147</v>
      </c>
      <c r="J11" s="104">
        <f>IF(D11&gt;0,I11/D11*100,"-")</f>
        <v>94.003235664209967</v>
      </c>
      <c r="K11" s="103">
        <v>0</v>
      </c>
      <c r="L11" s="104">
        <f>IF(D11&gt;0,K11/D11*100,"-")</f>
        <v>0</v>
      </c>
      <c r="M11" s="103">
        <v>0</v>
      </c>
      <c r="N11" s="104">
        <f>IF(D11&gt;0,M11/D11*100,"-")</f>
        <v>0</v>
      </c>
      <c r="O11" s="103">
        <v>26147</v>
      </c>
      <c r="P11" s="103">
        <v>9325</v>
      </c>
      <c r="Q11" s="104">
        <f>IF(D11&gt;0,O11/D11*100,"-")</f>
        <v>94.003235664209967</v>
      </c>
      <c r="R11" s="103">
        <v>160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24</v>
      </c>
      <c r="B12" s="102" t="s">
        <v>264</v>
      </c>
      <c r="C12" s="101" t="s">
        <v>265</v>
      </c>
      <c r="D12" s="103">
        <f>+SUM(E12,+I12)</f>
        <v>23201</v>
      </c>
      <c r="E12" s="103">
        <f>+SUM(G12,+H12)</f>
        <v>4451</v>
      </c>
      <c r="F12" s="104">
        <f>IF(D12&gt;0,E12/D12*100,"-")</f>
        <v>19.184517908710834</v>
      </c>
      <c r="G12" s="103">
        <v>4451</v>
      </c>
      <c r="H12" s="103">
        <v>0</v>
      </c>
      <c r="I12" s="103">
        <f>+SUM(K12,+M12,+O12)</f>
        <v>18750</v>
      </c>
      <c r="J12" s="104">
        <f>IF(D12&gt;0,I12/D12*100,"-")</f>
        <v>80.815482091289169</v>
      </c>
      <c r="K12" s="103">
        <v>394</v>
      </c>
      <c r="L12" s="104">
        <f>IF(D12&gt;0,K12/D12*100,"-")</f>
        <v>1.6982026636782899</v>
      </c>
      <c r="M12" s="103">
        <v>0</v>
      </c>
      <c r="N12" s="104">
        <f>IF(D12&gt;0,M12/D12*100,"-")</f>
        <v>0</v>
      </c>
      <c r="O12" s="103">
        <v>18356</v>
      </c>
      <c r="P12" s="103">
        <v>8993</v>
      </c>
      <c r="Q12" s="104">
        <f>IF(D12&gt;0,O12/D12*100,"-")</f>
        <v>79.117279427610882</v>
      </c>
      <c r="R12" s="103">
        <v>176</v>
      </c>
      <c r="S12" s="101" t="s">
        <v>257</v>
      </c>
      <c r="T12" s="101"/>
      <c r="U12" s="101"/>
      <c r="V12" s="101"/>
      <c r="W12" s="101"/>
      <c r="X12" s="101" t="s">
        <v>257</v>
      </c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24</v>
      </c>
      <c r="B13" s="102" t="s">
        <v>266</v>
      </c>
      <c r="C13" s="101" t="s">
        <v>267</v>
      </c>
      <c r="D13" s="103">
        <f>+SUM(E13,+I13)</f>
        <v>73310</v>
      </c>
      <c r="E13" s="103">
        <f>+SUM(G13,+H13)</f>
        <v>9615</v>
      </c>
      <c r="F13" s="104">
        <f>IF(D13&gt;0,E13/D13*100,"-")</f>
        <v>13.115536761696903</v>
      </c>
      <c r="G13" s="103">
        <v>9615</v>
      </c>
      <c r="H13" s="103">
        <v>0</v>
      </c>
      <c r="I13" s="103">
        <f>+SUM(K13,+M13,+O13)</f>
        <v>63695</v>
      </c>
      <c r="J13" s="104">
        <f>IF(D13&gt;0,I13/D13*100,"-")</f>
        <v>86.884463238303098</v>
      </c>
      <c r="K13" s="103">
        <v>88</v>
      </c>
      <c r="L13" s="104">
        <f>IF(D13&gt;0,K13/D13*100,"-")</f>
        <v>0.12003819397080888</v>
      </c>
      <c r="M13" s="103">
        <v>0</v>
      </c>
      <c r="N13" s="104">
        <f>IF(D13&gt;0,M13/D13*100,"-")</f>
        <v>0</v>
      </c>
      <c r="O13" s="103">
        <v>63607</v>
      </c>
      <c r="P13" s="103">
        <v>33919</v>
      </c>
      <c r="Q13" s="104">
        <f>IF(D13&gt;0,O13/D13*100,"-")</f>
        <v>86.764425044332285</v>
      </c>
      <c r="R13" s="103">
        <v>264</v>
      </c>
      <c r="S13" s="101" t="s">
        <v>257</v>
      </c>
      <c r="T13" s="101"/>
      <c r="U13" s="101"/>
      <c r="V13" s="101"/>
      <c r="W13" s="101"/>
      <c r="X13" s="101" t="s">
        <v>257</v>
      </c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24</v>
      </c>
      <c r="B14" s="102" t="s">
        <v>268</v>
      </c>
      <c r="C14" s="101" t="s">
        <v>269</v>
      </c>
      <c r="D14" s="103">
        <f>+SUM(E14,+I14)</f>
        <v>28391</v>
      </c>
      <c r="E14" s="103">
        <f>+SUM(G14,+H14)</f>
        <v>3325</v>
      </c>
      <c r="F14" s="104">
        <f>IF(D14&gt;0,E14/D14*100,"-")</f>
        <v>11.711457856362932</v>
      </c>
      <c r="G14" s="103">
        <v>3325</v>
      </c>
      <c r="H14" s="103">
        <v>0</v>
      </c>
      <c r="I14" s="103">
        <f>+SUM(K14,+M14,+O14)</f>
        <v>25066</v>
      </c>
      <c r="J14" s="104">
        <f>IF(D14&gt;0,I14/D14*100,"-")</f>
        <v>88.288542143637073</v>
      </c>
      <c r="K14" s="103">
        <v>0</v>
      </c>
      <c r="L14" s="104">
        <f>IF(D14&gt;0,K14/D14*100,"-")</f>
        <v>0</v>
      </c>
      <c r="M14" s="103">
        <v>843</v>
      </c>
      <c r="N14" s="104">
        <f>IF(D14&gt;0,M14/D14*100,"-")</f>
        <v>2.9692508189214895</v>
      </c>
      <c r="O14" s="103">
        <v>24223</v>
      </c>
      <c r="P14" s="103">
        <v>15880</v>
      </c>
      <c r="Q14" s="104">
        <f>IF(D14&gt;0,O14/D14*100,"-")</f>
        <v>85.319291324715579</v>
      </c>
      <c r="R14" s="103">
        <v>211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24</v>
      </c>
      <c r="B15" s="102" t="s">
        <v>270</v>
      </c>
      <c r="C15" s="101" t="s">
        <v>271</v>
      </c>
      <c r="D15" s="103">
        <f>+SUM(E15,+I15)</f>
        <v>62043</v>
      </c>
      <c r="E15" s="103">
        <f>+SUM(G15,+H15)</f>
        <v>16301</v>
      </c>
      <c r="F15" s="104">
        <f>IF(D15&gt;0,E15/D15*100,"-")</f>
        <v>26.273713392324677</v>
      </c>
      <c r="G15" s="103">
        <v>16301</v>
      </c>
      <c r="H15" s="103">
        <v>0</v>
      </c>
      <c r="I15" s="103">
        <f>+SUM(K15,+M15,+O15)</f>
        <v>45742</v>
      </c>
      <c r="J15" s="104">
        <f>IF(D15&gt;0,I15/D15*100,"-")</f>
        <v>73.72628660767532</v>
      </c>
      <c r="K15" s="103">
        <v>7831</v>
      </c>
      <c r="L15" s="104">
        <f>IF(D15&gt;0,K15/D15*100,"-")</f>
        <v>12.621891268958626</v>
      </c>
      <c r="M15" s="103">
        <v>444</v>
      </c>
      <c r="N15" s="104">
        <f>IF(D15&gt;0,M15/D15*100,"-")</f>
        <v>0.71563270634882259</v>
      </c>
      <c r="O15" s="103">
        <v>37467</v>
      </c>
      <c r="P15" s="103">
        <v>27225</v>
      </c>
      <c r="Q15" s="104">
        <f>IF(D15&gt;0,O15/D15*100,"-")</f>
        <v>60.388762632367879</v>
      </c>
      <c r="R15" s="103">
        <v>433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24</v>
      </c>
      <c r="B16" s="102" t="s">
        <v>272</v>
      </c>
      <c r="C16" s="101" t="s">
        <v>273</v>
      </c>
      <c r="D16" s="103">
        <f>+SUM(E16,+I16)</f>
        <v>53907</v>
      </c>
      <c r="E16" s="103">
        <f>+SUM(G16,+H16)</f>
        <v>14149</v>
      </c>
      <c r="F16" s="104">
        <f>IF(D16&gt;0,E16/D16*100,"-")</f>
        <v>26.247055113436101</v>
      </c>
      <c r="G16" s="103">
        <v>14149</v>
      </c>
      <c r="H16" s="103">
        <v>0</v>
      </c>
      <c r="I16" s="103">
        <f>+SUM(K16,+M16,+O16)</f>
        <v>39758</v>
      </c>
      <c r="J16" s="104">
        <f>IF(D16&gt;0,I16/D16*100,"-")</f>
        <v>73.752944886563895</v>
      </c>
      <c r="K16" s="103">
        <v>14100</v>
      </c>
      <c r="L16" s="104">
        <f>IF(D16&gt;0,K16/D16*100,"-")</f>
        <v>26.156157827369359</v>
      </c>
      <c r="M16" s="103">
        <v>0</v>
      </c>
      <c r="N16" s="104">
        <f>IF(D16&gt;0,M16/D16*100,"-")</f>
        <v>0</v>
      </c>
      <c r="O16" s="103">
        <v>25658</v>
      </c>
      <c r="P16" s="103">
        <v>20735</v>
      </c>
      <c r="Q16" s="104">
        <f>IF(D16&gt;0,O16/D16*100,"-")</f>
        <v>47.59678705919454</v>
      </c>
      <c r="R16" s="103">
        <v>409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24</v>
      </c>
      <c r="B17" s="102" t="s">
        <v>274</v>
      </c>
      <c r="C17" s="101" t="s">
        <v>275</v>
      </c>
      <c r="D17" s="103">
        <f>+SUM(E17,+I17)</f>
        <v>8725</v>
      </c>
      <c r="E17" s="103">
        <f>+SUM(G17,+H17)</f>
        <v>2674</v>
      </c>
      <c r="F17" s="104">
        <f>IF(D17&gt;0,E17/D17*100,"-")</f>
        <v>30.647564469914041</v>
      </c>
      <c r="G17" s="103">
        <v>2674</v>
      </c>
      <c r="H17" s="103">
        <v>0</v>
      </c>
      <c r="I17" s="103">
        <f>+SUM(K17,+M17,+O17)</f>
        <v>6051</v>
      </c>
      <c r="J17" s="104">
        <f>IF(D17&gt;0,I17/D17*100,"-")</f>
        <v>69.35243553008597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6051</v>
      </c>
      <c r="P17" s="103">
        <v>4708</v>
      </c>
      <c r="Q17" s="104">
        <f>IF(D17&gt;0,O17/D17*100,"-")</f>
        <v>69.35243553008597</v>
      </c>
      <c r="R17" s="103">
        <v>21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24</v>
      </c>
      <c r="B18" s="102" t="s">
        <v>276</v>
      </c>
      <c r="C18" s="101" t="s">
        <v>277</v>
      </c>
      <c r="D18" s="103">
        <f>+SUM(E18,+I18)</f>
        <v>16758</v>
      </c>
      <c r="E18" s="103">
        <f>+SUM(G18,+H18)</f>
        <v>3849</v>
      </c>
      <c r="F18" s="104">
        <f>IF(D18&gt;0,E18/D18*100,"-")</f>
        <v>22.968134622269961</v>
      </c>
      <c r="G18" s="103">
        <v>3849</v>
      </c>
      <c r="H18" s="103">
        <v>0</v>
      </c>
      <c r="I18" s="103">
        <f>+SUM(K18,+M18,+O18)</f>
        <v>12909</v>
      </c>
      <c r="J18" s="104">
        <f>IF(D18&gt;0,I18/D18*100,"-")</f>
        <v>77.031865377730043</v>
      </c>
      <c r="K18" s="103">
        <v>6403</v>
      </c>
      <c r="L18" s="104">
        <f>IF(D18&gt;0,K18/D18*100,"-")</f>
        <v>38.208616780045354</v>
      </c>
      <c r="M18" s="103">
        <v>0</v>
      </c>
      <c r="N18" s="104">
        <f>IF(D18&gt;0,M18/D18*100,"-")</f>
        <v>0</v>
      </c>
      <c r="O18" s="103">
        <v>6506</v>
      </c>
      <c r="P18" s="103">
        <v>3676</v>
      </c>
      <c r="Q18" s="104">
        <f>IF(D18&gt;0,O18/D18*100,"-")</f>
        <v>38.823248597684689</v>
      </c>
      <c r="R18" s="103">
        <v>93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24</v>
      </c>
      <c r="B19" s="102" t="s">
        <v>278</v>
      </c>
      <c r="C19" s="101" t="s">
        <v>279</v>
      </c>
      <c r="D19" s="103">
        <f>+SUM(E19,+I19)</f>
        <v>4147</v>
      </c>
      <c r="E19" s="103">
        <f>+SUM(G19,+H19)</f>
        <v>636</v>
      </c>
      <c r="F19" s="104">
        <f>IF(D19&gt;0,E19/D19*100,"-")</f>
        <v>15.336387750180855</v>
      </c>
      <c r="G19" s="103">
        <v>567</v>
      </c>
      <c r="H19" s="103">
        <v>69</v>
      </c>
      <c r="I19" s="103">
        <f>+SUM(K19,+M19,+O19)</f>
        <v>3511</v>
      </c>
      <c r="J19" s="104">
        <f>IF(D19&gt;0,I19/D19*100,"-")</f>
        <v>84.663612249819138</v>
      </c>
      <c r="K19" s="103">
        <v>2303</v>
      </c>
      <c r="L19" s="104">
        <f>IF(D19&gt;0,K19/D19*100,"-")</f>
        <v>55.534121051362426</v>
      </c>
      <c r="M19" s="103">
        <v>0</v>
      </c>
      <c r="N19" s="104">
        <f>IF(D19&gt;0,M19/D19*100,"-")</f>
        <v>0</v>
      </c>
      <c r="O19" s="103">
        <v>1208</v>
      </c>
      <c r="P19" s="103">
        <v>491</v>
      </c>
      <c r="Q19" s="104">
        <f>IF(D19&gt;0,O19/D19*100,"-")</f>
        <v>29.129491198456712</v>
      </c>
      <c r="R19" s="103">
        <v>5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24</v>
      </c>
      <c r="B20" s="102" t="s">
        <v>280</v>
      </c>
      <c r="C20" s="101" t="s">
        <v>281</v>
      </c>
      <c r="D20" s="103">
        <f>+SUM(E20,+I20)</f>
        <v>3012</v>
      </c>
      <c r="E20" s="103">
        <f>+SUM(G20,+H20)</f>
        <v>127</v>
      </c>
      <c r="F20" s="104">
        <f>IF(D20&gt;0,E20/D20*100,"-")</f>
        <v>4.2164674634794155</v>
      </c>
      <c r="G20" s="103">
        <v>117</v>
      </c>
      <c r="H20" s="103">
        <v>10</v>
      </c>
      <c r="I20" s="103">
        <f>+SUM(K20,+M20,+O20)</f>
        <v>2885</v>
      </c>
      <c r="J20" s="104">
        <f>IF(D20&gt;0,I20/D20*100,"-")</f>
        <v>95.783532536520582</v>
      </c>
      <c r="K20" s="103">
        <v>2320</v>
      </c>
      <c r="L20" s="104">
        <f>IF(D20&gt;0,K20/D20*100,"-")</f>
        <v>77.025232403718462</v>
      </c>
      <c r="M20" s="103">
        <v>0</v>
      </c>
      <c r="N20" s="104">
        <f>IF(D20&gt;0,M20/D20*100,"-")</f>
        <v>0</v>
      </c>
      <c r="O20" s="103">
        <v>565</v>
      </c>
      <c r="P20" s="103">
        <v>266</v>
      </c>
      <c r="Q20" s="104">
        <f>IF(D20&gt;0,O20/D20*100,"-")</f>
        <v>18.758300132802123</v>
      </c>
      <c r="R20" s="103">
        <v>47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24</v>
      </c>
      <c r="B21" s="102" t="s">
        <v>282</v>
      </c>
      <c r="C21" s="101" t="s">
        <v>283</v>
      </c>
      <c r="D21" s="103">
        <f>+SUM(E21,+I21)</f>
        <v>11923</v>
      </c>
      <c r="E21" s="103">
        <f>+SUM(G21,+H21)</f>
        <v>3239</v>
      </c>
      <c r="F21" s="104">
        <f>IF(D21&gt;0,E21/D21*100,"-")</f>
        <v>27.165981716011071</v>
      </c>
      <c r="G21" s="103">
        <v>3239</v>
      </c>
      <c r="H21" s="103">
        <v>0</v>
      </c>
      <c r="I21" s="103">
        <f>+SUM(K21,+M21,+O21)</f>
        <v>8684</v>
      </c>
      <c r="J21" s="104">
        <f>IF(D21&gt;0,I21/D21*100,"-")</f>
        <v>72.834018283988939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8684</v>
      </c>
      <c r="P21" s="103">
        <v>2759</v>
      </c>
      <c r="Q21" s="104">
        <f>IF(D21&gt;0,O21/D21*100,"-")</f>
        <v>72.834018283988939</v>
      </c>
      <c r="R21" s="103">
        <v>51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24</v>
      </c>
      <c r="B22" s="102" t="s">
        <v>284</v>
      </c>
      <c r="C22" s="101" t="s">
        <v>285</v>
      </c>
      <c r="D22" s="103">
        <f>+SUM(E22,+I22)</f>
        <v>6987</v>
      </c>
      <c r="E22" s="103">
        <f>+SUM(G22,+H22)</f>
        <v>1556</v>
      </c>
      <c r="F22" s="104">
        <f>IF(D22&gt;0,E22/D22*100,"-")</f>
        <v>22.269929869758123</v>
      </c>
      <c r="G22" s="103">
        <v>1556</v>
      </c>
      <c r="H22" s="103">
        <v>0</v>
      </c>
      <c r="I22" s="103">
        <f>+SUM(K22,+M22,+O22)</f>
        <v>5431</v>
      </c>
      <c r="J22" s="104">
        <f>IF(D22&gt;0,I22/D22*100,"-")</f>
        <v>77.730070130241884</v>
      </c>
      <c r="K22" s="103">
        <v>131</v>
      </c>
      <c r="L22" s="104">
        <f>IF(D22&gt;0,K22/D22*100,"-")</f>
        <v>1.8749105481608703</v>
      </c>
      <c r="M22" s="103">
        <v>0</v>
      </c>
      <c r="N22" s="104">
        <f>IF(D22&gt;0,M22/D22*100,"-")</f>
        <v>0</v>
      </c>
      <c r="O22" s="103">
        <v>5300</v>
      </c>
      <c r="P22" s="103">
        <v>3006</v>
      </c>
      <c r="Q22" s="104">
        <f>IF(D22&gt;0,O22/D22*100,"-")</f>
        <v>75.855159582081015</v>
      </c>
      <c r="R22" s="103">
        <v>37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24</v>
      </c>
      <c r="B23" s="102" t="s">
        <v>286</v>
      </c>
      <c r="C23" s="101" t="s">
        <v>287</v>
      </c>
      <c r="D23" s="103">
        <f>+SUM(E23,+I23)</f>
        <v>26389</v>
      </c>
      <c r="E23" s="103">
        <f>+SUM(G23,+H23)</f>
        <v>9656</v>
      </c>
      <c r="F23" s="104">
        <f>IF(D23&gt;0,E23/D23*100,"-")</f>
        <v>36.59100382735231</v>
      </c>
      <c r="G23" s="103">
        <v>9656</v>
      </c>
      <c r="H23" s="103">
        <v>0</v>
      </c>
      <c r="I23" s="103">
        <f>+SUM(K23,+M23,+O23)</f>
        <v>16733</v>
      </c>
      <c r="J23" s="104">
        <f>IF(D23&gt;0,I23/D23*100,"-")</f>
        <v>63.40899617264769</v>
      </c>
      <c r="K23" s="103">
        <v>7258</v>
      </c>
      <c r="L23" s="104">
        <f>IF(D23&gt;0,K23/D23*100,"-")</f>
        <v>27.503884194171814</v>
      </c>
      <c r="M23" s="103">
        <v>0</v>
      </c>
      <c r="N23" s="104">
        <f>IF(D23&gt;0,M23/D23*100,"-")</f>
        <v>0</v>
      </c>
      <c r="O23" s="103">
        <v>9475</v>
      </c>
      <c r="P23" s="103">
        <v>9475</v>
      </c>
      <c r="Q23" s="104">
        <f>IF(D23&gt;0,O23/D23*100,"-")</f>
        <v>35.90511197847588</v>
      </c>
      <c r="R23" s="103">
        <v>94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24</v>
      </c>
      <c r="B24" s="102" t="s">
        <v>288</v>
      </c>
      <c r="C24" s="101" t="s">
        <v>289</v>
      </c>
      <c r="D24" s="103">
        <f>+SUM(E24,+I24)</f>
        <v>7148</v>
      </c>
      <c r="E24" s="103">
        <f>+SUM(G24,+H24)</f>
        <v>574</v>
      </c>
      <c r="F24" s="104">
        <f>IF(D24&gt;0,E24/D24*100,"-")</f>
        <v>8.0302182428651356</v>
      </c>
      <c r="G24" s="103">
        <v>574</v>
      </c>
      <c r="H24" s="103">
        <v>0</v>
      </c>
      <c r="I24" s="103">
        <f>+SUM(K24,+M24,+O24)</f>
        <v>6574</v>
      </c>
      <c r="J24" s="104">
        <f>IF(D24&gt;0,I24/D24*100,"-")</f>
        <v>91.969781757134854</v>
      </c>
      <c r="K24" s="103">
        <v>2770</v>
      </c>
      <c r="L24" s="104">
        <f>IF(D24&gt;0,K24/D24*100,"-")</f>
        <v>38.752098489087857</v>
      </c>
      <c r="M24" s="103">
        <v>0</v>
      </c>
      <c r="N24" s="104">
        <f>IF(D24&gt;0,M24/D24*100,"-")</f>
        <v>0</v>
      </c>
      <c r="O24" s="103">
        <v>3804</v>
      </c>
      <c r="P24" s="103">
        <v>3618</v>
      </c>
      <c r="Q24" s="104">
        <f>IF(D24&gt;0,O24/D24*100,"-")</f>
        <v>53.217683268047011</v>
      </c>
      <c r="R24" s="103">
        <v>32</v>
      </c>
      <c r="S24" s="101" t="s">
        <v>257</v>
      </c>
      <c r="T24" s="101"/>
      <c r="U24" s="101"/>
      <c r="V24" s="101"/>
      <c r="W24" s="101"/>
      <c r="X24" s="101" t="s">
        <v>257</v>
      </c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24</v>
      </c>
      <c r="B25" s="102" t="s">
        <v>290</v>
      </c>
      <c r="C25" s="101" t="s">
        <v>291</v>
      </c>
      <c r="D25" s="103">
        <f>+SUM(E25,+I25)</f>
        <v>7942</v>
      </c>
      <c r="E25" s="103">
        <f>+SUM(G25,+H25)</f>
        <v>1067</v>
      </c>
      <c r="F25" s="104">
        <f>IF(D25&gt;0,E25/D25*100,"-")</f>
        <v>13.434903047091412</v>
      </c>
      <c r="G25" s="103">
        <v>1067</v>
      </c>
      <c r="H25" s="103">
        <v>0</v>
      </c>
      <c r="I25" s="103">
        <f>+SUM(K25,+M25,+O25)</f>
        <v>6875</v>
      </c>
      <c r="J25" s="104">
        <f>IF(D25&gt;0,I25/D25*100,"-")</f>
        <v>86.565096952908576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6875</v>
      </c>
      <c r="P25" s="103">
        <v>6760</v>
      </c>
      <c r="Q25" s="104">
        <f>IF(D25&gt;0,O25/D25*100,"-")</f>
        <v>86.565096952908576</v>
      </c>
      <c r="R25" s="103">
        <v>18</v>
      </c>
      <c r="S25" s="101" t="s">
        <v>257</v>
      </c>
      <c r="T25" s="101"/>
      <c r="U25" s="101"/>
      <c r="V25" s="101"/>
      <c r="W25" s="101"/>
      <c r="X25" s="101" t="s">
        <v>257</v>
      </c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24</v>
      </c>
      <c r="B26" s="102" t="s">
        <v>292</v>
      </c>
      <c r="C26" s="101" t="s">
        <v>293</v>
      </c>
      <c r="D26" s="103">
        <f>+SUM(E26,+I26)</f>
        <v>5601</v>
      </c>
      <c r="E26" s="103">
        <f>+SUM(G26,+H26)</f>
        <v>553</v>
      </c>
      <c r="F26" s="104">
        <f>IF(D26&gt;0,E26/D26*100,"-")</f>
        <v>9.8732369219782186</v>
      </c>
      <c r="G26" s="103">
        <v>553</v>
      </c>
      <c r="H26" s="103">
        <v>0</v>
      </c>
      <c r="I26" s="103">
        <f>+SUM(K26,+M26,+O26)</f>
        <v>5048</v>
      </c>
      <c r="J26" s="104">
        <f>IF(D26&gt;0,I26/D26*100,"-")</f>
        <v>90.126763078021781</v>
      </c>
      <c r="K26" s="103">
        <v>2219</v>
      </c>
      <c r="L26" s="104">
        <f>IF(D26&gt;0,K26/D26*100,"-")</f>
        <v>39.617925370469557</v>
      </c>
      <c r="M26" s="103">
        <v>0</v>
      </c>
      <c r="N26" s="104">
        <f>IF(D26&gt;0,M26/D26*100,"-")</f>
        <v>0</v>
      </c>
      <c r="O26" s="103">
        <v>2829</v>
      </c>
      <c r="P26" s="103">
        <v>1654</v>
      </c>
      <c r="Q26" s="104">
        <f>IF(D26&gt;0,O26/D26*100,"-")</f>
        <v>50.508837707552225</v>
      </c>
      <c r="R26" s="103">
        <v>33</v>
      </c>
      <c r="S26" s="101"/>
      <c r="T26" s="101" t="s">
        <v>257</v>
      </c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24</v>
      </c>
      <c r="B27" s="102" t="s">
        <v>294</v>
      </c>
      <c r="C27" s="101" t="s">
        <v>295</v>
      </c>
      <c r="D27" s="103">
        <f>+SUM(E27,+I27)</f>
        <v>8212</v>
      </c>
      <c r="E27" s="103">
        <f>+SUM(G27,+H27)</f>
        <v>2220</v>
      </c>
      <c r="F27" s="104">
        <f>IF(D27&gt;0,E27/D27*100,"-")</f>
        <v>27.033609352167559</v>
      </c>
      <c r="G27" s="103">
        <v>2220</v>
      </c>
      <c r="H27" s="103">
        <v>0</v>
      </c>
      <c r="I27" s="103">
        <f>+SUM(K27,+M27,+O27)</f>
        <v>5992</v>
      </c>
      <c r="J27" s="104">
        <f>IF(D27&gt;0,I27/D27*100,"-")</f>
        <v>72.966390647832441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5992</v>
      </c>
      <c r="P27" s="103">
        <v>4009</v>
      </c>
      <c r="Q27" s="104">
        <f>IF(D27&gt;0,O27/D27*100,"-")</f>
        <v>72.966390647832441</v>
      </c>
      <c r="R27" s="103">
        <v>25</v>
      </c>
      <c r="S27" s="101" t="s">
        <v>257</v>
      </c>
      <c r="T27" s="101"/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24</v>
      </c>
      <c r="B28" s="102" t="s">
        <v>296</v>
      </c>
      <c r="C28" s="101" t="s">
        <v>297</v>
      </c>
      <c r="D28" s="103">
        <f>+SUM(E28,+I28)</f>
        <v>12619</v>
      </c>
      <c r="E28" s="103">
        <f>+SUM(G28,+H28)</f>
        <v>523</v>
      </c>
      <c r="F28" s="104">
        <f>IF(D28&gt;0,E28/D28*100,"-")</f>
        <v>4.1445439416752512</v>
      </c>
      <c r="G28" s="103">
        <v>523</v>
      </c>
      <c r="H28" s="103">
        <v>0</v>
      </c>
      <c r="I28" s="103">
        <f>+SUM(K28,+M28,+O28)</f>
        <v>12096</v>
      </c>
      <c r="J28" s="104">
        <f>IF(D28&gt;0,I28/D28*100,"-")</f>
        <v>95.855456058324748</v>
      </c>
      <c r="K28" s="103">
        <v>9573</v>
      </c>
      <c r="L28" s="104">
        <f>IF(D28&gt;0,K28/D28*100,"-")</f>
        <v>75.86179570488946</v>
      </c>
      <c r="M28" s="103">
        <v>0</v>
      </c>
      <c r="N28" s="104">
        <f>IF(D28&gt;0,M28/D28*100,"-")</f>
        <v>0</v>
      </c>
      <c r="O28" s="103">
        <v>2523</v>
      </c>
      <c r="P28" s="103">
        <v>1018</v>
      </c>
      <c r="Q28" s="104">
        <f>IF(D28&gt;0,O28/D28*100,"-")</f>
        <v>19.993660353435295</v>
      </c>
      <c r="R28" s="103">
        <v>100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24</v>
      </c>
      <c r="B29" s="102" t="s">
        <v>298</v>
      </c>
      <c r="C29" s="101" t="s">
        <v>299</v>
      </c>
      <c r="D29" s="103">
        <f>+SUM(E29,+I29)</f>
        <v>9822</v>
      </c>
      <c r="E29" s="103">
        <f>+SUM(G29,+H29)</f>
        <v>813</v>
      </c>
      <c r="F29" s="104">
        <f>IF(D29&gt;0,E29/D29*100,"-")</f>
        <v>8.2773365913255965</v>
      </c>
      <c r="G29" s="103">
        <v>813</v>
      </c>
      <c r="H29" s="103">
        <v>0</v>
      </c>
      <c r="I29" s="103">
        <f>+SUM(K29,+M29,+O29)</f>
        <v>9009</v>
      </c>
      <c r="J29" s="104">
        <f>IF(D29&gt;0,I29/D29*100,"-")</f>
        <v>91.722663408674407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9009</v>
      </c>
      <c r="P29" s="103">
        <v>8503</v>
      </c>
      <c r="Q29" s="104">
        <f>IF(D29&gt;0,O29/D29*100,"-")</f>
        <v>91.722663408674407</v>
      </c>
      <c r="R29" s="103">
        <v>37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24</v>
      </c>
      <c r="B30" s="102" t="s">
        <v>300</v>
      </c>
      <c r="C30" s="101" t="s">
        <v>301</v>
      </c>
      <c r="D30" s="103">
        <f>+SUM(E30,+I30)</f>
        <v>21150</v>
      </c>
      <c r="E30" s="103">
        <f>+SUM(G30,+H30)</f>
        <v>3748</v>
      </c>
      <c r="F30" s="104">
        <f>IF(D30&gt;0,E30/D30*100,"-")</f>
        <v>17.721040189125294</v>
      </c>
      <c r="G30" s="103">
        <v>3748</v>
      </c>
      <c r="H30" s="103">
        <v>0</v>
      </c>
      <c r="I30" s="103">
        <f>+SUM(K30,+M30,+O30)</f>
        <v>17402</v>
      </c>
      <c r="J30" s="104">
        <f>IF(D30&gt;0,I30/D30*100,"-")</f>
        <v>82.27895981087471</v>
      </c>
      <c r="K30" s="103">
        <v>2726</v>
      </c>
      <c r="L30" s="104">
        <f>IF(D30&gt;0,K30/D30*100,"-")</f>
        <v>12.888888888888889</v>
      </c>
      <c r="M30" s="103">
        <v>0</v>
      </c>
      <c r="N30" s="104">
        <f>IF(D30&gt;0,M30/D30*100,"-")</f>
        <v>0</v>
      </c>
      <c r="O30" s="103">
        <v>14676</v>
      </c>
      <c r="P30" s="103">
        <v>12148</v>
      </c>
      <c r="Q30" s="104">
        <f>IF(D30&gt;0,O30/D30*100,"-")</f>
        <v>69.39007092198581</v>
      </c>
      <c r="R30" s="103">
        <v>262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24</v>
      </c>
      <c r="B31" s="102" t="s">
        <v>302</v>
      </c>
      <c r="C31" s="101" t="s">
        <v>303</v>
      </c>
      <c r="D31" s="103">
        <f>+SUM(E31,+I31)</f>
        <v>15527</v>
      </c>
      <c r="E31" s="103">
        <f>+SUM(G31,+H31)</f>
        <v>1541</v>
      </c>
      <c r="F31" s="104">
        <f>IF(D31&gt;0,E31/D31*100,"-")</f>
        <v>9.9246473884201709</v>
      </c>
      <c r="G31" s="103">
        <v>1541</v>
      </c>
      <c r="H31" s="103">
        <v>0</v>
      </c>
      <c r="I31" s="103">
        <f>+SUM(K31,+M31,+O31)</f>
        <v>13986</v>
      </c>
      <c r="J31" s="104">
        <f>IF(D31&gt;0,I31/D31*100,"-")</f>
        <v>90.075352611579831</v>
      </c>
      <c r="K31" s="103">
        <v>2435</v>
      </c>
      <c r="L31" s="104">
        <f>IF(D31&gt;0,K31/D31*100,"-")</f>
        <v>15.682359760417338</v>
      </c>
      <c r="M31" s="103">
        <v>0</v>
      </c>
      <c r="N31" s="104">
        <f>IF(D31&gt;0,M31/D31*100,"-")</f>
        <v>0</v>
      </c>
      <c r="O31" s="103">
        <v>11551</v>
      </c>
      <c r="P31" s="103">
        <v>9374</v>
      </c>
      <c r="Q31" s="104">
        <f>IF(D31&gt;0,O31/D31*100,"-")</f>
        <v>74.392992851162489</v>
      </c>
      <c r="R31" s="103">
        <v>54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24</v>
      </c>
      <c r="B32" s="102" t="s">
        <v>304</v>
      </c>
      <c r="C32" s="101" t="s">
        <v>305</v>
      </c>
      <c r="D32" s="103">
        <f>+SUM(E32,+I32)</f>
        <v>3949</v>
      </c>
      <c r="E32" s="103">
        <f>+SUM(G32,+H32)</f>
        <v>1541</v>
      </c>
      <c r="F32" s="104">
        <f>IF(D32&gt;0,E32/D32*100,"-")</f>
        <v>39.022537351228159</v>
      </c>
      <c r="G32" s="103">
        <v>1541</v>
      </c>
      <c r="H32" s="103">
        <v>0</v>
      </c>
      <c r="I32" s="103">
        <f>+SUM(K32,+M32,+O32)</f>
        <v>2408</v>
      </c>
      <c r="J32" s="104">
        <f>IF(D32&gt;0,I32/D32*100,"-")</f>
        <v>60.977462648771841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2408</v>
      </c>
      <c r="P32" s="103">
        <v>1851</v>
      </c>
      <c r="Q32" s="104">
        <f>IF(D32&gt;0,O32/D32*100,"-")</f>
        <v>60.977462648771841</v>
      </c>
      <c r="R32" s="103">
        <v>16</v>
      </c>
      <c r="S32" s="101" t="s">
        <v>257</v>
      </c>
      <c r="T32" s="101"/>
      <c r="U32" s="101"/>
      <c r="V32" s="101"/>
      <c r="W32" s="101"/>
      <c r="X32" s="101" t="s">
        <v>257</v>
      </c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24</v>
      </c>
      <c r="B33" s="102" t="s">
        <v>306</v>
      </c>
      <c r="C33" s="101" t="s">
        <v>307</v>
      </c>
      <c r="D33" s="103">
        <f>+SUM(E33,+I33)</f>
        <v>14962</v>
      </c>
      <c r="E33" s="103">
        <f>+SUM(G33,+H33)</f>
        <v>3752</v>
      </c>
      <c r="F33" s="104">
        <f>IF(D33&gt;0,E33/D33*100,"-")</f>
        <v>25.076861382168158</v>
      </c>
      <c r="G33" s="103">
        <v>3624</v>
      </c>
      <c r="H33" s="103">
        <v>128</v>
      </c>
      <c r="I33" s="103">
        <f>+SUM(K33,+M33,+O33)</f>
        <v>11210</v>
      </c>
      <c r="J33" s="104">
        <f>IF(D33&gt;0,I33/D33*100,"-")</f>
        <v>74.923138617831839</v>
      </c>
      <c r="K33" s="103">
        <v>107</v>
      </c>
      <c r="L33" s="104">
        <f>IF(D33&gt;0,K33/D33*100,"-")</f>
        <v>0.7151450340863521</v>
      </c>
      <c r="M33" s="103">
        <v>0</v>
      </c>
      <c r="N33" s="104">
        <f>IF(D33&gt;0,M33/D33*100,"-")</f>
        <v>0</v>
      </c>
      <c r="O33" s="103">
        <v>11103</v>
      </c>
      <c r="P33" s="103">
        <v>4763</v>
      </c>
      <c r="Q33" s="104">
        <f>IF(D33&gt;0,O33/D33*100,"-")</f>
        <v>74.207993583745491</v>
      </c>
      <c r="R33" s="103">
        <v>126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24</v>
      </c>
      <c r="B34" s="102" t="s">
        <v>308</v>
      </c>
      <c r="C34" s="101" t="s">
        <v>309</v>
      </c>
      <c r="D34" s="103">
        <f>+SUM(E34,+I34)</f>
        <v>3066</v>
      </c>
      <c r="E34" s="103">
        <f>+SUM(G34,+H34)</f>
        <v>616</v>
      </c>
      <c r="F34" s="104">
        <f>IF(D34&gt;0,E34/D34*100,"-")</f>
        <v>20.091324200913242</v>
      </c>
      <c r="G34" s="103">
        <v>616</v>
      </c>
      <c r="H34" s="103">
        <v>0</v>
      </c>
      <c r="I34" s="103">
        <f>+SUM(K34,+M34,+O34)</f>
        <v>2450</v>
      </c>
      <c r="J34" s="104">
        <f>IF(D34&gt;0,I34/D34*100,"-")</f>
        <v>79.908675799086765</v>
      </c>
      <c r="K34" s="103">
        <v>1466</v>
      </c>
      <c r="L34" s="104">
        <f>IF(D34&gt;0,K34/D34*100,"-")</f>
        <v>47.814742335290276</v>
      </c>
      <c r="M34" s="103">
        <v>0</v>
      </c>
      <c r="N34" s="104">
        <f>IF(D34&gt;0,M34/D34*100,"-")</f>
        <v>0</v>
      </c>
      <c r="O34" s="103">
        <v>984</v>
      </c>
      <c r="P34" s="103">
        <v>764</v>
      </c>
      <c r="Q34" s="104">
        <f>IF(D34&gt;0,O34/D34*100,"-")</f>
        <v>32.093933463796475</v>
      </c>
      <c r="R34" s="103">
        <v>11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24</v>
      </c>
      <c r="B35" s="102" t="s">
        <v>310</v>
      </c>
      <c r="C35" s="101" t="s">
        <v>311</v>
      </c>
      <c r="D35" s="103">
        <f>+SUM(E35,+I35)</f>
        <v>2667</v>
      </c>
      <c r="E35" s="103">
        <f>+SUM(G35,+H35)</f>
        <v>1034</v>
      </c>
      <c r="F35" s="104">
        <f>IF(D35&gt;0,E35/D35*100,"-")</f>
        <v>38.770153730783655</v>
      </c>
      <c r="G35" s="103">
        <v>1019</v>
      </c>
      <c r="H35" s="103">
        <v>15</v>
      </c>
      <c r="I35" s="103">
        <f>+SUM(K35,+M35,+O35)</f>
        <v>1633</v>
      </c>
      <c r="J35" s="104">
        <f>IF(D35&gt;0,I35/D35*100,"-")</f>
        <v>61.229846269216345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1633</v>
      </c>
      <c r="P35" s="103">
        <v>1371</v>
      </c>
      <c r="Q35" s="104">
        <f>IF(D35&gt;0,O35/D35*100,"-")</f>
        <v>61.229846269216345</v>
      </c>
      <c r="R35" s="103">
        <v>14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24</v>
      </c>
      <c r="B36" s="102" t="s">
        <v>312</v>
      </c>
      <c r="C36" s="101" t="s">
        <v>313</v>
      </c>
      <c r="D36" s="103">
        <f>+SUM(E36,+I36)</f>
        <v>434</v>
      </c>
      <c r="E36" s="103">
        <f>+SUM(G36,+H36)</f>
        <v>63</v>
      </c>
      <c r="F36" s="104">
        <f>IF(D36&gt;0,E36/D36*100,"-")</f>
        <v>14.516129032258066</v>
      </c>
      <c r="G36" s="103">
        <v>63</v>
      </c>
      <c r="H36" s="103">
        <v>0</v>
      </c>
      <c r="I36" s="103">
        <f>+SUM(K36,+M36,+O36)</f>
        <v>371</v>
      </c>
      <c r="J36" s="104">
        <f>IF(D36&gt;0,I36/D36*100,"-")</f>
        <v>85.483870967741936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371</v>
      </c>
      <c r="P36" s="103">
        <v>285</v>
      </c>
      <c r="Q36" s="104">
        <f>IF(D36&gt;0,O36/D36*100,"-")</f>
        <v>85.483870967741936</v>
      </c>
      <c r="R36" s="103">
        <v>0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24</v>
      </c>
      <c r="B37" s="102" t="s">
        <v>314</v>
      </c>
      <c r="C37" s="101" t="s">
        <v>315</v>
      </c>
      <c r="D37" s="103">
        <f>+SUM(E37,+I37)</f>
        <v>15917</v>
      </c>
      <c r="E37" s="103">
        <f>+SUM(G37,+H37)</f>
        <v>3538</v>
      </c>
      <c r="F37" s="104">
        <f>IF(D37&gt;0,E37/D37*100,"-")</f>
        <v>22.227806747502672</v>
      </c>
      <c r="G37" s="103">
        <v>3538</v>
      </c>
      <c r="H37" s="103">
        <v>0</v>
      </c>
      <c r="I37" s="103">
        <f>+SUM(K37,+M37,+O37)</f>
        <v>12379</v>
      </c>
      <c r="J37" s="104">
        <f>IF(D37&gt;0,I37/D37*100,"-")</f>
        <v>77.772193252497331</v>
      </c>
      <c r="K37" s="103">
        <v>612</v>
      </c>
      <c r="L37" s="104">
        <f>IF(D37&gt;0,K37/D37*100,"-")</f>
        <v>3.8449456555883645</v>
      </c>
      <c r="M37" s="103">
        <v>0</v>
      </c>
      <c r="N37" s="104">
        <f>IF(D37&gt;0,M37/D37*100,"-")</f>
        <v>0</v>
      </c>
      <c r="O37" s="103">
        <v>11767</v>
      </c>
      <c r="P37" s="103">
        <v>5993</v>
      </c>
      <c r="Q37" s="104">
        <f>IF(D37&gt;0,O37/D37*100,"-")</f>
        <v>73.927247596908956</v>
      </c>
      <c r="R37" s="103">
        <v>62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7">
    <sortCondition ref="A8:A37"/>
    <sortCondition ref="B8:B37"/>
    <sortCondition ref="C8:C3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和歌山県</v>
      </c>
      <c r="B7" s="107" t="str">
        <f>水洗化人口等!B7</f>
        <v>30000</v>
      </c>
      <c r="C7" s="106" t="s">
        <v>200</v>
      </c>
      <c r="D7" s="108">
        <f>SUM(E7,+H7,+K7)</f>
        <v>503229</v>
      </c>
      <c r="E7" s="108">
        <f>SUM(F7:G7)</f>
        <v>3959</v>
      </c>
      <c r="F7" s="108">
        <f>SUM(F$8:F$207)</f>
        <v>2328</v>
      </c>
      <c r="G7" s="108">
        <f>SUM(G$8:G$207)</f>
        <v>1631</v>
      </c>
      <c r="H7" s="108">
        <f>SUM(I7:J7)</f>
        <v>10946</v>
      </c>
      <c r="I7" s="108">
        <f>SUM(I$8:I$207)</f>
        <v>2523</v>
      </c>
      <c r="J7" s="108">
        <f>SUM(J$8:J$207)</f>
        <v>8423</v>
      </c>
      <c r="K7" s="108">
        <f>SUM(L7:M7)</f>
        <v>488324</v>
      </c>
      <c r="L7" s="108">
        <f>SUM(L$8:L$207)</f>
        <v>126385</v>
      </c>
      <c r="M7" s="108">
        <f>SUM(M$8:M$207)</f>
        <v>361939</v>
      </c>
      <c r="N7" s="108">
        <f>SUM(O7,+V7,+AC7)</f>
        <v>503848</v>
      </c>
      <c r="O7" s="108">
        <f>SUM(P7:U7)</f>
        <v>131236</v>
      </c>
      <c r="P7" s="108">
        <f t="shared" ref="P7:U7" si="0">SUM(P$8:P$207)</f>
        <v>131236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371993</v>
      </c>
      <c r="W7" s="108">
        <f t="shared" ref="W7:AB7" si="1">SUM(W$8:W$207)</f>
        <v>371993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619</v>
      </c>
      <c r="AD7" s="108">
        <f>SUM(AD$8:AD$207)</f>
        <v>619</v>
      </c>
      <c r="AE7" s="108">
        <f>SUM(AE$8:AE$207)</f>
        <v>0</v>
      </c>
      <c r="AF7" s="108">
        <f>SUM(AG7:AI7)</f>
        <v>3096</v>
      </c>
      <c r="AG7" s="108">
        <f>SUM(AG$8:AG$207)</f>
        <v>3096</v>
      </c>
      <c r="AH7" s="108">
        <f>SUM(AH$8:AH$207)</f>
        <v>0</v>
      </c>
      <c r="AI7" s="108">
        <f>SUM(AI$8:AI$207)</f>
        <v>0</v>
      </c>
      <c r="AJ7" s="108">
        <f>SUM(AK7:AS7)</f>
        <v>4245</v>
      </c>
      <c r="AK7" s="108">
        <f t="shared" ref="AK7:AS7" si="2">SUM(AK$8:AK$207)</f>
        <v>1651</v>
      </c>
      <c r="AL7" s="108">
        <f t="shared" si="2"/>
        <v>107</v>
      </c>
      <c r="AM7" s="108">
        <f t="shared" si="2"/>
        <v>2265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222</v>
      </c>
      <c r="AT7" s="108">
        <f>SUM(AU7:AY7)</f>
        <v>801</v>
      </c>
      <c r="AU7" s="108">
        <f>SUM(AU$8:AU$207)</f>
        <v>609</v>
      </c>
      <c r="AV7" s="108">
        <f>SUM(AV$8:AV$207)</f>
        <v>0</v>
      </c>
      <c r="AW7" s="108">
        <f>SUM(AW$8:AW$207)</f>
        <v>192</v>
      </c>
      <c r="AX7" s="108">
        <f>SUM(AX$8:AX$207)</f>
        <v>0</v>
      </c>
      <c r="AY7" s="108">
        <f>SUM(AY$8:AY$207)</f>
        <v>0</v>
      </c>
      <c r="AZ7" s="108">
        <f>SUM(BA7:BC7)</f>
        <v>77</v>
      </c>
      <c r="BA7" s="108">
        <f>SUM(BA$8:BA$207)</f>
        <v>77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24</v>
      </c>
      <c r="B8" s="113" t="s">
        <v>254</v>
      </c>
      <c r="C8" s="101" t="s">
        <v>255</v>
      </c>
      <c r="D8" s="103">
        <f>SUM(E8,+H8,+K8)</f>
        <v>167288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167288</v>
      </c>
      <c r="L8" s="103">
        <v>33694</v>
      </c>
      <c r="M8" s="103">
        <v>133594</v>
      </c>
      <c r="N8" s="103">
        <f>SUM(O8,+V8,+AC8)</f>
        <v>167457</v>
      </c>
      <c r="O8" s="103">
        <f>SUM(P8:U8)</f>
        <v>33694</v>
      </c>
      <c r="P8" s="103">
        <v>33694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133594</v>
      </c>
      <c r="W8" s="103">
        <v>133594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169</v>
      </c>
      <c r="AD8" s="103">
        <v>169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24</v>
      </c>
      <c r="B9" s="113" t="s">
        <v>258</v>
      </c>
      <c r="C9" s="101" t="s">
        <v>259</v>
      </c>
      <c r="D9" s="103">
        <f>SUM(E9,+H9,+K9)</f>
        <v>35518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35518</v>
      </c>
      <c r="L9" s="103">
        <v>12145</v>
      </c>
      <c r="M9" s="103">
        <v>23373</v>
      </c>
      <c r="N9" s="103">
        <f>SUM(O9,+V9,+AC9)</f>
        <v>35518</v>
      </c>
      <c r="O9" s="103">
        <f>SUM(P9:U9)</f>
        <v>12145</v>
      </c>
      <c r="P9" s="103">
        <v>12145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23373</v>
      </c>
      <c r="W9" s="103">
        <v>23373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24</v>
      </c>
      <c r="B10" s="113" t="s">
        <v>260</v>
      </c>
      <c r="C10" s="101" t="s">
        <v>261</v>
      </c>
      <c r="D10" s="103">
        <f>SUM(E10,+H10,+K10)</f>
        <v>19324</v>
      </c>
      <c r="E10" s="103">
        <f>SUM(F10:G10)</f>
        <v>40</v>
      </c>
      <c r="F10" s="103">
        <v>40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19284</v>
      </c>
      <c r="L10" s="103">
        <v>5980</v>
      </c>
      <c r="M10" s="103">
        <v>13304</v>
      </c>
      <c r="N10" s="103">
        <f>SUM(O10,+V10,+AC10)</f>
        <v>19324</v>
      </c>
      <c r="O10" s="103">
        <f>SUM(P10:U10)</f>
        <v>6020</v>
      </c>
      <c r="P10" s="103">
        <v>6020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13304</v>
      </c>
      <c r="W10" s="103">
        <v>13304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601</v>
      </c>
      <c r="AG10" s="103">
        <v>601</v>
      </c>
      <c r="AH10" s="103">
        <v>0</v>
      </c>
      <c r="AI10" s="103">
        <v>0</v>
      </c>
      <c r="AJ10" s="103">
        <f>SUM(AK10:AS10)</f>
        <v>601</v>
      </c>
      <c r="AK10" s="103">
        <v>0</v>
      </c>
      <c r="AL10" s="103">
        <v>0</v>
      </c>
      <c r="AM10" s="103">
        <v>601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74</v>
      </c>
      <c r="AU10" s="103">
        <v>0</v>
      </c>
      <c r="AV10" s="103">
        <v>0</v>
      </c>
      <c r="AW10" s="103">
        <v>74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24</v>
      </c>
      <c r="B11" s="113" t="s">
        <v>262</v>
      </c>
      <c r="C11" s="101" t="s">
        <v>263</v>
      </c>
      <c r="D11" s="103">
        <f>SUM(E11,+H11,+K11)</f>
        <v>21785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21785</v>
      </c>
      <c r="L11" s="103">
        <v>2952</v>
      </c>
      <c r="M11" s="103">
        <v>18833</v>
      </c>
      <c r="N11" s="103">
        <f>SUM(O11,+V11,+AC11)</f>
        <v>21785</v>
      </c>
      <c r="O11" s="103">
        <f>SUM(P11:U11)</f>
        <v>2952</v>
      </c>
      <c r="P11" s="103">
        <v>2952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18833</v>
      </c>
      <c r="W11" s="103">
        <v>18833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24</v>
      </c>
      <c r="B12" s="113" t="s">
        <v>264</v>
      </c>
      <c r="C12" s="101" t="s">
        <v>265</v>
      </c>
      <c r="D12" s="103">
        <f>SUM(E12,+H12,+K12)</f>
        <v>17207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17207</v>
      </c>
      <c r="L12" s="103">
        <v>4762</v>
      </c>
      <c r="M12" s="103">
        <v>12445</v>
      </c>
      <c r="N12" s="103">
        <f>SUM(O12,+V12,+AC12)</f>
        <v>17207</v>
      </c>
      <c r="O12" s="103">
        <f>SUM(P12:U12)</f>
        <v>4762</v>
      </c>
      <c r="P12" s="103">
        <v>4762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12445</v>
      </c>
      <c r="W12" s="103">
        <v>12445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608</v>
      </c>
      <c r="AG12" s="103">
        <v>608</v>
      </c>
      <c r="AH12" s="103">
        <v>0</v>
      </c>
      <c r="AI12" s="103">
        <v>0</v>
      </c>
      <c r="AJ12" s="103">
        <f>SUM(AK12:AS12)</f>
        <v>608</v>
      </c>
      <c r="AK12" s="103">
        <v>0</v>
      </c>
      <c r="AL12" s="103">
        <v>0</v>
      </c>
      <c r="AM12" s="103">
        <v>573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35</v>
      </c>
      <c r="AT12" s="103">
        <f>SUM(AU12:AY12)</f>
        <v>50</v>
      </c>
      <c r="AU12" s="103">
        <v>0</v>
      </c>
      <c r="AV12" s="103">
        <v>0</v>
      </c>
      <c r="AW12" s="103">
        <v>50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24</v>
      </c>
      <c r="B13" s="113" t="s">
        <v>266</v>
      </c>
      <c r="C13" s="101" t="s">
        <v>267</v>
      </c>
      <c r="D13" s="103">
        <f>SUM(E13,+H13,+K13)</f>
        <v>36874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36874</v>
      </c>
      <c r="L13" s="103">
        <v>8263</v>
      </c>
      <c r="M13" s="103">
        <v>28611</v>
      </c>
      <c r="N13" s="103">
        <f>SUM(O13,+V13,+AC13)</f>
        <v>36874</v>
      </c>
      <c r="O13" s="103">
        <f>SUM(P13:U13)</f>
        <v>8263</v>
      </c>
      <c r="P13" s="103">
        <v>8263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28611</v>
      </c>
      <c r="W13" s="103">
        <v>28611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174</v>
      </c>
      <c r="AG13" s="103">
        <v>174</v>
      </c>
      <c r="AH13" s="103">
        <v>0</v>
      </c>
      <c r="AI13" s="103">
        <v>0</v>
      </c>
      <c r="AJ13" s="103">
        <f>SUM(AK13:AS13)</f>
        <v>104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104</v>
      </c>
      <c r="AT13" s="103">
        <f>SUM(AU13:AY13)</f>
        <v>70</v>
      </c>
      <c r="AU13" s="103">
        <v>70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24</v>
      </c>
      <c r="B14" s="113" t="s">
        <v>268</v>
      </c>
      <c r="C14" s="101" t="s">
        <v>269</v>
      </c>
      <c r="D14" s="103">
        <f>SUM(E14,+H14,+K14)</f>
        <v>18526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18526</v>
      </c>
      <c r="L14" s="103">
        <v>2906</v>
      </c>
      <c r="M14" s="103">
        <v>15620</v>
      </c>
      <c r="N14" s="103">
        <f>SUM(O14,+V14,+AC14)</f>
        <v>18526</v>
      </c>
      <c r="O14" s="103">
        <f>SUM(P14:U14)</f>
        <v>2906</v>
      </c>
      <c r="P14" s="103">
        <v>2906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15620</v>
      </c>
      <c r="W14" s="103">
        <v>15620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66</v>
      </c>
      <c r="AG14" s="103">
        <v>66</v>
      </c>
      <c r="AH14" s="103">
        <v>0</v>
      </c>
      <c r="AI14" s="103">
        <v>0</v>
      </c>
      <c r="AJ14" s="103">
        <f>SUM(AK14:AS14)</f>
        <v>791</v>
      </c>
      <c r="AK14" s="103">
        <v>758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33</v>
      </c>
      <c r="AT14" s="103">
        <f>SUM(AU14:AY14)</f>
        <v>33</v>
      </c>
      <c r="AU14" s="103">
        <v>33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24</v>
      </c>
      <c r="B15" s="113" t="s">
        <v>270</v>
      </c>
      <c r="C15" s="101" t="s">
        <v>271</v>
      </c>
      <c r="D15" s="103">
        <f>SUM(E15,+H15,+K15)</f>
        <v>38119</v>
      </c>
      <c r="E15" s="103">
        <f>SUM(F15:G15)</f>
        <v>3432</v>
      </c>
      <c r="F15" s="103">
        <v>1801</v>
      </c>
      <c r="G15" s="103">
        <v>1631</v>
      </c>
      <c r="H15" s="103">
        <f>SUM(I15:J15)</f>
        <v>0</v>
      </c>
      <c r="I15" s="103">
        <v>0</v>
      </c>
      <c r="J15" s="103">
        <v>0</v>
      </c>
      <c r="K15" s="103">
        <f>SUM(L15:M15)</f>
        <v>34687</v>
      </c>
      <c r="L15" s="103">
        <v>15846</v>
      </c>
      <c r="M15" s="103">
        <v>18841</v>
      </c>
      <c r="N15" s="103">
        <f>SUM(O15,+V15,+AC15)</f>
        <v>38119</v>
      </c>
      <c r="O15" s="103">
        <f>SUM(P15:U15)</f>
        <v>17647</v>
      </c>
      <c r="P15" s="103">
        <v>17647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20472</v>
      </c>
      <c r="W15" s="103">
        <v>20472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90</v>
      </c>
      <c r="AG15" s="103">
        <v>90</v>
      </c>
      <c r="AH15" s="103">
        <v>0</v>
      </c>
      <c r="AI15" s="103">
        <v>0</v>
      </c>
      <c r="AJ15" s="103">
        <f>SUM(AK15:AS15)</f>
        <v>90</v>
      </c>
      <c r="AK15" s="103">
        <v>90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90</v>
      </c>
      <c r="AU15" s="103">
        <v>90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24</v>
      </c>
      <c r="B16" s="113" t="s">
        <v>272</v>
      </c>
      <c r="C16" s="101" t="s">
        <v>273</v>
      </c>
      <c r="D16" s="103">
        <f>SUM(E16,+H16,+K16)</f>
        <v>30361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30361</v>
      </c>
      <c r="L16" s="103">
        <v>9403</v>
      </c>
      <c r="M16" s="103">
        <v>20958</v>
      </c>
      <c r="N16" s="103">
        <f>SUM(O16,+V16,+AC16)</f>
        <v>30361</v>
      </c>
      <c r="O16" s="103">
        <f>SUM(P16:U16)</f>
        <v>9403</v>
      </c>
      <c r="P16" s="103">
        <v>9403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20958</v>
      </c>
      <c r="W16" s="103">
        <v>20958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72</v>
      </c>
      <c r="AG16" s="103">
        <v>72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72</v>
      </c>
      <c r="AU16" s="103">
        <v>72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24</v>
      </c>
      <c r="B17" s="113" t="s">
        <v>274</v>
      </c>
      <c r="C17" s="101" t="s">
        <v>275</v>
      </c>
      <c r="D17" s="103">
        <f>SUM(E17,+H17,+K17)</f>
        <v>7439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7439</v>
      </c>
      <c r="L17" s="103">
        <v>2541</v>
      </c>
      <c r="M17" s="103">
        <v>4898</v>
      </c>
      <c r="N17" s="103">
        <f>SUM(O17,+V17,+AC17)</f>
        <v>7439</v>
      </c>
      <c r="O17" s="103">
        <f>SUM(P17:U17)</f>
        <v>2541</v>
      </c>
      <c r="P17" s="103">
        <v>2541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4898</v>
      </c>
      <c r="W17" s="103">
        <v>4898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24</v>
      </c>
      <c r="B18" s="113" t="s">
        <v>276</v>
      </c>
      <c r="C18" s="101" t="s">
        <v>277</v>
      </c>
      <c r="D18" s="103">
        <f>SUM(E18,+H18,+K18)</f>
        <v>7891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7891</v>
      </c>
      <c r="L18" s="103">
        <v>3863</v>
      </c>
      <c r="M18" s="103">
        <v>4028</v>
      </c>
      <c r="N18" s="103">
        <f>SUM(O18,+V18,+AC18)</f>
        <v>7891</v>
      </c>
      <c r="O18" s="103">
        <f>SUM(P18:U18)</f>
        <v>3863</v>
      </c>
      <c r="P18" s="103">
        <v>3863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4028</v>
      </c>
      <c r="W18" s="103">
        <v>4028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251</v>
      </c>
      <c r="AG18" s="103">
        <v>251</v>
      </c>
      <c r="AH18" s="103">
        <v>0</v>
      </c>
      <c r="AI18" s="103">
        <v>0</v>
      </c>
      <c r="AJ18" s="103">
        <f>SUM(AK18:AS18)</f>
        <v>251</v>
      </c>
      <c r="AK18" s="103">
        <v>0</v>
      </c>
      <c r="AL18" s="103">
        <v>0</v>
      </c>
      <c r="AM18" s="103">
        <v>251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24</v>
      </c>
      <c r="B19" s="113" t="s">
        <v>278</v>
      </c>
      <c r="C19" s="101" t="s">
        <v>279</v>
      </c>
      <c r="D19" s="103">
        <f>SUM(E19,+H19,+K19)</f>
        <v>1493</v>
      </c>
      <c r="E19" s="103">
        <f>SUM(F19:G19)</f>
        <v>487</v>
      </c>
      <c r="F19" s="103">
        <v>487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1006</v>
      </c>
      <c r="L19" s="103">
        <v>85</v>
      </c>
      <c r="M19" s="103">
        <v>921</v>
      </c>
      <c r="N19" s="103">
        <f>SUM(O19,+V19,+AC19)</f>
        <v>1519</v>
      </c>
      <c r="O19" s="103">
        <f>SUM(P19:U19)</f>
        <v>572</v>
      </c>
      <c r="P19" s="103">
        <v>572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921</v>
      </c>
      <c r="W19" s="103">
        <v>921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26</v>
      </c>
      <c r="AD19" s="103">
        <v>26</v>
      </c>
      <c r="AE19" s="103">
        <v>0</v>
      </c>
      <c r="AF19" s="103">
        <f>SUM(AG19:AI19)</f>
        <v>45</v>
      </c>
      <c r="AG19" s="103">
        <v>45</v>
      </c>
      <c r="AH19" s="103">
        <v>0</v>
      </c>
      <c r="AI19" s="103">
        <v>0</v>
      </c>
      <c r="AJ19" s="103">
        <f>SUM(AK19:AS19)</f>
        <v>45</v>
      </c>
      <c r="AK19" s="103">
        <v>0</v>
      </c>
      <c r="AL19" s="103">
        <v>0</v>
      </c>
      <c r="AM19" s="103">
        <v>45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24</v>
      </c>
      <c r="B20" s="113" t="s">
        <v>280</v>
      </c>
      <c r="C20" s="101" t="s">
        <v>281</v>
      </c>
      <c r="D20" s="103">
        <f>SUM(E20,+H20,+K20)</f>
        <v>478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478</v>
      </c>
      <c r="L20" s="103">
        <v>43</v>
      </c>
      <c r="M20" s="103">
        <v>435</v>
      </c>
      <c r="N20" s="103">
        <f>SUM(O20,+V20,+AC20)</f>
        <v>505</v>
      </c>
      <c r="O20" s="103">
        <f>SUM(P20:U20)</f>
        <v>43</v>
      </c>
      <c r="P20" s="103">
        <v>43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435</v>
      </c>
      <c r="W20" s="103">
        <v>435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27</v>
      </c>
      <c r="AD20" s="103">
        <v>27</v>
      </c>
      <c r="AE20" s="103">
        <v>0</v>
      </c>
      <c r="AF20" s="103">
        <f>SUM(AG20:AI20)</f>
        <v>40</v>
      </c>
      <c r="AG20" s="103">
        <v>40</v>
      </c>
      <c r="AH20" s="103">
        <v>0</v>
      </c>
      <c r="AI20" s="103">
        <v>0</v>
      </c>
      <c r="AJ20" s="103">
        <f>SUM(AK20:AS20)</f>
        <v>40</v>
      </c>
      <c r="AK20" s="103">
        <v>0</v>
      </c>
      <c r="AL20" s="103">
        <v>0</v>
      </c>
      <c r="AM20" s="103">
        <v>40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24</v>
      </c>
      <c r="B21" s="113" t="s">
        <v>282</v>
      </c>
      <c r="C21" s="101" t="s">
        <v>283</v>
      </c>
      <c r="D21" s="103">
        <f>SUM(E21,+H21,+K21)</f>
        <v>6906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6906</v>
      </c>
      <c r="L21" s="103">
        <v>1587</v>
      </c>
      <c r="M21" s="103">
        <v>5319</v>
      </c>
      <c r="N21" s="103">
        <f>SUM(O21,+V21,+AC21)</f>
        <v>6906</v>
      </c>
      <c r="O21" s="103">
        <f>SUM(P21:U21)</f>
        <v>1587</v>
      </c>
      <c r="P21" s="103">
        <v>1587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5319</v>
      </c>
      <c r="W21" s="103">
        <v>5319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</v>
      </c>
      <c r="AG21" s="103">
        <v>3</v>
      </c>
      <c r="AH21" s="103">
        <v>0</v>
      </c>
      <c r="AI21" s="103">
        <v>0</v>
      </c>
      <c r="AJ21" s="103">
        <f>SUM(AK21:AS21)</f>
        <v>80</v>
      </c>
      <c r="AK21" s="103">
        <v>0</v>
      </c>
      <c r="AL21" s="103">
        <v>77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3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77</v>
      </c>
      <c r="BA21" s="103">
        <v>77</v>
      </c>
      <c r="BB21" s="103">
        <v>0</v>
      </c>
      <c r="BC21" s="103">
        <v>0</v>
      </c>
    </row>
    <row r="22" spans="1:55" s="105" customFormat="1" ht="13.5" customHeight="1">
      <c r="A22" s="115" t="s">
        <v>24</v>
      </c>
      <c r="B22" s="113" t="s">
        <v>284</v>
      </c>
      <c r="C22" s="101" t="s">
        <v>285</v>
      </c>
      <c r="D22" s="103">
        <f>SUM(E22,+H22,+K22)</f>
        <v>4452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4452</v>
      </c>
      <c r="L22" s="103">
        <v>1628</v>
      </c>
      <c r="M22" s="103">
        <v>2824</v>
      </c>
      <c r="N22" s="103">
        <f>SUM(O22,+V22,+AC22)</f>
        <v>4452</v>
      </c>
      <c r="O22" s="103">
        <f>SUM(P22:U22)</f>
        <v>1628</v>
      </c>
      <c r="P22" s="103">
        <v>1628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2824</v>
      </c>
      <c r="W22" s="103">
        <v>2824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30</v>
      </c>
      <c r="AK22" s="103">
        <v>0</v>
      </c>
      <c r="AL22" s="103">
        <v>30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24</v>
      </c>
      <c r="B23" s="113" t="s">
        <v>286</v>
      </c>
      <c r="C23" s="101" t="s">
        <v>287</v>
      </c>
      <c r="D23" s="103">
        <f>SUM(E23,+H23,+K23)</f>
        <v>14350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14350</v>
      </c>
      <c r="L23" s="103">
        <v>6509</v>
      </c>
      <c r="M23" s="103">
        <v>7841</v>
      </c>
      <c r="N23" s="103">
        <f>SUM(O23,+V23,+AC23)</f>
        <v>14350</v>
      </c>
      <c r="O23" s="103">
        <f>SUM(P23:U23)</f>
        <v>6509</v>
      </c>
      <c r="P23" s="103">
        <v>6509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7841</v>
      </c>
      <c r="W23" s="103">
        <v>7841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24</v>
      </c>
      <c r="B24" s="113" t="s">
        <v>288</v>
      </c>
      <c r="C24" s="101" t="s">
        <v>289</v>
      </c>
      <c r="D24" s="103">
        <f>SUM(E24,+H24,+K24)</f>
        <v>1587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1587</v>
      </c>
      <c r="L24" s="103">
        <v>698</v>
      </c>
      <c r="M24" s="103">
        <v>889</v>
      </c>
      <c r="N24" s="103">
        <f>SUM(O24,+V24,+AC24)</f>
        <v>1587</v>
      </c>
      <c r="O24" s="103">
        <f>SUM(P24:U24)</f>
        <v>698</v>
      </c>
      <c r="P24" s="103">
        <v>698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889</v>
      </c>
      <c r="W24" s="103">
        <v>889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56</v>
      </c>
      <c r="AG24" s="103">
        <v>56</v>
      </c>
      <c r="AH24" s="103">
        <v>0</v>
      </c>
      <c r="AI24" s="103">
        <v>0</v>
      </c>
      <c r="AJ24" s="103">
        <f>SUM(AK24:AS24)</f>
        <v>56</v>
      </c>
      <c r="AK24" s="103">
        <v>0</v>
      </c>
      <c r="AL24" s="103">
        <v>0</v>
      </c>
      <c r="AM24" s="103">
        <v>53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3</v>
      </c>
      <c r="AT24" s="103">
        <f>SUM(AU24:AY24)</f>
        <v>5</v>
      </c>
      <c r="AU24" s="103">
        <v>0</v>
      </c>
      <c r="AV24" s="103">
        <v>0</v>
      </c>
      <c r="AW24" s="103">
        <v>5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24</v>
      </c>
      <c r="B25" s="113" t="s">
        <v>290</v>
      </c>
      <c r="C25" s="101" t="s">
        <v>291</v>
      </c>
      <c r="D25" s="103">
        <f>SUM(E25,+H25,+K25)</f>
        <v>4278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4278</v>
      </c>
      <c r="L25" s="103">
        <v>460</v>
      </c>
      <c r="M25" s="103">
        <v>3818</v>
      </c>
      <c r="N25" s="103">
        <f>SUM(O25,+V25,+AC25)</f>
        <v>4278</v>
      </c>
      <c r="O25" s="103">
        <f>SUM(P25:U25)</f>
        <v>460</v>
      </c>
      <c r="P25" s="103">
        <v>460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3818</v>
      </c>
      <c r="W25" s="103">
        <v>3818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152</v>
      </c>
      <c r="AG25" s="103">
        <v>152</v>
      </c>
      <c r="AH25" s="103">
        <v>0</v>
      </c>
      <c r="AI25" s="103">
        <v>0</v>
      </c>
      <c r="AJ25" s="103">
        <f>SUM(AK25:AS25)</f>
        <v>152</v>
      </c>
      <c r="AK25" s="103">
        <v>0</v>
      </c>
      <c r="AL25" s="103">
        <v>0</v>
      </c>
      <c r="AM25" s="103">
        <v>143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9</v>
      </c>
      <c r="AT25" s="103">
        <f>SUM(AU25:AY25)</f>
        <v>13</v>
      </c>
      <c r="AU25" s="103">
        <v>0</v>
      </c>
      <c r="AV25" s="103">
        <v>0</v>
      </c>
      <c r="AW25" s="103">
        <v>13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24</v>
      </c>
      <c r="B26" s="113" t="s">
        <v>292</v>
      </c>
      <c r="C26" s="101" t="s">
        <v>293</v>
      </c>
      <c r="D26" s="103">
        <f>SUM(E26,+H26,+K26)</f>
        <v>2352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2352</v>
      </c>
      <c r="L26" s="103">
        <v>648</v>
      </c>
      <c r="M26" s="103">
        <v>1704</v>
      </c>
      <c r="N26" s="103">
        <f>SUM(O26,+V26,+AC26)</f>
        <v>2352</v>
      </c>
      <c r="O26" s="103">
        <f>SUM(P26:U26)</f>
        <v>648</v>
      </c>
      <c r="P26" s="103">
        <v>648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1704</v>
      </c>
      <c r="W26" s="103">
        <v>1704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83</v>
      </c>
      <c r="AG26" s="103">
        <v>83</v>
      </c>
      <c r="AH26" s="103">
        <v>0</v>
      </c>
      <c r="AI26" s="103">
        <v>0</v>
      </c>
      <c r="AJ26" s="103">
        <f>SUM(AK26:AS26)</f>
        <v>83</v>
      </c>
      <c r="AK26" s="103">
        <v>0</v>
      </c>
      <c r="AL26" s="103">
        <v>0</v>
      </c>
      <c r="AM26" s="103">
        <v>78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5</v>
      </c>
      <c r="AT26" s="103">
        <f>SUM(AU26:AY26)</f>
        <v>7</v>
      </c>
      <c r="AU26" s="103">
        <v>0</v>
      </c>
      <c r="AV26" s="103">
        <v>0</v>
      </c>
      <c r="AW26" s="103">
        <v>7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24</v>
      </c>
      <c r="B27" s="113" t="s">
        <v>294</v>
      </c>
      <c r="C27" s="101" t="s">
        <v>295</v>
      </c>
      <c r="D27" s="103">
        <f>SUM(E27,+H27,+K27)</f>
        <v>6483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6483</v>
      </c>
      <c r="L27" s="103">
        <v>1599</v>
      </c>
      <c r="M27" s="103">
        <v>4884</v>
      </c>
      <c r="N27" s="103">
        <f>SUM(O27,+V27,+AC27)</f>
        <v>6483</v>
      </c>
      <c r="O27" s="103">
        <f>SUM(P27:U27)</f>
        <v>1599</v>
      </c>
      <c r="P27" s="103">
        <v>1599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4884</v>
      </c>
      <c r="W27" s="103">
        <v>4884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229</v>
      </c>
      <c r="AG27" s="103">
        <v>229</v>
      </c>
      <c r="AH27" s="103">
        <v>0</v>
      </c>
      <c r="AI27" s="103">
        <v>0</v>
      </c>
      <c r="AJ27" s="103">
        <f>SUM(AK27:AS27)</f>
        <v>229</v>
      </c>
      <c r="AK27" s="103">
        <v>0</v>
      </c>
      <c r="AL27" s="103">
        <v>0</v>
      </c>
      <c r="AM27" s="103">
        <v>216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13</v>
      </c>
      <c r="AT27" s="103">
        <f>SUM(AU27:AY27)</f>
        <v>19</v>
      </c>
      <c r="AU27" s="103">
        <v>0</v>
      </c>
      <c r="AV27" s="103">
        <v>0</v>
      </c>
      <c r="AW27" s="103">
        <v>19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24</v>
      </c>
      <c r="B28" s="113" t="s">
        <v>296</v>
      </c>
      <c r="C28" s="101" t="s">
        <v>297</v>
      </c>
      <c r="D28" s="103">
        <f>SUM(E28,+H28,+K28)</f>
        <v>4824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4824</v>
      </c>
      <c r="L28" s="103">
        <v>1237</v>
      </c>
      <c r="M28" s="103">
        <v>3587</v>
      </c>
      <c r="N28" s="103">
        <f>SUM(O28,+V28,+AC28)</f>
        <v>4824</v>
      </c>
      <c r="O28" s="103">
        <f>SUM(P28:U28)</f>
        <v>1237</v>
      </c>
      <c r="P28" s="103">
        <v>1237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3587</v>
      </c>
      <c r="W28" s="103">
        <v>3587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</v>
      </c>
      <c r="AG28" s="103">
        <v>9</v>
      </c>
      <c r="AH28" s="103">
        <v>0</v>
      </c>
      <c r="AI28" s="103">
        <v>0</v>
      </c>
      <c r="AJ28" s="103">
        <f>SUM(AK28:AS28)</f>
        <v>9</v>
      </c>
      <c r="AK28" s="103">
        <v>9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9</v>
      </c>
      <c r="AU28" s="103">
        <v>9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24</v>
      </c>
      <c r="B29" s="113" t="s">
        <v>298</v>
      </c>
      <c r="C29" s="101" t="s">
        <v>299</v>
      </c>
      <c r="D29" s="103">
        <f>SUM(E29,+H29,+K29)</f>
        <v>7958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7958</v>
      </c>
      <c r="L29" s="103">
        <v>986</v>
      </c>
      <c r="M29" s="103">
        <v>6972</v>
      </c>
      <c r="N29" s="103">
        <f>SUM(O29,+V29,+AC29)</f>
        <v>7958</v>
      </c>
      <c r="O29" s="103">
        <f>SUM(P29:U29)</f>
        <v>986</v>
      </c>
      <c r="P29" s="103">
        <v>986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6972</v>
      </c>
      <c r="W29" s="103">
        <v>6972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281</v>
      </c>
      <c r="AG29" s="103">
        <v>281</v>
      </c>
      <c r="AH29" s="103">
        <v>0</v>
      </c>
      <c r="AI29" s="103">
        <v>0</v>
      </c>
      <c r="AJ29" s="103">
        <f>SUM(AK29:AS29)</f>
        <v>281</v>
      </c>
      <c r="AK29" s="103">
        <v>0</v>
      </c>
      <c r="AL29" s="103">
        <v>0</v>
      </c>
      <c r="AM29" s="103">
        <v>265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16</v>
      </c>
      <c r="AT29" s="103">
        <f>SUM(AU29:AY29)</f>
        <v>24</v>
      </c>
      <c r="AU29" s="103">
        <v>0</v>
      </c>
      <c r="AV29" s="103">
        <v>0</v>
      </c>
      <c r="AW29" s="103">
        <v>24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24</v>
      </c>
      <c r="B30" s="113" t="s">
        <v>300</v>
      </c>
      <c r="C30" s="101" t="s">
        <v>301</v>
      </c>
      <c r="D30" s="103">
        <f>SUM(E30,+H30,+K30)</f>
        <v>11753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11753</v>
      </c>
      <c r="L30" s="103">
        <v>2775</v>
      </c>
      <c r="M30" s="103">
        <v>8978</v>
      </c>
      <c r="N30" s="103">
        <f>SUM(O30,+V30,+AC30)</f>
        <v>11753</v>
      </c>
      <c r="O30" s="103">
        <f>SUM(P30:U30)</f>
        <v>2775</v>
      </c>
      <c r="P30" s="103">
        <v>2775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8978</v>
      </c>
      <c r="W30" s="103">
        <v>8978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92</v>
      </c>
      <c r="AG30" s="103">
        <v>92</v>
      </c>
      <c r="AH30" s="103">
        <v>0</v>
      </c>
      <c r="AI30" s="103">
        <v>0</v>
      </c>
      <c r="AJ30" s="103">
        <f>SUM(AK30:AS30)</f>
        <v>363</v>
      </c>
      <c r="AK30" s="103">
        <v>363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92</v>
      </c>
      <c r="AU30" s="103">
        <v>92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24</v>
      </c>
      <c r="B31" s="113" t="s">
        <v>302</v>
      </c>
      <c r="C31" s="101" t="s">
        <v>303</v>
      </c>
      <c r="D31" s="103">
        <f>SUM(E31,+H31,+K31)</f>
        <v>5316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5316</v>
      </c>
      <c r="L31" s="103">
        <v>1139</v>
      </c>
      <c r="M31" s="103">
        <v>4177</v>
      </c>
      <c r="N31" s="103">
        <f>SUM(O31,+V31,+AC31)</f>
        <v>5316</v>
      </c>
      <c r="O31" s="103">
        <f>SUM(P31:U31)</f>
        <v>1139</v>
      </c>
      <c r="P31" s="103">
        <v>1139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4177</v>
      </c>
      <c r="W31" s="103">
        <v>4177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14</v>
      </c>
      <c r="AG31" s="103">
        <v>14</v>
      </c>
      <c r="AH31" s="103">
        <v>0</v>
      </c>
      <c r="AI31" s="103">
        <v>0</v>
      </c>
      <c r="AJ31" s="103">
        <f>SUM(AK31:AS31)</f>
        <v>202</v>
      </c>
      <c r="AK31" s="103">
        <v>202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14</v>
      </c>
      <c r="AU31" s="103">
        <v>14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24</v>
      </c>
      <c r="B32" s="113" t="s">
        <v>304</v>
      </c>
      <c r="C32" s="101" t="s">
        <v>305</v>
      </c>
      <c r="D32" s="103">
        <f>SUM(E32,+H32,+K32)</f>
        <v>2597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2597</v>
      </c>
      <c r="L32" s="103">
        <v>931</v>
      </c>
      <c r="M32" s="103">
        <v>1666</v>
      </c>
      <c r="N32" s="103">
        <f>SUM(O32,+V32,+AC32)</f>
        <v>2597</v>
      </c>
      <c r="O32" s="103">
        <f>SUM(P32:U32)</f>
        <v>931</v>
      </c>
      <c r="P32" s="103">
        <v>931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1666</v>
      </c>
      <c r="W32" s="103">
        <v>1666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8</v>
      </c>
      <c r="AG32" s="103">
        <v>8</v>
      </c>
      <c r="AH32" s="103">
        <v>0</v>
      </c>
      <c r="AI32" s="103">
        <v>0</v>
      </c>
      <c r="AJ32" s="103">
        <f>SUM(AK32:AS32)</f>
        <v>14</v>
      </c>
      <c r="AK32" s="103">
        <v>14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8</v>
      </c>
      <c r="AU32" s="103">
        <v>8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24</v>
      </c>
      <c r="B33" s="113" t="s">
        <v>306</v>
      </c>
      <c r="C33" s="101" t="s">
        <v>307</v>
      </c>
      <c r="D33" s="103">
        <f>SUM(E33,+H33,+K33)</f>
        <v>10946</v>
      </c>
      <c r="E33" s="103">
        <f>SUM(F33:G33)</f>
        <v>0</v>
      </c>
      <c r="F33" s="103">
        <v>0</v>
      </c>
      <c r="G33" s="103">
        <v>0</v>
      </c>
      <c r="H33" s="103">
        <f>SUM(I33:J33)</f>
        <v>10946</v>
      </c>
      <c r="I33" s="103">
        <v>2523</v>
      </c>
      <c r="J33" s="103">
        <v>8423</v>
      </c>
      <c r="K33" s="103">
        <f>SUM(L33:M33)</f>
        <v>0</v>
      </c>
      <c r="L33" s="103">
        <v>0</v>
      </c>
      <c r="M33" s="103">
        <v>0</v>
      </c>
      <c r="N33" s="103">
        <f>SUM(O33,+V33,+AC33)</f>
        <v>11333</v>
      </c>
      <c r="O33" s="103">
        <f>SUM(P33:U33)</f>
        <v>2523</v>
      </c>
      <c r="P33" s="103">
        <v>2523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8423</v>
      </c>
      <c r="W33" s="103">
        <v>8423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387</v>
      </c>
      <c r="AD33" s="103">
        <v>387</v>
      </c>
      <c r="AE33" s="103">
        <v>0</v>
      </c>
      <c r="AF33" s="103">
        <f>SUM(AG33:AI33)</f>
        <v>17</v>
      </c>
      <c r="AG33" s="103">
        <v>17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17</v>
      </c>
      <c r="AU33" s="103">
        <v>17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24</v>
      </c>
      <c r="B34" s="113" t="s">
        <v>308</v>
      </c>
      <c r="C34" s="101" t="s">
        <v>309</v>
      </c>
      <c r="D34" s="103">
        <f>SUM(E34,+H34,+K34)</f>
        <v>1218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1218</v>
      </c>
      <c r="L34" s="103">
        <v>94</v>
      </c>
      <c r="M34" s="103">
        <v>1124</v>
      </c>
      <c r="N34" s="103">
        <f>SUM(O34,+V34,+AC34)</f>
        <v>1218</v>
      </c>
      <c r="O34" s="103">
        <f>SUM(P34:U34)</f>
        <v>94</v>
      </c>
      <c r="P34" s="103">
        <v>94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1124</v>
      </c>
      <c r="W34" s="103">
        <v>1124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</v>
      </c>
      <c r="AG34" s="103">
        <v>2</v>
      </c>
      <c r="AH34" s="103">
        <v>0</v>
      </c>
      <c r="AI34" s="103">
        <v>0</v>
      </c>
      <c r="AJ34" s="103">
        <f>SUM(AK34:AS34)</f>
        <v>2</v>
      </c>
      <c r="AK34" s="103">
        <v>2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</v>
      </c>
      <c r="AU34" s="103">
        <v>2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24</v>
      </c>
      <c r="B35" s="113" t="s">
        <v>310</v>
      </c>
      <c r="C35" s="101" t="s">
        <v>311</v>
      </c>
      <c r="D35" s="103">
        <f>SUM(E35,+H35,+K35)</f>
        <v>1921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1921</v>
      </c>
      <c r="L35" s="103">
        <v>675</v>
      </c>
      <c r="M35" s="103">
        <v>1246</v>
      </c>
      <c r="N35" s="103">
        <f>SUM(O35,+V35,+AC35)</f>
        <v>1931</v>
      </c>
      <c r="O35" s="103">
        <f>SUM(P35:U35)</f>
        <v>675</v>
      </c>
      <c r="P35" s="103">
        <v>675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1246</v>
      </c>
      <c r="W35" s="103">
        <v>1246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10</v>
      </c>
      <c r="AD35" s="103">
        <v>10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24</v>
      </c>
      <c r="B36" s="113" t="s">
        <v>312</v>
      </c>
      <c r="C36" s="101" t="s">
        <v>313</v>
      </c>
      <c r="D36" s="103">
        <f>SUM(E36,+H36,+K36)</f>
        <v>290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290</v>
      </c>
      <c r="L36" s="103">
        <v>68</v>
      </c>
      <c r="M36" s="103">
        <v>222</v>
      </c>
      <c r="N36" s="103">
        <f>SUM(O36,+V36,+AC36)</f>
        <v>290</v>
      </c>
      <c r="O36" s="103">
        <f>SUM(P36:U36)</f>
        <v>68</v>
      </c>
      <c r="P36" s="103">
        <v>68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222</v>
      </c>
      <c r="W36" s="103">
        <v>222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</v>
      </c>
      <c r="AG36" s="103">
        <v>2</v>
      </c>
      <c r="AH36" s="103">
        <v>0</v>
      </c>
      <c r="AI36" s="103">
        <v>0</v>
      </c>
      <c r="AJ36" s="103">
        <f>SUM(AK36:AS36)</f>
        <v>13</v>
      </c>
      <c r="AK36" s="103">
        <v>12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</v>
      </c>
      <c r="AT36" s="103">
        <f>SUM(AU36:AY36)</f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24</v>
      </c>
      <c r="B37" s="113" t="s">
        <v>314</v>
      </c>
      <c r="C37" s="101" t="s">
        <v>315</v>
      </c>
      <c r="D37" s="103">
        <f>SUM(E37,+H37,+K37)</f>
        <v>13695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13695</v>
      </c>
      <c r="L37" s="103">
        <v>2868</v>
      </c>
      <c r="M37" s="103">
        <v>10827</v>
      </c>
      <c r="N37" s="103">
        <f>SUM(O37,+V37,+AC37)</f>
        <v>13695</v>
      </c>
      <c r="O37" s="103">
        <f>SUM(P37:U37)</f>
        <v>2868</v>
      </c>
      <c r="P37" s="103">
        <v>2868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10827</v>
      </c>
      <c r="W37" s="103">
        <v>10827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201</v>
      </c>
      <c r="AG37" s="103">
        <v>201</v>
      </c>
      <c r="AH37" s="103">
        <v>0</v>
      </c>
      <c r="AI37" s="103">
        <v>0</v>
      </c>
      <c r="AJ37" s="103">
        <f>SUM(AK37:AS37)</f>
        <v>201</v>
      </c>
      <c r="AK37" s="103">
        <v>201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201</v>
      </c>
      <c r="AU37" s="103">
        <v>201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7">
    <sortCondition ref="A8:A37"/>
    <sortCondition ref="B8:B37"/>
    <sortCondition ref="C8:C3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30201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30304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30341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30343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30344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30361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30362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30366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30381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30382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30383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30390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30391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30392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30401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30404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30406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30421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30422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30424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30427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30428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2021-01-18T05:41:55Z</dcterms:modified>
</cp:coreProperties>
</file>