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9奈良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水洗化人口等!$A$6:$AA$45</definedName>
    <definedName name="_xlnm.Print_Area" localSheetId="2">し尿集計結果!$A$1:$M$36</definedName>
    <definedName name="_xlnm.Print_Area" localSheetId="1">し尿処理状況!$2:$46</definedName>
    <definedName name="_xlnm.Print_Area" localSheetId="0">水洗化人口等!$2:$46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AC41" i="2"/>
  <c r="AC42" i="2"/>
  <c r="AC43" i="2"/>
  <c r="N43" i="2" s="1"/>
  <c r="AC44" i="2"/>
  <c r="AC45" i="2"/>
  <c r="N45" i="2" s="1"/>
  <c r="AC4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N41" i="2"/>
  <c r="N42" i="2"/>
  <c r="N44" i="2"/>
  <c r="N46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K41" i="2"/>
  <c r="K42" i="2"/>
  <c r="K43" i="2"/>
  <c r="D43" i="2" s="1"/>
  <c r="K44" i="2"/>
  <c r="K45" i="2"/>
  <c r="D45" i="2" s="1"/>
  <c r="K4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I8" i="1"/>
  <c r="I9" i="1"/>
  <c r="D9" i="1" s="1"/>
  <c r="I10" i="1"/>
  <c r="I11" i="1"/>
  <c r="I12" i="1"/>
  <c r="I13" i="1"/>
  <c r="D13" i="1" s="1"/>
  <c r="I14" i="1"/>
  <c r="I15" i="1"/>
  <c r="D15" i="1" s="1"/>
  <c r="I16" i="1"/>
  <c r="I17" i="1"/>
  <c r="I18" i="1"/>
  <c r="I19" i="1"/>
  <c r="D19" i="1" s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D31" i="1" s="1"/>
  <c r="I32" i="1"/>
  <c r="I33" i="1"/>
  <c r="D33" i="1" s="1"/>
  <c r="I34" i="1"/>
  <c r="I35" i="1"/>
  <c r="I36" i="1"/>
  <c r="I37" i="1"/>
  <c r="D37" i="1" s="1"/>
  <c r="I38" i="1"/>
  <c r="I39" i="1"/>
  <c r="D39" i="1" s="1"/>
  <c r="I40" i="1"/>
  <c r="I41" i="1"/>
  <c r="I42" i="1"/>
  <c r="I43" i="1"/>
  <c r="D43" i="1" s="1"/>
  <c r="I44" i="1"/>
  <c r="I45" i="1"/>
  <c r="D45" i="1" s="1"/>
  <c r="I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D8" i="1"/>
  <c r="Q8" i="1" s="1"/>
  <c r="D10" i="1"/>
  <c r="N10" i="1" s="1"/>
  <c r="D11" i="1"/>
  <c r="N11" i="1" s="1"/>
  <c r="D12" i="1"/>
  <c r="N12" i="1" s="1"/>
  <c r="D14" i="1"/>
  <c r="Q14" i="1" s="1"/>
  <c r="D16" i="1"/>
  <c r="F16" i="1" s="1"/>
  <c r="D17" i="1"/>
  <c r="N17" i="1" s="1"/>
  <c r="D18" i="1"/>
  <c r="N18" i="1" s="1"/>
  <c r="D20" i="1"/>
  <c r="Q20" i="1" s="1"/>
  <c r="D22" i="1"/>
  <c r="Q22" i="1" s="1"/>
  <c r="D23" i="1"/>
  <c r="N23" i="1" s="1"/>
  <c r="D24" i="1"/>
  <c r="N24" i="1" s="1"/>
  <c r="D26" i="1"/>
  <c r="Q26" i="1" s="1"/>
  <c r="D28" i="1"/>
  <c r="N28" i="1" s="1"/>
  <c r="D29" i="1"/>
  <c r="N29" i="1" s="1"/>
  <c r="D30" i="1"/>
  <c r="N30" i="1" s="1"/>
  <c r="D32" i="1"/>
  <c r="Q32" i="1" s="1"/>
  <c r="D34" i="1"/>
  <c r="J34" i="1" s="1"/>
  <c r="D35" i="1"/>
  <c r="N35" i="1" s="1"/>
  <c r="D36" i="1"/>
  <c r="N36" i="1" s="1"/>
  <c r="D38" i="1"/>
  <c r="Q38" i="1" s="1"/>
  <c r="D40" i="1"/>
  <c r="J40" i="1" s="1"/>
  <c r="D41" i="1"/>
  <c r="N41" i="1" s="1"/>
  <c r="D42" i="1"/>
  <c r="N42" i="1" s="1"/>
  <c r="D44" i="1"/>
  <c r="Q44" i="1" s="1"/>
  <c r="D46" i="1"/>
  <c r="Q46" i="1" s="1"/>
  <c r="N43" i="1" l="1"/>
  <c r="J43" i="1"/>
  <c r="F43" i="1"/>
  <c r="L43" i="1"/>
  <c r="Q43" i="1"/>
  <c r="N31" i="1"/>
  <c r="J31" i="1"/>
  <c r="F31" i="1"/>
  <c r="L31" i="1"/>
  <c r="Q31" i="1"/>
  <c r="L13" i="1"/>
  <c r="N13" i="1"/>
  <c r="J13" i="1"/>
  <c r="F13" i="1"/>
  <c r="Q13" i="1"/>
  <c r="Q45" i="1"/>
  <c r="L45" i="1"/>
  <c r="N45" i="1"/>
  <c r="J45" i="1"/>
  <c r="F45" i="1"/>
  <c r="Q39" i="1"/>
  <c r="L39" i="1"/>
  <c r="N39" i="1"/>
  <c r="J39" i="1"/>
  <c r="F39" i="1"/>
  <c r="Q33" i="1"/>
  <c r="L33" i="1"/>
  <c r="N33" i="1"/>
  <c r="J33" i="1"/>
  <c r="F33" i="1"/>
  <c r="Q27" i="1"/>
  <c r="L27" i="1"/>
  <c r="N27" i="1"/>
  <c r="J27" i="1"/>
  <c r="F27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N37" i="1"/>
  <c r="J37" i="1"/>
  <c r="F37" i="1"/>
  <c r="Q37" i="1"/>
  <c r="L37" i="1"/>
  <c r="N19" i="1"/>
  <c r="J19" i="1"/>
  <c r="F19" i="1"/>
  <c r="L19" i="1"/>
  <c r="Q19" i="1"/>
  <c r="L25" i="1"/>
  <c r="N25" i="1"/>
  <c r="J25" i="1"/>
  <c r="F25" i="1"/>
  <c r="Q25" i="1"/>
  <c r="F22" i="1"/>
  <c r="J16" i="1"/>
  <c r="N46" i="1"/>
  <c r="N22" i="1"/>
  <c r="L42" i="1"/>
  <c r="L36" i="1"/>
  <c r="L30" i="1"/>
  <c r="L24" i="1"/>
  <c r="L18" i="1"/>
  <c r="L12" i="1"/>
  <c r="Q42" i="1"/>
  <c r="Q36" i="1"/>
  <c r="Q30" i="1"/>
  <c r="Q24" i="1"/>
  <c r="Q18" i="1"/>
  <c r="Q12" i="1"/>
  <c r="F46" i="1"/>
  <c r="J22" i="1"/>
  <c r="N34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L41" i="1"/>
  <c r="L35" i="1"/>
  <c r="L29" i="1"/>
  <c r="L23" i="1"/>
  <c r="L17" i="1"/>
  <c r="L11" i="1"/>
  <c r="N44" i="1"/>
  <c r="N38" i="1"/>
  <c r="N32" i="1"/>
  <c r="N26" i="1"/>
  <c r="N20" i="1"/>
  <c r="N14" i="1"/>
  <c r="N8" i="1"/>
  <c r="Q41" i="1"/>
  <c r="Q35" i="1"/>
  <c r="Q29" i="1"/>
  <c r="Q23" i="1"/>
  <c r="Q17" i="1"/>
  <c r="Q11" i="1"/>
  <c r="F34" i="1"/>
  <c r="F10" i="1"/>
  <c r="J46" i="1"/>
  <c r="J28" i="1"/>
  <c r="N40" i="1"/>
  <c r="N16" i="1"/>
  <c r="L46" i="1"/>
  <c r="L40" i="1"/>
  <c r="L34" i="1"/>
  <c r="L28" i="1"/>
  <c r="L22" i="1"/>
  <c r="L16" i="1"/>
  <c r="L10" i="1"/>
  <c r="Q40" i="1"/>
  <c r="Q34" i="1"/>
  <c r="Q28" i="1"/>
  <c r="Q16" i="1"/>
  <c r="Q10" i="1"/>
  <c r="F28" i="1"/>
  <c r="F42" i="1"/>
  <c r="F36" i="1"/>
  <c r="F30" i="1"/>
  <c r="F24" i="1"/>
  <c r="F18" i="1"/>
  <c r="F12" i="1"/>
  <c r="J42" i="1"/>
  <c r="J36" i="1"/>
  <c r="J30" i="1"/>
  <c r="J24" i="1"/>
  <c r="J18" i="1"/>
  <c r="J12" i="1"/>
  <c r="F40" i="1"/>
  <c r="J10" i="1"/>
  <c r="F41" i="1"/>
  <c r="F35" i="1"/>
  <c r="F29" i="1"/>
  <c r="F23" i="1"/>
  <c r="F17" i="1"/>
  <c r="F11" i="1"/>
  <c r="J41" i="1"/>
  <c r="J35" i="1"/>
  <c r="J29" i="1"/>
  <c r="J23" i="1"/>
  <c r="J17" i="1"/>
  <c r="J11" i="1"/>
  <c r="L44" i="1"/>
  <c r="L38" i="1"/>
  <c r="L32" i="1"/>
  <c r="L26" i="1"/>
  <c r="L20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<sst xmlns="http://schemas.openxmlformats.org/spreadsheetml/2006/main" count="835" uniqueCount="334">
  <si>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</si>
  <si>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</si>
  <si>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</si>
  <si>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</si>
  <si>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</si>
  <si>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</si>
  <si>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</si>
  <si>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</si>
  <si>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</si>
  <si>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</si>
  <si>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</si>
  <si>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</si>
  <si>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</si>
  <si>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</si>
  <si>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</si>
  <si>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</si>
  <si>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</si>
  <si>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</si>
  <si>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</si>
  <si>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</si>
  <si>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</si>
  <si>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</si>
  <si>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</si>
  <si>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</si>
  <si>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</si>
  <si>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</si>
  <si>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</si>
  <si>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</si>
  <si>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</si>
  <si>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</si>
  <si>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</si>
  <si>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</si>
  <si>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</si>
  <si>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</si>
  <si>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</si>
  <si>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</si>
  <si>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</si>
  <si>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</si>
  <si>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</si>
  <si>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</si>
  <si>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</si>
  <si>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</si>
  <si>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</si>
  <si>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</si>
  <si>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</si>
  <si>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</si>
  <si>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</si>
  <si>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</si>
  <si>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</si>
  <si>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</si>
  <si>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</si>
  <si>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</si>
  <si>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</si>
  <si>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</si>
  <si>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</si>
  <si>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</si>
  <si>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</si>
  <si>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</si>
  <si>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</si>
  <si>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</si>
  <si>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</si>
  <si>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</si>
  <si>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</si>
  <si>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</si>
  <si>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</si>
  <si>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</si>
  <si>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</si>
  <si>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</si>
  <si>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</si>
  <si>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</si>
  <si>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</si>
  <si>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</si>
  <si>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</si>
  <si>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</si>
  <si>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</si>
  <si>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</si>
  <si>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</si>
  <si>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</si>
  <si>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</si>
  <si>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</si>
  <si>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</si>
  <si>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</si>
  <si>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</si>
  <si>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</si>
  <si>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</si>
  <si>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</si>
  <si>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</si>
  <si>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</si>
  <si>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</si>
  <si>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</si>
  <si>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</si>
  <si>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</si>
  <si>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</si>
  <si>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</si>
  <si>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</si>
  <si>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</si>
  <si>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</si>
  <si>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</si>
  <si>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</si>
  <si>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</si>
  <si>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</si>
  <si>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</si>
  <si>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</si>
  <si>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</si>
  <si>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</si>
  <si>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</si>
  <si>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</si>
  <si>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</si>
  <si>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</si>
  <si>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</si>
  <si>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</si>
  <si>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</si>
  <si>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</si>
  <si>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</si>
  <si>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</si>
  <si>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</si>
  <si>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</si>
  <si>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</si>
  <si>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</si>
  <si>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</si>
  <si>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</si>
  <si>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</si>
  <si>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</si>
  <si>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</si>
  <si>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</si>
  <si>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</si>
  <si>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</si>
  <si>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</si>
  <si>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</si>
  <si>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</si>
  <si>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</si>
  <si>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</si>
  <si>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</si>
  <si>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</si>
  <si>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</si>
  <si>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</si>
  <si>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</si>
  <si>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</si>
  <si>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</si>
  <si>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</si>
  <si>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</si>
  <si>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</si>
  <si>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</si>
  <si>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</si>
  <si>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</si>
  <si>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</si>
  <si>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</si>
  <si>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</si>
  <si>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</si>
  <si>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</si>
  <si>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</si>
  <si>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</si>
  <si>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</si>
  <si>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</si>
  <si>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</si>
  <si>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</si>
  <si>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</si>
  <si>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</si>
  <si>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</si>
  <si>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</si>
  <si>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</si>
  <si>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</si>
  <si>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</si>
  <si>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</si>
  <si>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</si>
  <si>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</si>
  <si>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</si>
  <si>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</si>
  <si>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</si>
  <si>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</si>
  <si>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</si>
  <si>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</si>
  <si>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</si>
  <si>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</si>
  <si>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</si>
  <si>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</si>
  <si>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</si>
  <si>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</si>
  <si>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</si>
  <si>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</si>
  <si>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</si>
  <si>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</si>
  <si>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</si>
  <si>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</si>
  <si>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</si>
  <si>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</si>
  <si>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</si>
  <si>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</si>
  <si>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</si>
  <si>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</si>
  <si>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</si>
  <si>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</si>
  <si>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</si>
  <si>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</si>
  <si>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</si>
  <si>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</si>
  <si>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</si>
  <si>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</si>
  <si>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</si>
  <si>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</si>
  <si>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</si>
  <si>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</si>
  <si>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</si>
  <si>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</si>
  <si>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</si>
  <si>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</si>
  <si>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</si>
  <si>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</si>
  <si>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</si>
  <si>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</si>
  <si>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</si>
  <si>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</si>
  <si>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</si>
  <si>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</si>
  <si>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</si>
  <si>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</si>
  <si>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</si>
  <si>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</si>
  <si>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</si>
  <si>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</si>
  <si>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</si>
  <si>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</si>
  <si>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</si>
  <si>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</si>
  <si>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</si>
  <si>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</si>
  <si>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</si>
  <si>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</si>
  <si>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</si>
  <si>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</si>
  <si>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</si>
  <si>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</si>
  <si>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</si>
  <si>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</si>
  <si>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</si>
  <si>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</si>
  <si>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</si>
  <si>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</si>
  <si>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</si>
  <si>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</si>
  <si>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</si>
  <si>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</si>
  <si>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</si>
  <si>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</si>
  <si>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</si>
  <si>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</si>
  <si>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</si>
  <si>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</si>
  <si>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</si>
  <si>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</si>
  <si>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</si>
  <si>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29000</t>
  </si>
  <si>
    <t>水洗化人口等（令和1年度実績）</t>
    <phoneticPr fontId="3"/>
  </si>
  <si>
    <t>し尿処理の状況（令和1年度実績）</t>
    <phoneticPr fontId="3"/>
  </si>
  <si>
    <t>29201</t>
  </si>
  <si>
    <t>奈良市</t>
  </si>
  <si>
    <t/>
  </si>
  <si>
    <t>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</si>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</sst>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25</v>
      </c>
      <c r="B7" s="116" t="s">
        <v>251</v>
      </c>
      <c r="C7" s="109" t="s">
        <v>200</v>
      </c>
      <c r="D7" s="110">
        <f>+SUM(E7,+I7)</f>
        <v>1354624</v>
      </c>
      <c r="E7" s="110">
        <f>+SUM(G7,+H7)</f>
        <v>60093</v>
      </c>
      <c r="F7" s="111">
        <f>IF(D7&gt;0,E7/D7*100,"-")</f>
        <v>4.4361387366531231</v>
      </c>
      <c r="G7" s="108">
        <f>SUM(G$8:G$207)</f>
        <v>59931</v>
      </c>
      <c r="H7" s="108">
        <f>SUM(H$8:H$207)</f>
        <v>162</v>
      </c>
      <c r="I7" s="110">
        <f>+SUM(K7,+M7,+O7)</f>
        <v>1294531</v>
      </c>
      <c r="J7" s="111">
        <f>IF(D7&gt;0,I7/D7*100,"-")</f>
        <v>95.563861263346865</v>
      </c>
      <c r="K7" s="108">
        <f>SUM(K$8:K$207)</f>
        <v>1010457</v>
      </c>
      <c r="L7" s="111">
        <f>IF(D7&gt;0,K7/D7*100,"-")</f>
        <v>74.593171241613902</v>
      </c>
      <c r="M7" s="108">
        <f>SUM(M$8:M$207)</f>
        <v>4461</v>
      </c>
      <c r="N7" s="111">
        <f>IF(D7&gt;0,M7/D7*100,"-")</f>
        <v>0.32931647453463103</v>
      </c>
      <c r="O7" s="108">
        <f>SUM(O$8:O$207)</f>
        <v>279613</v>
      </c>
      <c r="P7" s="108">
        <f>SUM(P$8:P$207)</f>
        <v>133238</v>
      </c>
      <c r="Q7" s="111">
        <f>IF(D7&gt;0,O7/D7*100,"-")</f>
        <v>20.641373547198334</v>
      </c>
      <c r="R7" s="108">
        <f>SUM(R$8:R$207)</f>
        <v>13226</v>
      </c>
      <c r="S7" s="112">
        <f t="shared" ref="S7:Z7" si="0">COUNTIF(S$8:S$207,"○")</f>
        <v>27</v>
      </c>
      <c r="T7" s="112">
        <f t="shared" si="0"/>
        <v>12</v>
      </c>
      <c r="U7" s="112">
        <f t="shared" si="0"/>
        <v>0</v>
      </c>
      <c r="V7" s="112">
        <f t="shared" si="0"/>
        <v>0</v>
      </c>
      <c r="W7" s="112">
        <f t="shared" si="0"/>
        <v>23</v>
      </c>
      <c r="X7" s="112">
        <f t="shared" si="0"/>
        <v>6</v>
      </c>
      <c r="Y7" s="112">
        <f t="shared" si="0"/>
        <v>1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25</v>
      </c>
      <c r="B8" s="102" t="s">
        <v>254</v>
      </c>
      <c r="C8" s="101" t="s">
        <v>255</v>
      </c>
      <c r="D8" s="103">
        <f>+SUM(E8,+I8)</f>
        <v>356079</v>
      </c>
      <c r="E8" s="103">
        <f>+SUM(G8,+H8)</f>
        <v>5057</v>
      </c>
      <c r="F8" s="104">
        <f>IF(D8&gt;0,E8/D8*100,"-")</f>
        <v>1.4201904633522338</v>
      </c>
      <c r="G8" s="103">
        <v>5057</v>
      </c>
      <c r="H8" s="103">
        <v>0</v>
      </c>
      <c r="I8" s="103">
        <f>+SUM(K8,+M8,+O8)</f>
        <v>351022</v>
      </c>
      <c r="J8" s="104">
        <f>IF(D8&gt;0,I8/D8*100,"-")</f>
        <v>98.579809536647772</v>
      </c>
      <c r="K8" s="103">
        <v>305995</v>
      </c>
      <c r="L8" s="104">
        <f>IF(D8&gt;0,K8/D8*100,"-")</f>
        <v>85.934581932661018</v>
      </c>
      <c r="M8" s="103">
        <v>0</v>
      </c>
      <c r="N8" s="104">
        <f>IF(D8&gt;0,M8/D8*100,"-")</f>
        <v>0</v>
      </c>
      <c r="O8" s="103">
        <v>45027</v>
      </c>
      <c r="P8" s="103">
        <v>21265</v>
      </c>
      <c r="Q8" s="104">
        <f>IF(D8&gt;0,O8/D8*100,"-")</f>
        <v>12.645227603986756</v>
      </c>
      <c r="R8" s="103">
        <v>3536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25</v>
      </c>
      <c r="B9" s="102" t="s">
        <v>258</v>
      </c>
      <c r="C9" s="101" t="s">
        <v>259</v>
      </c>
      <c r="D9" s="103">
        <f>+SUM(E9,+I9)</f>
        <v>64729</v>
      </c>
      <c r="E9" s="103">
        <f>+SUM(G9,+H9)</f>
        <v>3972</v>
      </c>
      <c r="F9" s="104">
        <f>IF(D9&gt;0,E9/D9*100,"-")</f>
        <v>6.1363531029368596</v>
      </c>
      <c r="G9" s="103">
        <v>3972</v>
      </c>
      <c r="H9" s="103">
        <v>0</v>
      </c>
      <c r="I9" s="103">
        <f>+SUM(K9,+M9,+O9)</f>
        <v>60757</v>
      </c>
      <c r="J9" s="104">
        <f>IF(D9&gt;0,I9/D9*100,"-")</f>
        <v>93.863646897063134</v>
      </c>
      <c r="K9" s="103">
        <v>34379</v>
      </c>
      <c r="L9" s="104">
        <f>IF(D9&gt;0,K9/D9*100,"-")</f>
        <v>53.112206275394335</v>
      </c>
      <c r="M9" s="103">
        <v>0</v>
      </c>
      <c r="N9" s="104">
        <f>IF(D9&gt;0,M9/D9*100,"-")</f>
        <v>0</v>
      </c>
      <c r="O9" s="103">
        <v>26378</v>
      </c>
      <c r="P9" s="103">
        <v>10159</v>
      </c>
      <c r="Q9" s="104">
        <f>IF(D9&gt;0,O9/D9*100,"-")</f>
        <v>40.751440621668806</v>
      </c>
      <c r="R9" s="103">
        <v>611</v>
      </c>
      <c r="S9" s="101"/>
      <c r="T9" s="101" t="s">
        <v>257</v>
      </c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25</v>
      </c>
      <c r="B10" s="102" t="s">
        <v>260</v>
      </c>
      <c r="C10" s="101" t="s">
        <v>261</v>
      </c>
      <c r="D10" s="103">
        <f>+SUM(E10,+I10)</f>
        <v>86051</v>
      </c>
      <c r="E10" s="103">
        <f>+SUM(G10,+H10)</f>
        <v>2419</v>
      </c>
      <c r="F10" s="104">
        <f>IF(D10&gt;0,E10/D10*100,"-")</f>
        <v>2.8111236359833125</v>
      </c>
      <c r="G10" s="103">
        <v>2419</v>
      </c>
      <c r="H10" s="103">
        <v>0</v>
      </c>
      <c r="I10" s="103">
        <f>+SUM(K10,+M10,+O10)</f>
        <v>83632</v>
      </c>
      <c r="J10" s="104">
        <f>IF(D10&gt;0,I10/D10*100,"-")</f>
        <v>97.188876364016679</v>
      </c>
      <c r="K10" s="103">
        <v>77107</v>
      </c>
      <c r="L10" s="104">
        <f>IF(D10&gt;0,K10/D10*100,"-")</f>
        <v>89.606163786591679</v>
      </c>
      <c r="M10" s="103">
        <v>0</v>
      </c>
      <c r="N10" s="104">
        <f>IF(D10&gt;0,M10/D10*100,"-")</f>
        <v>0</v>
      </c>
      <c r="O10" s="103">
        <v>6525</v>
      </c>
      <c r="P10" s="103">
        <v>2455</v>
      </c>
      <c r="Q10" s="104">
        <f>IF(D10&gt;0,O10/D10*100,"-")</f>
        <v>7.5827125774250161</v>
      </c>
      <c r="R10" s="103">
        <v>797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25</v>
      </c>
      <c r="B11" s="102" t="s">
        <v>262</v>
      </c>
      <c r="C11" s="101" t="s">
        <v>263</v>
      </c>
      <c r="D11" s="103">
        <f>+SUM(E11,+I11)</f>
        <v>65078</v>
      </c>
      <c r="E11" s="103">
        <f>+SUM(G11,+H11)</f>
        <v>823</v>
      </c>
      <c r="F11" s="104">
        <f>IF(D11&gt;0,E11/D11*100,"-")</f>
        <v>1.2646362826147084</v>
      </c>
      <c r="G11" s="103">
        <v>823</v>
      </c>
      <c r="H11" s="103">
        <v>0</v>
      </c>
      <c r="I11" s="103">
        <f>+SUM(K11,+M11,+O11)</f>
        <v>64255</v>
      </c>
      <c r="J11" s="104">
        <f>IF(D11&gt;0,I11/D11*100,"-")</f>
        <v>98.735363717385297</v>
      </c>
      <c r="K11" s="103">
        <v>59079</v>
      </c>
      <c r="L11" s="104">
        <f>IF(D11&gt;0,K11/D11*100,"-")</f>
        <v>90.781831033528988</v>
      </c>
      <c r="M11" s="103">
        <v>0</v>
      </c>
      <c r="N11" s="104">
        <f>IF(D11&gt;0,M11/D11*100,"-")</f>
        <v>0</v>
      </c>
      <c r="O11" s="103">
        <v>5176</v>
      </c>
      <c r="P11" s="103">
        <v>1031</v>
      </c>
      <c r="Q11" s="104">
        <f>IF(D11&gt;0,O11/D11*100,"-")</f>
        <v>7.9535326838562961</v>
      </c>
      <c r="R11" s="103">
        <v>919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25</v>
      </c>
      <c r="B12" s="102" t="s">
        <v>264</v>
      </c>
      <c r="C12" s="101" t="s">
        <v>265</v>
      </c>
      <c r="D12" s="103">
        <f>+SUM(E12,+I12)</f>
        <v>121831</v>
      </c>
      <c r="E12" s="103">
        <f>+SUM(G12,+H12)</f>
        <v>8283</v>
      </c>
      <c r="F12" s="104">
        <f>IF(D12&gt;0,E12/D12*100,"-")</f>
        <v>6.7987622197962754</v>
      </c>
      <c r="G12" s="103">
        <v>8283</v>
      </c>
      <c r="H12" s="103">
        <v>0</v>
      </c>
      <c r="I12" s="103">
        <f>+SUM(K12,+M12,+O12)</f>
        <v>113548</v>
      </c>
      <c r="J12" s="104">
        <f>IF(D12&gt;0,I12/D12*100,"-")</f>
        <v>93.201237780203726</v>
      </c>
      <c r="K12" s="103">
        <v>85150</v>
      </c>
      <c r="L12" s="104">
        <f>IF(D12&gt;0,K12/D12*100,"-")</f>
        <v>69.891899434462488</v>
      </c>
      <c r="M12" s="103">
        <v>0</v>
      </c>
      <c r="N12" s="104">
        <f>IF(D12&gt;0,M12/D12*100,"-")</f>
        <v>0</v>
      </c>
      <c r="O12" s="103">
        <v>28398</v>
      </c>
      <c r="P12" s="103">
        <v>13672</v>
      </c>
      <c r="Q12" s="104">
        <f>IF(D12&gt;0,O12/D12*100,"-")</f>
        <v>23.309338345741232</v>
      </c>
      <c r="R12" s="103">
        <v>1086</v>
      </c>
      <c r="S12" s="101"/>
      <c r="T12" s="101" t="s">
        <v>257</v>
      </c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25</v>
      </c>
      <c r="B13" s="102" t="s">
        <v>266</v>
      </c>
      <c r="C13" s="101" t="s">
        <v>267</v>
      </c>
      <c r="D13" s="103">
        <f>+SUM(E13,+I13)</f>
        <v>56905</v>
      </c>
      <c r="E13" s="103">
        <f>+SUM(G13,+H13)</f>
        <v>5680</v>
      </c>
      <c r="F13" s="104">
        <f>IF(D13&gt;0,E13/D13*100,"-")</f>
        <v>9.9815481943590196</v>
      </c>
      <c r="G13" s="103">
        <v>5680</v>
      </c>
      <c r="H13" s="103">
        <v>0</v>
      </c>
      <c r="I13" s="103">
        <f>+SUM(K13,+M13,+O13)</f>
        <v>51225</v>
      </c>
      <c r="J13" s="104">
        <f>IF(D13&gt;0,I13/D13*100,"-")</f>
        <v>90.018451805640979</v>
      </c>
      <c r="K13" s="103">
        <v>36791</v>
      </c>
      <c r="L13" s="104">
        <f>IF(D13&gt;0,K13/D13*100,"-")</f>
        <v>64.653369651173008</v>
      </c>
      <c r="M13" s="103">
        <v>0</v>
      </c>
      <c r="N13" s="104">
        <f>IF(D13&gt;0,M13/D13*100,"-")</f>
        <v>0</v>
      </c>
      <c r="O13" s="103">
        <v>14434</v>
      </c>
      <c r="P13" s="103">
        <v>4634</v>
      </c>
      <c r="Q13" s="104">
        <f>IF(D13&gt;0,O13/D13*100,"-")</f>
        <v>25.36508215446797</v>
      </c>
      <c r="R13" s="103">
        <v>692</v>
      </c>
      <c r="S13" s="101"/>
      <c r="T13" s="101" t="s">
        <v>257</v>
      </c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25</v>
      </c>
      <c r="B14" s="102" t="s">
        <v>268</v>
      </c>
      <c r="C14" s="101" t="s">
        <v>269</v>
      </c>
      <c r="D14" s="103">
        <f>+SUM(E14,+I14)</f>
        <v>29860</v>
      </c>
      <c r="E14" s="103">
        <f>+SUM(G14,+H14)</f>
        <v>6099</v>
      </c>
      <c r="F14" s="104">
        <f>IF(D14&gt;0,E14/D14*100,"-")</f>
        <v>20.425318151373073</v>
      </c>
      <c r="G14" s="103">
        <v>6099</v>
      </c>
      <c r="H14" s="103">
        <v>0</v>
      </c>
      <c r="I14" s="103">
        <f>+SUM(K14,+M14,+O14)</f>
        <v>23761</v>
      </c>
      <c r="J14" s="104">
        <f>IF(D14&gt;0,I14/D14*100,"-")</f>
        <v>79.574681848626923</v>
      </c>
      <c r="K14" s="103">
        <v>16068</v>
      </c>
      <c r="L14" s="104">
        <f>IF(D14&gt;0,K14/D14*100,"-")</f>
        <v>53.811118553248491</v>
      </c>
      <c r="M14" s="103">
        <v>0</v>
      </c>
      <c r="N14" s="104">
        <f>IF(D14&gt;0,M14/D14*100,"-")</f>
        <v>0</v>
      </c>
      <c r="O14" s="103">
        <v>7693</v>
      </c>
      <c r="P14" s="103">
        <v>5531</v>
      </c>
      <c r="Q14" s="104">
        <f>IF(D14&gt;0,O14/D14*100,"-")</f>
        <v>25.763563295378432</v>
      </c>
      <c r="R14" s="103">
        <v>373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25</v>
      </c>
      <c r="B15" s="102" t="s">
        <v>270</v>
      </c>
      <c r="C15" s="101" t="s">
        <v>271</v>
      </c>
      <c r="D15" s="103">
        <f>+SUM(E15,+I15)</f>
        <v>25638</v>
      </c>
      <c r="E15" s="103">
        <f>+SUM(G15,+H15)</f>
        <v>5447</v>
      </c>
      <c r="F15" s="104">
        <f>IF(D15&gt;0,E15/D15*100,"-")</f>
        <v>21.245807005226617</v>
      </c>
      <c r="G15" s="103">
        <v>5440</v>
      </c>
      <c r="H15" s="103">
        <v>7</v>
      </c>
      <c r="I15" s="103">
        <f>+SUM(K15,+M15,+O15)</f>
        <v>20191</v>
      </c>
      <c r="J15" s="104">
        <f>IF(D15&gt;0,I15/D15*100,"-")</f>
        <v>78.754192994773391</v>
      </c>
      <c r="K15" s="103">
        <v>7433</v>
      </c>
      <c r="L15" s="104">
        <f>IF(D15&gt;0,K15/D15*100,"-")</f>
        <v>28.992121070286291</v>
      </c>
      <c r="M15" s="103">
        <v>0</v>
      </c>
      <c r="N15" s="104">
        <f>IF(D15&gt;0,M15/D15*100,"-")</f>
        <v>0</v>
      </c>
      <c r="O15" s="103">
        <v>12758</v>
      </c>
      <c r="P15" s="103">
        <v>4348</v>
      </c>
      <c r="Q15" s="104">
        <f>IF(D15&gt;0,O15/D15*100,"-")</f>
        <v>49.762071924487088</v>
      </c>
      <c r="R15" s="103">
        <v>335</v>
      </c>
      <c r="S15" s="101" t="s">
        <v>257</v>
      </c>
      <c r="T15" s="101"/>
      <c r="U15" s="101"/>
      <c r="V15" s="101"/>
      <c r="W15" s="101"/>
      <c r="X15" s="101" t="s">
        <v>257</v>
      </c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25</v>
      </c>
      <c r="B16" s="102" t="s">
        <v>272</v>
      </c>
      <c r="C16" s="101" t="s">
        <v>273</v>
      </c>
      <c r="D16" s="103">
        <f>+SUM(E16,+I16)</f>
        <v>119281</v>
      </c>
      <c r="E16" s="103">
        <f>+SUM(G16,+H16)</f>
        <v>1566</v>
      </c>
      <c r="F16" s="104">
        <f>IF(D16&gt;0,E16/D16*100,"-")</f>
        <v>1.3128662569897971</v>
      </c>
      <c r="G16" s="103">
        <v>1566</v>
      </c>
      <c r="H16" s="103">
        <v>0</v>
      </c>
      <c r="I16" s="103">
        <f>+SUM(K16,+M16,+O16)</f>
        <v>117715</v>
      </c>
      <c r="J16" s="104">
        <f>IF(D16&gt;0,I16/D16*100,"-")</f>
        <v>98.687133743010207</v>
      </c>
      <c r="K16" s="103">
        <v>77009</v>
      </c>
      <c r="L16" s="104">
        <f>IF(D16&gt;0,K16/D16*100,"-")</f>
        <v>64.560994626134928</v>
      </c>
      <c r="M16" s="103">
        <v>3720</v>
      </c>
      <c r="N16" s="104">
        <f>IF(D16&gt;0,M16/D16*100,"-")</f>
        <v>3.1186861277152271</v>
      </c>
      <c r="O16" s="103">
        <v>36986</v>
      </c>
      <c r="P16" s="103">
        <v>14623</v>
      </c>
      <c r="Q16" s="104">
        <f>IF(D16&gt;0,O16/D16*100,"-")</f>
        <v>31.007452989160051</v>
      </c>
      <c r="R16" s="103">
        <v>1320</v>
      </c>
      <c r="S16" s="101"/>
      <c r="T16" s="101" t="s">
        <v>257</v>
      </c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25</v>
      </c>
      <c r="B17" s="102" t="s">
        <v>274</v>
      </c>
      <c r="C17" s="101" t="s">
        <v>275</v>
      </c>
      <c r="D17" s="103">
        <f>+SUM(E17,+I17)</f>
        <v>79161</v>
      </c>
      <c r="E17" s="103">
        <f>+SUM(G17,+H17)</f>
        <v>1389</v>
      </c>
      <c r="F17" s="104">
        <f>IF(D17&gt;0,E17/D17*100,"-")</f>
        <v>1.7546519119263273</v>
      </c>
      <c r="G17" s="103">
        <v>1389</v>
      </c>
      <c r="H17" s="103">
        <v>0</v>
      </c>
      <c r="I17" s="103">
        <f>+SUM(K17,+M17,+O17)</f>
        <v>77772</v>
      </c>
      <c r="J17" s="104">
        <f>IF(D17&gt;0,I17/D17*100,"-")</f>
        <v>98.245348088073669</v>
      </c>
      <c r="K17" s="103">
        <v>52300</v>
      </c>
      <c r="L17" s="104">
        <f>IF(D17&gt;0,K17/D17*100,"-")</f>
        <v>66.067886964540619</v>
      </c>
      <c r="M17" s="103">
        <v>0</v>
      </c>
      <c r="N17" s="104">
        <f>IF(D17&gt;0,M17/D17*100,"-")</f>
        <v>0</v>
      </c>
      <c r="O17" s="103">
        <v>25472</v>
      </c>
      <c r="P17" s="103">
        <v>24046</v>
      </c>
      <c r="Q17" s="104">
        <f>IF(D17&gt;0,O17/D17*100,"-")</f>
        <v>32.17746112353305</v>
      </c>
      <c r="R17" s="103">
        <v>568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25</v>
      </c>
      <c r="B18" s="102" t="s">
        <v>276</v>
      </c>
      <c r="C18" s="101" t="s">
        <v>277</v>
      </c>
      <c r="D18" s="103">
        <f>+SUM(E18,+I18)</f>
        <v>37391</v>
      </c>
      <c r="E18" s="103">
        <f>+SUM(G18,+H18)</f>
        <v>654</v>
      </c>
      <c r="F18" s="104">
        <f>IF(D18&gt;0,E18/D18*100,"-")</f>
        <v>1.7490840041721269</v>
      </c>
      <c r="G18" s="103">
        <v>645</v>
      </c>
      <c r="H18" s="103">
        <v>9</v>
      </c>
      <c r="I18" s="103">
        <f>+SUM(K18,+M18,+O18)</f>
        <v>36737</v>
      </c>
      <c r="J18" s="104">
        <f>IF(D18&gt;0,I18/D18*100,"-")</f>
        <v>98.250915995827867</v>
      </c>
      <c r="K18" s="103">
        <v>34202</v>
      </c>
      <c r="L18" s="104">
        <f>IF(D18&gt;0,K18/D18*100,"-")</f>
        <v>91.471209649380867</v>
      </c>
      <c r="M18" s="103">
        <v>0</v>
      </c>
      <c r="N18" s="104">
        <f>IF(D18&gt;0,M18/D18*100,"-")</f>
        <v>0</v>
      </c>
      <c r="O18" s="103">
        <v>2535</v>
      </c>
      <c r="P18" s="103">
        <v>769</v>
      </c>
      <c r="Q18" s="104">
        <f>IF(D18&gt;0,O18/D18*100,"-")</f>
        <v>6.7797063464470062</v>
      </c>
      <c r="R18" s="103">
        <v>391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25</v>
      </c>
      <c r="B19" s="102" t="s">
        <v>278</v>
      </c>
      <c r="C19" s="101" t="s">
        <v>279</v>
      </c>
      <c r="D19" s="103">
        <f>+SUM(E19,+I19)</f>
        <v>29911</v>
      </c>
      <c r="E19" s="103">
        <f>+SUM(G19,+H19)</f>
        <v>3709</v>
      </c>
      <c r="F19" s="104">
        <f>IF(D19&gt;0,E19/D19*100,"-")</f>
        <v>12.400120357059276</v>
      </c>
      <c r="G19" s="103">
        <v>3709</v>
      </c>
      <c r="H19" s="103">
        <v>0</v>
      </c>
      <c r="I19" s="103">
        <f>+SUM(K19,+M19,+O19)</f>
        <v>26202</v>
      </c>
      <c r="J19" s="104">
        <f>IF(D19&gt;0,I19/D19*100,"-")</f>
        <v>87.599879642940721</v>
      </c>
      <c r="K19" s="103">
        <v>16173</v>
      </c>
      <c r="L19" s="104">
        <f>IF(D19&gt;0,K19/D19*100,"-")</f>
        <v>54.070408879676371</v>
      </c>
      <c r="M19" s="103">
        <v>0</v>
      </c>
      <c r="N19" s="104">
        <f>IF(D19&gt;0,M19/D19*100,"-")</f>
        <v>0</v>
      </c>
      <c r="O19" s="103">
        <v>10029</v>
      </c>
      <c r="P19" s="103">
        <v>4531</v>
      </c>
      <c r="Q19" s="104">
        <f>IF(D19&gt;0,O19/D19*100,"-")</f>
        <v>33.529470763264349</v>
      </c>
      <c r="R19" s="103">
        <v>202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25</v>
      </c>
      <c r="B20" s="102" t="s">
        <v>280</v>
      </c>
      <c r="C20" s="101" t="s">
        <v>281</v>
      </c>
      <c r="D20" s="103">
        <f>+SUM(E20,+I20)</f>
        <v>3498</v>
      </c>
      <c r="E20" s="103">
        <f>+SUM(G20,+H20)</f>
        <v>349</v>
      </c>
      <c r="F20" s="104">
        <f>IF(D20&gt;0,E20/D20*100,"-")</f>
        <v>9.9771297884505437</v>
      </c>
      <c r="G20" s="103">
        <v>314</v>
      </c>
      <c r="H20" s="103">
        <v>35</v>
      </c>
      <c r="I20" s="103">
        <f>+SUM(K20,+M20,+O20)</f>
        <v>3149</v>
      </c>
      <c r="J20" s="104">
        <f>IF(D20&gt;0,I20/D20*100,"-")</f>
        <v>90.02287021154946</v>
      </c>
      <c r="K20" s="103">
        <v>201</v>
      </c>
      <c r="L20" s="104">
        <f>IF(D20&gt;0,K20/D20*100,"-")</f>
        <v>5.7461406518010296</v>
      </c>
      <c r="M20" s="103">
        <v>0</v>
      </c>
      <c r="N20" s="104">
        <f>IF(D20&gt;0,M20/D20*100,"-")</f>
        <v>0</v>
      </c>
      <c r="O20" s="103">
        <v>2948</v>
      </c>
      <c r="P20" s="103">
        <v>2821</v>
      </c>
      <c r="Q20" s="104">
        <f>IF(D20&gt;0,O20/D20*100,"-")</f>
        <v>84.276729559748432</v>
      </c>
      <c r="R20" s="103">
        <v>31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25</v>
      </c>
      <c r="B21" s="102" t="s">
        <v>282</v>
      </c>
      <c r="C21" s="101" t="s">
        <v>283</v>
      </c>
      <c r="D21" s="103">
        <f>+SUM(E21,+I21)</f>
        <v>18825</v>
      </c>
      <c r="E21" s="103">
        <f>+SUM(G21,+H21)</f>
        <v>508</v>
      </c>
      <c r="F21" s="104">
        <f>IF(D21&gt;0,E21/D21*100,"-")</f>
        <v>2.6985391766268263</v>
      </c>
      <c r="G21" s="103">
        <v>508</v>
      </c>
      <c r="H21" s="103">
        <v>0</v>
      </c>
      <c r="I21" s="103">
        <f>+SUM(K21,+M21,+O21)</f>
        <v>18317</v>
      </c>
      <c r="J21" s="104">
        <f>IF(D21&gt;0,I21/D21*100,"-")</f>
        <v>97.301460823373176</v>
      </c>
      <c r="K21" s="103">
        <v>9573</v>
      </c>
      <c r="L21" s="104">
        <f>IF(D21&gt;0,K21/D21*100,"-")</f>
        <v>50.852589641434264</v>
      </c>
      <c r="M21" s="103">
        <v>0</v>
      </c>
      <c r="N21" s="104">
        <f>IF(D21&gt;0,M21/D21*100,"-")</f>
        <v>0</v>
      </c>
      <c r="O21" s="103">
        <v>8744</v>
      </c>
      <c r="P21" s="103">
        <v>3183</v>
      </c>
      <c r="Q21" s="104">
        <f>IF(D21&gt;0,O21/D21*100,"-")</f>
        <v>46.448871181938912</v>
      </c>
      <c r="R21" s="103">
        <v>126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25</v>
      </c>
      <c r="B22" s="102" t="s">
        <v>284</v>
      </c>
      <c r="C22" s="101" t="s">
        <v>285</v>
      </c>
      <c r="D22" s="103">
        <f>+SUM(E22,+I22)</f>
        <v>22979</v>
      </c>
      <c r="E22" s="103">
        <f>+SUM(G22,+H22)</f>
        <v>240</v>
      </c>
      <c r="F22" s="104">
        <f>IF(D22&gt;0,E22/D22*100,"-")</f>
        <v>1.0444318725793116</v>
      </c>
      <c r="G22" s="103">
        <v>240</v>
      </c>
      <c r="H22" s="103">
        <v>0</v>
      </c>
      <c r="I22" s="103">
        <f>+SUM(K22,+M22,+O22)</f>
        <v>22739</v>
      </c>
      <c r="J22" s="104">
        <f>IF(D22&gt;0,I22/D22*100,"-")</f>
        <v>98.95556812742069</v>
      </c>
      <c r="K22" s="103">
        <v>20574</v>
      </c>
      <c r="L22" s="104">
        <f>IF(D22&gt;0,K22/D22*100,"-")</f>
        <v>89.533922276861475</v>
      </c>
      <c r="M22" s="103">
        <v>587</v>
      </c>
      <c r="N22" s="104">
        <f>IF(D22&gt;0,M22/D22*100,"-")</f>
        <v>2.5545062883502325</v>
      </c>
      <c r="O22" s="103">
        <v>1578</v>
      </c>
      <c r="P22" s="103">
        <v>421</v>
      </c>
      <c r="Q22" s="104">
        <f>IF(D22&gt;0,O22/D22*100,"-")</f>
        <v>6.8671395622089735</v>
      </c>
      <c r="R22" s="103">
        <v>176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25</v>
      </c>
      <c r="B23" s="102" t="s">
        <v>286</v>
      </c>
      <c r="C23" s="101" t="s">
        <v>287</v>
      </c>
      <c r="D23" s="103">
        <f>+SUM(E23,+I23)</f>
        <v>28367</v>
      </c>
      <c r="E23" s="103">
        <f>+SUM(G23,+H23)</f>
        <v>1032</v>
      </c>
      <c r="F23" s="104">
        <f>IF(D23&gt;0,E23/D23*100,"-")</f>
        <v>3.6380301054041673</v>
      </c>
      <c r="G23" s="103">
        <v>1032</v>
      </c>
      <c r="H23" s="103">
        <v>0</v>
      </c>
      <c r="I23" s="103">
        <f>+SUM(K23,+M23,+O23)</f>
        <v>27335</v>
      </c>
      <c r="J23" s="104">
        <f>IF(D23&gt;0,I23/D23*100,"-")</f>
        <v>96.361969894595831</v>
      </c>
      <c r="K23" s="103">
        <v>12484</v>
      </c>
      <c r="L23" s="104">
        <f>IF(D23&gt;0,K23/D23*100,"-")</f>
        <v>44.008883561885284</v>
      </c>
      <c r="M23" s="103">
        <v>0</v>
      </c>
      <c r="N23" s="104">
        <f>IF(D23&gt;0,M23/D23*100,"-")</f>
        <v>0</v>
      </c>
      <c r="O23" s="103">
        <v>14851</v>
      </c>
      <c r="P23" s="103">
        <v>3845</v>
      </c>
      <c r="Q23" s="104">
        <f>IF(D23&gt;0,O23/D23*100,"-")</f>
        <v>52.353086332710539</v>
      </c>
      <c r="R23" s="103">
        <v>178</v>
      </c>
      <c r="S23" s="101"/>
      <c r="T23" s="101" t="s">
        <v>257</v>
      </c>
      <c r="U23" s="101"/>
      <c r="V23" s="101"/>
      <c r="W23" s="101"/>
      <c r="X23" s="101"/>
      <c r="Y23" s="101" t="s">
        <v>257</v>
      </c>
      <c r="Z23" s="101"/>
      <c r="AA23" s="189" t="s">
        <v>256</v>
      </c>
      <c r="AB23" s="190"/>
    </row>
    <row r="24" spans="1:28" s="105" customFormat="1" ht="13.5" customHeight="1">
      <c r="A24" s="101" t="s">
        <v>25</v>
      </c>
      <c r="B24" s="102" t="s">
        <v>288</v>
      </c>
      <c r="C24" s="101" t="s">
        <v>289</v>
      </c>
      <c r="D24" s="103">
        <f>+SUM(E24,+I24)</f>
        <v>7357</v>
      </c>
      <c r="E24" s="103">
        <f>+SUM(G24,+H24)</f>
        <v>375</v>
      </c>
      <c r="F24" s="104">
        <f>IF(D24&gt;0,E24/D24*100,"-")</f>
        <v>5.097186353133071</v>
      </c>
      <c r="G24" s="103">
        <v>375</v>
      </c>
      <c r="H24" s="103">
        <v>0</v>
      </c>
      <c r="I24" s="103">
        <f>+SUM(K24,+M24,+O24)</f>
        <v>6982</v>
      </c>
      <c r="J24" s="104">
        <f>IF(D24&gt;0,I24/D24*100,"-")</f>
        <v>94.902813646866932</v>
      </c>
      <c r="K24" s="103">
        <v>6982</v>
      </c>
      <c r="L24" s="104">
        <f>IF(D24&gt;0,K24/D24*100,"-")</f>
        <v>94.902813646866932</v>
      </c>
      <c r="M24" s="103">
        <v>0</v>
      </c>
      <c r="N24" s="104">
        <f>IF(D24&gt;0,M24/D24*100,"-")</f>
        <v>0</v>
      </c>
      <c r="O24" s="103">
        <v>0</v>
      </c>
      <c r="P24" s="103">
        <v>0</v>
      </c>
      <c r="Q24" s="104">
        <f>IF(D24&gt;0,O24/D24*100,"-")</f>
        <v>0</v>
      </c>
      <c r="R24" s="103">
        <v>182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25</v>
      </c>
      <c r="B25" s="102" t="s">
        <v>290</v>
      </c>
      <c r="C25" s="101" t="s">
        <v>291</v>
      </c>
      <c r="D25" s="103">
        <f>+SUM(E25,+I25)</f>
        <v>8610</v>
      </c>
      <c r="E25" s="103">
        <f>+SUM(G25,+H25)</f>
        <v>12</v>
      </c>
      <c r="F25" s="104">
        <f>IF(D25&gt;0,E25/D25*100,"-")</f>
        <v>0.13937282229965156</v>
      </c>
      <c r="G25" s="103">
        <v>12</v>
      </c>
      <c r="H25" s="103">
        <v>0</v>
      </c>
      <c r="I25" s="103">
        <f>+SUM(K25,+M25,+O25)</f>
        <v>8598</v>
      </c>
      <c r="J25" s="104">
        <f>IF(D25&gt;0,I25/D25*100,"-")</f>
        <v>99.860627177700351</v>
      </c>
      <c r="K25" s="103">
        <v>8588</v>
      </c>
      <c r="L25" s="104">
        <f>IF(D25&gt;0,K25/D25*100,"-")</f>
        <v>99.744483159117308</v>
      </c>
      <c r="M25" s="103">
        <v>0</v>
      </c>
      <c r="N25" s="104">
        <f>IF(D25&gt;0,M25/D25*100,"-")</f>
        <v>0</v>
      </c>
      <c r="O25" s="103">
        <v>10</v>
      </c>
      <c r="P25" s="103">
        <v>0</v>
      </c>
      <c r="Q25" s="104">
        <f>IF(D25&gt;0,O25/D25*100,"-")</f>
        <v>0.11614401858304298</v>
      </c>
      <c r="R25" s="103">
        <v>188</v>
      </c>
      <c r="S25" s="101" t="s">
        <v>257</v>
      </c>
      <c r="T25" s="101"/>
      <c r="U25" s="101"/>
      <c r="V25" s="101"/>
      <c r="W25" s="101"/>
      <c r="X25" s="101" t="s">
        <v>257</v>
      </c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25</v>
      </c>
      <c r="B26" s="102" t="s">
        <v>292</v>
      </c>
      <c r="C26" s="101" t="s">
        <v>293</v>
      </c>
      <c r="D26" s="103">
        <f>+SUM(E26,+I26)</f>
        <v>6848</v>
      </c>
      <c r="E26" s="103">
        <f>+SUM(G26,+H26)</f>
        <v>110</v>
      </c>
      <c r="F26" s="104">
        <f>IF(D26&gt;0,E26/D26*100,"-")</f>
        <v>1.606308411214953</v>
      </c>
      <c r="G26" s="103">
        <v>110</v>
      </c>
      <c r="H26" s="103">
        <v>0</v>
      </c>
      <c r="I26" s="103">
        <f>+SUM(K26,+M26,+O26)</f>
        <v>6738</v>
      </c>
      <c r="J26" s="104">
        <f>IF(D26&gt;0,I26/D26*100,"-")</f>
        <v>98.393691588785046</v>
      </c>
      <c r="K26" s="103">
        <v>6473</v>
      </c>
      <c r="L26" s="104">
        <f>IF(D26&gt;0,K26/D26*100,"-")</f>
        <v>94.523948598130829</v>
      </c>
      <c r="M26" s="103">
        <v>0</v>
      </c>
      <c r="N26" s="104">
        <f>IF(D26&gt;0,M26/D26*100,"-")</f>
        <v>0</v>
      </c>
      <c r="O26" s="103">
        <v>265</v>
      </c>
      <c r="P26" s="103">
        <v>3</v>
      </c>
      <c r="Q26" s="104">
        <f>IF(D26&gt;0,O26/D26*100,"-")</f>
        <v>3.8697429906542054</v>
      </c>
      <c r="R26" s="103">
        <v>106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25</v>
      </c>
      <c r="B27" s="102" t="s">
        <v>294</v>
      </c>
      <c r="C27" s="101" t="s">
        <v>295</v>
      </c>
      <c r="D27" s="103">
        <f>+SUM(E27,+I27)</f>
        <v>31886</v>
      </c>
      <c r="E27" s="103">
        <f>+SUM(G27,+H27)</f>
        <v>932</v>
      </c>
      <c r="F27" s="104">
        <f>IF(D27&gt;0,E27/D27*100,"-")</f>
        <v>2.922912877124757</v>
      </c>
      <c r="G27" s="103">
        <v>932</v>
      </c>
      <c r="H27" s="103">
        <v>0</v>
      </c>
      <c r="I27" s="103">
        <f>+SUM(K27,+M27,+O27)</f>
        <v>30954</v>
      </c>
      <c r="J27" s="104">
        <f>IF(D27&gt;0,I27/D27*100,"-")</f>
        <v>97.077087122875241</v>
      </c>
      <c r="K27" s="103">
        <v>29308</v>
      </c>
      <c r="L27" s="104">
        <f>IF(D27&gt;0,K27/D27*100,"-")</f>
        <v>91.914946998682808</v>
      </c>
      <c r="M27" s="103">
        <v>0</v>
      </c>
      <c r="N27" s="104">
        <f>IF(D27&gt;0,M27/D27*100,"-")</f>
        <v>0</v>
      </c>
      <c r="O27" s="103">
        <v>1646</v>
      </c>
      <c r="P27" s="103">
        <v>333</v>
      </c>
      <c r="Q27" s="104">
        <f>IF(D27&gt;0,O27/D27*100,"-")</f>
        <v>5.162140124192435</v>
      </c>
      <c r="R27" s="103">
        <v>251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25</v>
      </c>
      <c r="B28" s="102" t="s">
        <v>296</v>
      </c>
      <c r="C28" s="101" t="s">
        <v>297</v>
      </c>
      <c r="D28" s="103">
        <f>+SUM(E28,+I28)</f>
        <v>1443</v>
      </c>
      <c r="E28" s="103">
        <f>+SUM(G28,+H28)</f>
        <v>584</v>
      </c>
      <c r="F28" s="104">
        <f>IF(D28&gt;0,E28/D28*100,"-")</f>
        <v>40.471240471240471</v>
      </c>
      <c r="G28" s="103">
        <v>584</v>
      </c>
      <c r="H28" s="103">
        <v>0</v>
      </c>
      <c r="I28" s="103">
        <f>+SUM(K28,+M28,+O28)</f>
        <v>859</v>
      </c>
      <c r="J28" s="104">
        <f>IF(D28&gt;0,I28/D28*100,"-")</f>
        <v>59.528759528759537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859</v>
      </c>
      <c r="P28" s="103">
        <v>822</v>
      </c>
      <c r="Q28" s="104">
        <f>IF(D28&gt;0,O28/D28*100,"-")</f>
        <v>59.528759528759537</v>
      </c>
      <c r="R28" s="103">
        <v>15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25</v>
      </c>
      <c r="B29" s="102" t="s">
        <v>298</v>
      </c>
      <c r="C29" s="101" t="s">
        <v>299</v>
      </c>
      <c r="D29" s="103">
        <f>+SUM(E29,+I29)</f>
        <v>1597</v>
      </c>
      <c r="E29" s="103">
        <f>+SUM(G29,+H29)</f>
        <v>380</v>
      </c>
      <c r="F29" s="104">
        <f>IF(D29&gt;0,E29/D29*100,"-")</f>
        <v>23.794614902943017</v>
      </c>
      <c r="G29" s="103">
        <v>380</v>
      </c>
      <c r="H29" s="103">
        <v>0</v>
      </c>
      <c r="I29" s="103">
        <f>+SUM(K29,+M29,+O29)</f>
        <v>1217</v>
      </c>
      <c r="J29" s="104">
        <f>IF(D29&gt;0,I29/D29*100,"-")</f>
        <v>76.205385097056975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1217</v>
      </c>
      <c r="P29" s="103">
        <v>1173</v>
      </c>
      <c r="Q29" s="104">
        <f>IF(D29&gt;0,O29/D29*100,"-")</f>
        <v>76.205385097056975</v>
      </c>
      <c r="R29" s="103">
        <v>8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25</v>
      </c>
      <c r="B30" s="102" t="s">
        <v>300</v>
      </c>
      <c r="C30" s="101" t="s">
        <v>301</v>
      </c>
      <c r="D30" s="103">
        <f>+SUM(E30,+I30)</f>
        <v>6752</v>
      </c>
      <c r="E30" s="103">
        <f>+SUM(G30,+H30)</f>
        <v>1333</v>
      </c>
      <c r="F30" s="104">
        <f>IF(D30&gt;0,E30/D30*100,"-")</f>
        <v>19.742298578199051</v>
      </c>
      <c r="G30" s="103">
        <v>1333</v>
      </c>
      <c r="H30" s="103">
        <v>0</v>
      </c>
      <c r="I30" s="103">
        <f>+SUM(K30,+M30,+O30)</f>
        <v>5419</v>
      </c>
      <c r="J30" s="104">
        <f>IF(D30&gt;0,I30/D30*100,"-")</f>
        <v>80.257701421800959</v>
      </c>
      <c r="K30" s="103">
        <v>1603</v>
      </c>
      <c r="L30" s="104">
        <f>IF(D30&gt;0,K30/D30*100,"-")</f>
        <v>23.741113744075829</v>
      </c>
      <c r="M30" s="103">
        <v>0</v>
      </c>
      <c r="N30" s="104">
        <f>IF(D30&gt;0,M30/D30*100,"-")</f>
        <v>0</v>
      </c>
      <c r="O30" s="103">
        <v>3816</v>
      </c>
      <c r="P30" s="103">
        <v>2746</v>
      </c>
      <c r="Q30" s="104">
        <f>IF(D30&gt;0,O30/D30*100,"-")</f>
        <v>56.516587677725113</v>
      </c>
      <c r="R30" s="103">
        <v>25</v>
      </c>
      <c r="S30" s="101"/>
      <c r="T30" s="101" t="s">
        <v>257</v>
      </c>
      <c r="U30" s="101"/>
      <c r="V30" s="101"/>
      <c r="W30" s="101"/>
      <c r="X30" s="101" t="s">
        <v>257</v>
      </c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25</v>
      </c>
      <c r="B31" s="102" t="s">
        <v>302</v>
      </c>
      <c r="C31" s="101" t="s">
        <v>303</v>
      </c>
      <c r="D31" s="103">
        <f>+SUM(E31,+I31)</f>
        <v>5553</v>
      </c>
      <c r="E31" s="103">
        <f>+SUM(G31,+H31)</f>
        <v>245</v>
      </c>
      <c r="F31" s="104">
        <f>IF(D31&gt;0,E31/D31*100,"-")</f>
        <v>4.4120295335854491</v>
      </c>
      <c r="G31" s="103">
        <v>227</v>
      </c>
      <c r="H31" s="103">
        <v>18</v>
      </c>
      <c r="I31" s="103">
        <f>+SUM(K31,+M31,+O31)</f>
        <v>5308</v>
      </c>
      <c r="J31" s="104">
        <f>IF(D31&gt;0,I31/D31*100,"-")</f>
        <v>95.587970466414546</v>
      </c>
      <c r="K31" s="103">
        <v>4973</v>
      </c>
      <c r="L31" s="104">
        <f>IF(D31&gt;0,K31/D31*100,"-")</f>
        <v>89.555195389879344</v>
      </c>
      <c r="M31" s="103">
        <v>0</v>
      </c>
      <c r="N31" s="104">
        <f>IF(D31&gt;0,M31/D31*100,"-")</f>
        <v>0</v>
      </c>
      <c r="O31" s="103">
        <v>335</v>
      </c>
      <c r="P31" s="103">
        <v>59</v>
      </c>
      <c r="Q31" s="104">
        <f>IF(D31&gt;0,O31/D31*100,"-")</f>
        <v>6.0327750765352057</v>
      </c>
      <c r="R31" s="103">
        <v>25</v>
      </c>
      <c r="S31" s="101"/>
      <c r="T31" s="101" t="s">
        <v>257</v>
      </c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25</v>
      </c>
      <c r="B32" s="102" t="s">
        <v>304</v>
      </c>
      <c r="C32" s="101" t="s">
        <v>305</v>
      </c>
      <c r="D32" s="103">
        <f>+SUM(E32,+I32)</f>
        <v>22326</v>
      </c>
      <c r="E32" s="103">
        <f>+SUM(G32,+H32)</f>
        <v>183</v>
      </c>
      <c r="F32" s="104">
        <f>IF(D32&gt;0,E32/D32*100,"-")</f>
        <v>0.81967213114754101</v>
      </c>
      <c r="G32" s="103">
        <v>183</v>
      </c>
      <c r="H32" s="103">
        <v>0</v>
      </c>
      <c r="I32" s="103">
        <f>+SUM(K32,+M32,+O32)</f>
        <v>22143</v>
      </c>
      <c r="J32" s="104">
        <f>IF(D32&gt;0,I32/D32*100,"-")</f>
        <v>99.180327868852459</v>
      </c>
      <c r="K32" s="103">
        <v>20576</v>
      </c>
      <c r="L32" s="104">
        <f>IF(D32&gt;0,K32/D32*100,"-")</f>
        <v>92.161605303233898</v>
      </c>
      <c r="M32" s="103">
        <v>0</v>
      </c>
      <c r="N32" s="104">
        <f>IF(D32&gt;0,M32/D32*100,"-")</f>
        <v>0</v>
      </c>
      <c r="O32" s="103">
        <v>1567</v>
      </c>
      <c r="P32" s="103">
        <v>335</v>
      </c>
      <c r="Q32" s="104">
        <f>IF(D32&gt;0,O32/D32*100,"-")</f>
        <v>7.0187225656185612</v>
      </c>
      <c r="R32" s="103">
        <v>146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25</v>
      </c>
      <c r="B33" s="102" t="s">
        <v>306</v>
      </c>
      <c r="C33" s="101" t="s">
        <v>307</v>
      </c>
      <c r="D33" s="103">
        <f>+SUM(E33,+I33)</f>
        <v>24137</v>
      </c>
      <c r="E33" s="103">
        <f>+SUM(G33,+H33)</f>
        <v>298</v>
      </c>
      <c r="F33" s="104">
        <f>IF(D33&gt;0,E33/D33*100,"-")</f>
        <v>1.2346190495919129</v>
      </c>
      <c r="G33" s="103">
        <v>298</v>
      </c>
      <c r="H33" s="103">
        <v>0</v>
      </c>
      <c r="I33" s="103">
        <f>+SUM(K33,+M33,+O33)</f>
        <v>23839</v>
      </c>
      <c r="J33" s="104">
        <f>IF(D33&gt;0,I33/D33*100,"-")</f>
        <v>98.765380950408087</v>
      </c>
      <c r="K33" s="103">
        <v>22464</v>
      </c>
      <c r="L33" s="104">
        <f>IF(D33&gt;0,K33/D33*100,"-")</f>
        <v>93.068732651116548</v>
      </c>
      <c r="M33" s="103">
        <v>0</v>
      </c>
      <c r="N33" s="104">
        <f>IF(D33&gt;0,M33/D33*100,"-")</f>
        <v>0</v>
      </c>
      <c r="O33" s="103">
        <v>1375</v>
      </c>
      <c r="P33" s="103">
        <v>350</v>
      </c>
      <c r="Q33" s="104">
        <f>IF(D33&gt;0,O33/D33*100,"-")</f>
        <v>5.6966482992915441</v>
      </c>
      <c r="R33" s="103">
        <v>205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25</v>
      </c>
      <c r="B34" s="102" t="s">
        <v>308</v>
      </c>
      <c r="C34" s="101" t="s">
        <v>309</v>
      </c>
      <c r="D34" s="103">
        <f>+SUM(E34,+I34)</f>
        <v>35029</v>
      </c>
      <c r="E34" s="103">
        <f>+SUM(G34,+H34)</f>
        <v>1081</v>
      </c>
      <c r="F34" s="104">
        <f>IF(D34&gt;0,E34/D34*100,"-")</f>
        <v>3.086014445173999</v>
      </c>
      <c r="G34" s="103">
        <v>1081</v>
      </c>
      <c r="H34" s="103">
        <v>0</v>
      </c>
      <c r="I34" s="103">
        <f>+SUM(K34,+M34,+O34)</f>
        <v>33948</v>
      </c>
      <c r="J34" s="104">
        <f>IF(D34&gt;0,I34/D34*100,"-")</f>
        <v>96.913985554825999</v>
      </c>
      <c r="K34" s="103">
        <v>31769</v>
      </c>
      <c r="L34" s="104">
        <f>IF(D34&gt;0,K34/D34*100,"-")</f>
        <v>90.693425447486362</v>
      </c>
      <c r="M34" s="103">
        <v>0</v>
      </c>
      <c r="N34" s="104">
        <f>IF(D34&gt;0,M34/D34*100,"-")</f>
        <v>0</v>
      </c>
      <c r="O34" s="103">
        <v>2179</v>
      </c>
      <c r="P34" s="103">
        <v>457</v>
      </c>
      <c r="Q34" s="104">
        <f>IF(D34&gt;0,O34/D34*100,"-")</f>
        <v>6.220560107339633</v>
      </c>
      <c r="R34" s="103">
        <v>247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25</v>
      </c>
      <c r="B35" s="102" t="s">
        <v>310</v>
      </c>
      <c r="C35" s="101" t="s">
        <v>311</v>
      </c>
      <c r="D35" s="103">
        <f>+SUM(E35,+I35)</f>
        <v>17646</v>
      </c>
      <c r="E35" s="103">
        <f>+SUM(G35,+H35)</f>
        <v>192</v>
      </c>
      <c r="F35" s="104">
        <f>IF(D35&gt;0,E35/D35*100,"-")</f>
        <v>1.0880652839170351</v>
      </c>
      <c r="G35" s="103">
        <v>192</v>
      </c>
      <c r="H35" s="103">
        <v>0</v>
      </c>
      <c r="I35" s="103">
        <f>+SUM(K35,+M35,+O35)</f>
        <v>17454</v>
      </c>
      <c r="J35" s="104">
        <f>IF(D35&gt;0,I35/D35*100,"-")</f>
        <v>98.911934716082968</v>
      </c>
      <c r="K35" s="103">
        <v>16328</v>
      </c>
      <c r="L35" s="104">
        <f>IF(D35&gt;0,K35/D35*100,"-")</f>
        <v>92.530885186444522</v>
      </c>
      <c r="M35" s="103">
        <v>0</v>
      </c>
      <c r="N35" s="104">
        <f>IF(D35&gt;0,M35/D35*100,"-")</f>
        <v>0</v>
      </c>
      <c r="O35" s="103">
        <v>1126</v>
      </c>
      <c r="P35" s="103">
        <v>91</v>
      </c>
      <c r="Q35" s="104">
        <f>IF(D35&gt;0,O35/D35*100,"-")</f>
        <v>6.3810495296384451</v>
      </c>
      <c r="R35" s="103">
        <v>107</v>
      </c>
      <c r="S35" s="101" t="s">
        <v>257</v>
      </c>
      <c r="T35" s="101"/>
      <c r="U35" s="101"/>
      <c r="V35" s="101"/>
      <c r="W35" s="101"/>
      <c r="X35" s="101" t="s">
        <v>257</v>
      </c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25</v>
      </c>
      <c r="B36" s="102" t="s">
        <v>312</v>
      </c>
      <c r="C36" s="101" t="s">
        <v>313</v>
      </c>
      <c r="D36" s="103">
        <f>+SUM(E36,+I36)</f>
        <v>6931</v>
      </c>
      <c r="E36" s="103">
        <f>+SUM(G36,+H36)</f>
        <v>2246</v>
      </c>
      <c r="F36" s="104">
        <f>IF(D36&gt;0,E36/D36*100,"-")</f>
        <v>32.405136343961907</v>
      </c>
      <c r="G36" s="103">
        <v>2246</v>
      </c>
      <c r="H36" s="103">
        <v>0</v>
      </c>
      <c r="I36" s="103">
        <f>+SUM(K36,+M36,+O36)</f>
        <v>4685</v>
      </c>
      <c r="J36" s="104">
        <f>IF(D36&gt;0,I36/D36*100,"-")</f>
        <v>67.594863656038086</v>
      </c>
      <c r="K36" s="103">
        <v>1736</v>
      </c>
      <c r="L36" s="104">
        <f>IF(D36&gt;0,K36/D36*100,"-")</f>
        <v>25.046890780551145</v>
      </c>
      <c r="M36" s="103">
        <v>154</v>
      </c>
      <c r="N36" s="104">
        <f>IF(D36&gt;0,M36/D36*100,"-")</f>
        <v>2.2219016015005049</v>
      </c>
      <c r="O36" s="103">
        <v>2795</v>
      </c>
      <c r="P36" s="103">
        <v>1286</v>
      </c>
      <c r="Q36" s="104">
        <f>IF(D36&gt;0,O36/D36*100,"-")</f>
        <v>40.326071273986436</v>
      </c>
      <c r="R36" s="103">
        <v>77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25</v>
      </c>
      <c r="B37" s="102" t="s">
        <v>314</v>
      </c>
      <c r="C37" s="101" t="s">
        <v>315</v>
      </c>
      <c r="D37" s="103">
        <f>+SUM(E37,+I37)</f>
        <v>17484</v>
      </c>
      <c r="E37" s="103">
        <f>+SUM(G37,+H37)</f>
        <v>1438</v>
      </c>
      <c r="F37" s="104">
        <f>IF(D37&gt;0,E37/D37*100,"-")</f>
        <v>8.2246625486158766</v>
      </c>
      <c r="G37" s="103">
        <v>1438</v>
      </c>
      <c r="H37" s="103">
        <v>0</v>
      </c>
      <c r="I37" s="103">
        <f>+SUM(K37,+M37,+O37)</f>
        <v>16046</v>
      </c>
      <c r="J37" s="104">
        <f>IF(D37&gt;0,I37/D37*100,"-")</f>
        <v>91.775337451384118</v>
      </c>
      <c r="K37" s="103">
        <v>13623</v>
      </c>
      <c r="L37" s="104">
        <f>IF(D37&gt;0,K37/D37*100,"-")</f>
        <v>77.916952642415922</v>
      </c>
      <c r="M37" s="103">
        <v>0</v>
      </c>
      <c r="N37" s="104">
        <f>IF(D37&gt;0,M37/D37*100,"-")</f>
        <v>0</v>
      </c>
      <c r="O37" s="103">
        <v>2423</v>
      </c>
      <c r="P37" s="103">
        <v>1401</v>
      </c>
      <c r="Q37" s="104">
        <f>IF(D37&gt;0,O37/D37*100,"-")</f>
        <v>13.8583848089682</v>
      </c>
      <c r="R37" s="103">
        <v>210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25</v>
      </c>
      <c r="B38" s="102" t="s">
        <v>316</v>
      </c>
      <c r="C38" s="101" t="s">
        <v>317</v>
      </c>
      <c r="D38" s="103">
        <f>+SUM(E38,+I38)</f>
        <v>5272</v>
      </c>
      <c r="E38" s="103">
        <f>+SUM(G38,+H38)</f>
        <v>1511</v>
      </c>
      <c r="F38" s="104">
        <f>IF(D38&gt;0,E38/D38*100,"-")</f>
        <v>28.660849772382395</v>
      </c>
      <c r="G38" s="103">
        <v>1511</v>
      </c>
      <c r="H38" s="103">
        <v>0</v>
      </c>
      <c r="I38" s="103">
        <f>+SUM(K38,+M38,+O38)</f>
        <v>3761</v>
      </c>
      <c r="J38" s="104">
        <f>IF(D38&gt;0,I38/D38*100,"-")</f>
        <v>71.339150227617594</v>
      </c>
      <c r="K38" s="103">
        <v>964</v>
      </c>
      <c r="L38" s="104">
        <f>IF(D38&gt;0,K38/D38*100,"-")</f>
        <v>18.285280728376328</v>
      </c>
      <c r="M38" s="103">
        <v>0</v>
      </c>
      <c r="N38" s="104">
        <f>IF(D38&gt;0,M38/D38*100,"-")</f>
        <v>0</v>
      </c>
      <c r="O38" s="103">
        <v>2797</v>
      </c>
      <c r="P38" s="103">
        <v>1316</v>
      </c>
      <c r="Q38" s="104">
        <f>IF(D38&gt;0,O38/D38*100,"-")</f>
        <v>53.05386949924128</v>
      </c>
      <c r="R38" s="103">
        <v>38</v>
      </c>
      <c r="S38" s="101"/>
      <c r="T38" s="101" t="s">
        <v>257</v>
      </c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25</v>
      </c>
      <c r="B39" s="102" t="s">
        <v>318</v>
      </c>
      <c r="C39" s="101" t="s">
        <v>319</v>
      </c>
      <c r="D39" s="103">
        <f>+SUM(E39,+I39)</f>
        <v>676</v>
      </c>
      <c r="E39" s="103">
        <f>+SUM(G39,+H39)</f>
        <v>82</v>
      </c>
      <c r="F39" s="104">
        <f>IF(D39&gt;0,E39/D39*100,"-")</f>
        <v>12.1301775147929</v>
      </c>
      <c r="G39" s="103">
        <v>82</v>
      </c>
      <c r="H39" s="103">
        <v>0</v>
      </c>
      <c r="I39" s="103">
        <f>+SUM(K39,+M39,+O39)</f>
        <v>594</v>
      </c>
      <c r="J39" s="104">
        <f>IF(D39&gt;0,I39/D39*100,"-")</f>
        <v>87.869822485207109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594</v>
      </c>
      <c r="P39" s="103">
        <v>585</v>
      </c>
      <c r="Q39" s="104">
        <f>IF(D39&gt;0,O39/D39*100,"-")</f>
        <v>87.869822485207109</v>
      </c>
      <c r="R39" s="103">
        <v>6</v>
      </c>
      <c r="S39" s="101" t="s">
        <v>257</v>
      </c>
      <c r="T39" s="101"/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25</v>
      </c>
      <c r="B40" s="102" t="s">
        <v>320</v>
      </c>
      <c r="C40" s="101" t="s">
        <v>321</v>
      </c>
      <c r="D40" s="103">
        <f>+SUM(E40,+I40)</f>
        <v>1374</v>
      </c>
      <c r="E40" s="103">
        <f>+SUM(G40,+H40)</f>
        <v>139</v>
      </c>
      <c r="F40" s="104">
        <f>IF(D40&gt;0,E40/D40*100,"-")</f>
        <v>10.116448326055313</v>
      </c>
      <c r="G40" s="103">
        <v>122</v>
      </c>
      <c r="H40" s="103">
        <v>17</v>
      </c>
      <c r="I40" s="103">
        <f>+SUM(K40,+M40,+O40)</f>
        <v>1235</v>
      </c>
      <c r="J40" s="104">
        <f>IF(D40&gt;0,I40/D40*100,"-")</f>
        <v>89.88355167394468</v>
      </c>
      <c r="K40" s="103">
        <v>552</v>
      </c>
      <c r="L40" s="104">
        <f>IF(D40&gt;0,K40/D40*100,"-")</f>
        <v>40.174672489082965</v>
      </c>
      <c r="M40" s="103">
        <v>0</v>
      </c>
      <c r="N40" s="104">
        <f>IF(D40&gt;0,M40/D40*100,"-")</f>
        <v>0</v>
      </c>
      <c r="O40" s="103">
        <v>683</v>
      </c>
      <c r="P40" s="103">
        <v>595</v>
      </c>
      <c r="Q40" s="104">
        <f>IF(D40&gt;0,O40/D40*100,"-")</f>
        <v>49.708879184861715</v>
      </c>
      <c r="R40" s="103">
        <v>4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25</v>
      </c>
      <c r="B41" s="102" t="s">
        <v>322</v>
      </c>
      <c r="C41" s="101" t="s">
        <v>323</v>
      </c>
      <c r="D41" s="103">
        <f>+SUM(E41,+I41)</f>
        <v>372</v>
      </c>
      <c r="E41" s="103">
        <f>+SUM(G41,+H41)</f>
        <v>24</v>
      </c>
      <c r="F41" s="104">
        <f>IF(D41&gt;0,E41/D41*100,"-")</f>
        <v>6.4516129032258061</v>
      </c>
      <c r="G41" s="103">
        <v>24</v>
      </c>
      <c r="H41" s="103">
        <v>0</v>
      </c>
      <c r="I41" s="103">
        <f>+SUM(K41,+M41,+O41)</f>
        <v>348</v>
      </c>
      <c r="J41" s="104">
        <f>IF(D41&gt;0,I41/D41*100,"-")</f>
        <v>93.548387096774192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348</v>
      </c>
      <c r="P41" s="103">
        <v>35</v>
      </c>
      <c r="Q41" s="104">
        <f>IF(D41&gt;0,O41/D41*100,"-")</f>
        <v>93.548387096774192</v>
      </c>
      <c r="R41" s="103">
        <v>0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25</v>
      </c>
      <c r="B42" s="102" t="s">
        <v>324</v>
      </c>
      <c r="C42" s="101" t="s">
        <v>325</v>
      </c>
      <c r="D42" s="103">
        <f>+SUM(E42,+I42)</f>
        <v>3252</v>
      </c>
      <c r="E42" s="103">
        <f>+SUM(G42,+H42)</f>
        <v>968</v>
      </c>
      <c r="F42" s="104">
        <f>IF(D42&gt;0,E42/D42*100,"-")</f>
        <v>29.766297662976633</v>
      </c>
      <c r="G42" s="103">
        <v>892</v>
      </c>
      <c r="H42" s="103">
        <v>76</v>
      </c>
      <c r="I42" s="103">
        <f>+SUM(K42,+M42,+O42)</f>
        <v>2284</v>
      </c>
      <c r="J42" s="104">
        <f>IF(D42&gt;0,I42/D42*100,"-")</f>
        <v>70.233702337023374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2284</v>
      </c>
      <c r="P42" s="103">
        <v>1723</v>
      </c>
      <c r="Q42" s="104">
        <f>IF(D42&gt;0,O42/D42*100,"-")</f>
        <v>70.233702337023374</v>
      </c>
      <c r="R42" s="103">
        <v>6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25</v>
      </c>
      <c r="B43" s="102" t="s">
        <v>326</v>
      </c>
      <c r="C43" s="101" t="s">
        <v>327</v>
      </c>
      <c r="D43" s="103">
        <f>+SUM(E43,+I43)</f>
        <v>896</v>
      </c>
      <c r="E43" s="103">
        <f>+SUM(G43,+H43)</f>
        <v>163</v>
      </c>
      <c r="F43" s="104">
        <f>IF(D43&gt;0,E43/D43*100,"-")</f>
        <v>18.191964285714285</v>
      </c>
      <c r="G43" s="103">
        <v>163</v>
      </c>
      <c r="H43" s="103">
        <v>0</v>
      </c>
      <c r="I43" s="103">
        <f>+SUM(K43,+M43,+O43)</f>
        <v>733</v>
      </c>
      <c r="J43" s="104">
        <f>IF(D43&gt;0,I43/D43*100,"-")</f>
        <v>81.808035714285708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733</v>
      </c>
      <c r="P43" s="103">
        <v>653</v>
      </c>
      <c r="Q43" s="104">
        <f>IF(D43&gt;0,O43/D43*100,"-")</f>
        <v>81.808035714285708</v>
      </c>
      <c r="R43" s="103">
        <v>9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25</v>
      </c>
      <c r="B44" s="102" t="s">
        <v>328</v>
      </c>
      <c r="C44" s="101" t="s">
        <v>329</v>
      </c>
      <c r="D44" s="103">
        <f>+SUM(E44,+I44)</f>
        <v>490</v>
      </c>
      <c r="E44" s="103">
        <f>+SUM(G44,+H44)</f>
        <v>53</v>
      </c>
      <c r="F44" s="104">
        <f>IF(D44&gt;0,E44/D44*100,"-")</f>
        <v>10.816326530612246</v>
      </c>
      <c r="G44" s="103">
        <v>53</v>
      </c>
      <c r="H44" s="103">
        <v>0</v>
      </c>
      <c r="I44" s="103">
        <f>+SUM(K44,+M44,+O44)</f>
        <v>437</v>
      </c>
      <c r="J44" s="104">
        <f>IF(D44&gt;0,I44/D44*100,"-")</f>
        <v>89.183673469387756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437</v>
      </c>
      <c r="P44" s="103">
        <v>366</v>
      </c>
      <c r="Q44" s="104">
        <f>IF(D44&gt;0,O44/D44*100,"-")</f>
        <v>89.183673469387756</v>
      </c>
      <c r="R44" s="103">
        <v>1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25</v>
      </c>
      <c r="B45" s="102" t="s">
        <v>330</v>
      </c>
      <c r="C45" s="101" t="s">
        <v>331</v>
      </c>
      <c r="D45" s="103">
        <f>+SUM(E45,+I45)</f>
        <v>1384</v>
      </c>
      <c r="E45" s="103">
        <f>+SUM(G45,+H45)</f>
        <v>60</v>
      </c>
      <c r="F45" s="104">
        <f>IF(D45&gt;0,E45/D45*100,"-")</f>
        <v>4.3352601156069364</v>
      </c>
      <c r="G45" s="103">
        <v>60</v>
      </c>
      <c r="H45" s="103">
        <v>0</v>
      </c>
      <c r="I45" s="103">
        <f>+SUM(K45,+M45,+O45)</f>
        <v>1324</v>
      </c>
      <c r="J45" s="104">
        <f>IF(D45&gt;0,I45/D45*100,"-")</f>
        <v>95.664739884393072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1324</v>
      </c>
      <c r="P45" s="103">
        <v>649</v>
      </c>
      <c r="Q45" s="104">
        <f>IF(D45&gt;0,O45/D45*100,"-")</f>
        <v>95.664739884393072</v>
      </c>
      <c r="R45" s="103">
        <v>8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25</v>
      </c>
      <c r="B46" s="102" t="s">
        <v>332</v>
      </c>
      <c r="C46" s="101" t="s">
        <v>333</v>
      </c>
      <c r="D46" s="103">
        <f>+SUM(E46,+I46)</f>
        <v>1725</v>
      </c>
      <c r="E46" s="103">
        <f>+SUM(G46,+H46)</f>
        <v>457</v>
      </c>
      <c r="F46" s="104">
        <f>IF(D46&gt;0,E46/D46*100,"-")</f>
        <v>26.492753623188403</v>
      </c>
      <c r="G46" s="103">
        <v>457</v>
      </c>
      <c r="H46" s="103">
        <v>0</v>
      </c>
      <c r="I46" s="103">
        <f>+SUM(K46,+M46,+O46)</f>
        <v>1268</v>
      </c>
      <c r="J46" s="104">
        <f>IF(D46&gt;0,I46/D46*100,"-")</f>
        <v>73.507246376811594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1268</v>
      </c>
      <c r="P46" s="103">
        <v>926</v>
      </c>
      <c r="Q46" s="104">
        <f>IF(D46&gt;0,O46/D46*100,"-")</f>
        <v>73.507246376811594</v>
      </c>
      <c r="R46" s="103">
        <v>21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6">
    <sortCondition ref="A8:A46"/>
    <sortCondition ref="B8:B46"/>
    <sortCondition ref="C8:C4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奈良県</v>
      </c>
      <c r="B7" s="107" t="str">
        <f>水洗化人口等!B7</f>
        <v>29000</v>
      </c>
      <c r="C7" s="106" t="s">
        <v>200</v>
      </c>
      <c r="D7" s="108">
        <f>SUM(E7,+H7,+K7)</f>
        <v>209247</v>
      </c>
      <c r="E7" s="108">
        <f>SUM(F7:G7)</f>
        <v>8130</v>
      </c>
      <c r="F7" s="108">
        <f>SUM(F$8:F$207)</f>
        <v>1342</v>
      </c>
      <c r="G7" s="108">
        <f>SUM(G$8:G$207)</f>
        <v>6788</v>
      </c>
      <c r="H7" s="108">
        <f>SUM(I7:J7)</f>
        <v>48585</v>
      </c>
      <c r="I7" s="108">
        <f>SUM(I$8:I$207)</f>
        <v>30725</v>
      </c>
      <c r="J7" s="108">
        <f>SUM(J$8:J$207)</f>
        <v>17860</v>
      </c>
      <c r="K7" s="108">
        <f>SUM(L7:M7)</f>
        <v>152532</v>
      </c>
      <c r="L7" s="108">
        <f>SUM(L$8:L$207)</f>
        <v>23091</v>
      </c>
      <c r="M7" s="108">
        <f>SUM(M$8:M$207)</f>
        <v>129441</v>
      </c>
      <c r="N7" s="108">
        <f>SUM(O7,+V7,+AC7)</f>
        <v>209619</v>
      </c>
      <c r="O7" s="108">
        <f>SUM(P7:U7)</f>
        <v>55158</v>
      </c>
      <c r="P7" s="108">
        <f t="shared" ref="P7:U7" si="0">SUM(P$8:P$207)</f>
        <v>55048</v>
      </c>
      <c r="Q7" s="108">
        <f t="shared" si="0"/>
        <v>0</v>
      </c>
      <c r="R7" s="108">
        <f t="shared" si="0"/>
        <v>0</v>
      </c>
      <c r="S7" s="108">
        <f t="shared" si="0"/>
        <v>110</v>
      </c>
      <c r="T7" s="108">
        <f t="shared" si="0"/>
        <v>0</v>
      </c>
      <c r="U7" s="108">
        <f t="shared" si="0"/>
        <v>0</v>
      </c>
      <c r="V7" s="108">
        <f>SUM(W7:AB7)</f>
        <v>154089</v>
      </c>
      <c r="W7" s="108">
        <f t="shared" ref="W7:AB7" si="1">SUM(W$8:W$207)</f>
        <v>153518</v>
      </c>
      <c r="X7" s="108">
        <f t="shared" si="1"/>
        <v>0</v>
      </c>
      <c r="Y7" s="108">
        <f t="shared" si="1"/>
        <v>0</v>
      </c>
      <c r="Z7" s="108">
        <f t="shared" si="1"/>
        <v>571</v>
      </c>
      <c r="AA7" s="108">
        <f t="shared" si="1"/>
        <v>0</v>
      </c>
      <c r="AB7" s="108">
        <f t="shared" si="1"/>
        <v>0</v>
      </c>
      <c r="AC7" s="108">
        <f>SUM(AD7:AE7)</f>
        <v>372</v>
      </c>
      <c r="AD7" s="108">
        <f>SUM(AD$8:AD$207)</f>
        <v>105</v>
      </c>
      <c r="AE7" s="108">
        <f>SUM(AE$8:AE$207)</f>
        <v>267</v>
      </c>
      <c r="AF7" s="108">
        <f>SUM(AG7:AI7)</f>
        <v>2242</v>
      </c>
      <c r="AG7" s="108">
        <f>SUM(AG$8:AG$207)</f>
        <v>2242</v>
      </c>
      <c r="AH7" s="108">
        <f>SUM(AH$8:AH$207)</f>
        <v>0</v>
      </c>
      <c r="AI7" s="108">
        <f>SUM(AI$8:AI$207)</f>
        <v>0</v>
      </c>
      <c r="AJ7" s="108">
        <f>SUM(AK7:AS7)</f>
        <v>5479</v>
      </c>
      <c r="AK7" s="108">
        <f t="shared" ref="AK7:AS7" si="2">SUM(AK$8:AK$207)</f>
        <v>3014</v>
      </c>
      <c r="AL7" s="108">
        <f t="shared" si="2"/>
        <v>457</v>
      </c>
      <c r="AM7" s="108">
        <f t="shared" si="2"/>
        <v>789</v>
      </c>
      <c r="AN7" s="108">
        <f t="shared" si="2"/>
        <v>552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667</v>
      </c>
      <c r="AT7" s="108">
        <f>SUM(AU7:AY7)</f>
        <v>243</v>
      </c>
      <c r="AU7" s="108">
        <f>SUM(AU$8:AU$207)</f>
        <v>234</v>
      </c>
      <c r="AV7" s="108">
        <f>SUM(AV$8:AV$207)</f>
        <v>0</v>
      </c>
      <c r="AW7" s="108">
        <f>SUM(AW$8:AW$207)</f>
        <v>9</v>
      </c>
      <c r="AX7" s="108">
        <f>SUM(AX$8:AX$207)</f>
        <v>0</v>
      </c>
      <c r="AY7" s="108">
        <f>SUM(AY$8:AY$207)</f>
        <v>0</v>
      </c>
      <c r="AZ7" s="108">
        <f>SUM(BA7:BC7)</f>
        <v>759</v>
      </c>
      <c r="BA7" s="108">
        <f>SUM(BA$8:BA$207)</f>
        <v>759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25</v>
      </c>
      <c r="B8" s="113" t="s">
        <v>254</v>
      </c>
      <c r="C8" s="101" t="s">
        <v>255</v>
      </c>
      <c r="D8" s="103">
        <f>SUM(E8,+H8,+K8)</f>
        <v>20959</v>
      </c>
      <c r="E8" s="103">
        <f>SUM(F8:G8)</f>
        <v>0</v>
      </c>
      <c r="F8" s="103">
        <v>0</v>
      </c>
      <c r="G8" s="103">
        <v>0</v>
      </c>
      <c r="H8" s="103">
        <f>SUM(I8:J8)</f>
        <v>3756</v>
      </c>
      <c r="I8" s="103">
        <v>3756</v>
      </c>
      <c r="J8" s="103">
        <v>0</v>
      </c>
      <c r="K8" s="103">
        <f>SUM(L8:M8)</f>
        <v>17203</v>
      </c>
      <c r="L8" s="103">
        <v>0</v>
      </c>
      <c r="M8" s="103">
        <v>17203</v>
      </c>
      <c r="N8" s="103">
        <f>SUM(O8,+V8,+AC8)</f>
        <v>20959</v>
      </c>
      <c r="O8" s="103">
        <f>SUM(P8:U8)</f>
        <v>3756</v>
      </c>
      <c r="P8" s="103">
        <v>3756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17203</v>
      </c>
      <c r="W8" s="103">
        <v>17203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</v>
      </c>
      <c r="AG8" s="103">
        <v>11</v>
      </c>
      <c r="AH8" s="103">
        <v>0</v>
      </c>
      <c r="AI8" s="103">
        <v>0</v>
      </c>
      <c r="AJ8" s="103">
        <f>SUM(AK8:AS8)</f>
        <v>162</v>
      </c>
      <c r="AK8" s="103">
        <v>0</v>
      </c>
      <c r="AL8" s="103">
        <v>151</v>
      </c>
      <c r="AM8" s="103">
        <v>11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151</v>
      </c>
      <c r="BA8" s="103">
        <v>151</v>
      </c>
      <c r="BB8" s="103">
        <v>0</v>
      </c>
      <c r="BC8" s="103">
        <v>0</v>
      </c>
    </row>
    <row r="9" spans="1:55" s="105" customFormat="1" ht="13.5" customHeight="1">
      <c r="A9" s="115" t="s">
        <v>25</v>
      </c>
      <c r="B9" s="113" t="s">
        <v>258</v>
      </c>
      <c r="C9" s="101" t="s">
        <v>259</v>
      </c>
      <c r="D9" s="103">
        <f>SUM(E9,+H9,+K9)</f>
        <v>19913</v>
      </c>
      <c r="E9" s="103">
        <f>SUM(F9:G9)</f>
        <v>0</v>
      </c>
      <c r="F9" s="103">
        <v>0</v>
      </c>
      <c r="G9" s="103">
        <v>0</v>
      </c>
      <c r="H9" s="103">
        <f>SUM(I9:J9)</f>
        <v>5080</v>
      </c>
      <c r="I9" s="103">
        <v>5080</v>
      </c>
      <c r="J9" s="103">
        <v>0</v>
      </c>
      <c r="K9" s="103">
        <f>SUM(L9:M9)</f>
        <v>14833</v>
      </c>
      <c r="L9" s="103">
        <v>0</v>
      </c>
      <c r="M9" s="103">
        <v>14833</v>
      </c>
      <c r="N9" s="103">
        <f>SUM(O9,+V9,+AC9)</f>
        <v>19913</v>
      </c>
      <c r="O9" s="103">
        <f>SUM(P9:U9)</f>
        <v>5080</v>
      </c>
      <c r="P9" s="103">
        <v>5080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14833</v>
      </c>
      <c r="W9" s="103">
        <v>14833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131</v>
      </c>
      <c r="AG9" s="103">
        <v>131</v>
      </c>
      <c r="AH9" s="103">
        <v>0</v>
      </c>
      <c r="AI9" s="103">
        <v>0</v>
      </c>
      <c r="AJ9" s="103">
        <f>SUM(AK9:AS9)</f>
        <v>727</v>
      </c>
      <c r="AK9" s="103">
        <v>526</v>
      </c>
      <c r="AL9" s="103">
        <v>108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93</v>
      </c>
      <c r="AT9" s="103">
        <f>SUM(AU9:AY9)</f>
        <v>38</v>
      </c>
      <c r="AU9" s="103">
        <v>38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26</v>
      </c>
      <c r="BA9" s="103">
        <v>26</v>
      </c>
      <c r="BB9" s="103">
        <v>0</v>
      </c>
      <c r="BC9" s="103">
        <v>0</v>
      </c>
    </row>
    <row r="10" spans="1:55" s="105" customFormat="1" ht="13.5" customHeight="1">
      <c r="A10" s="115" t="s">
        <v>25</v>
      </c>
      <c r="B10" s="113" t="s">
        <v>260</v>
      </c>
      <c r="C10" s="101" t="s">
        <v>261</v>
      </c>
      <c r="D10" s="103">
        <f>SUM(E10,+H10,+K10)</f>
        <v>5415</v>
      </c>
      <c r="E10" s="103">
        <f>SUM(F10:G10)</f>
        <v>5415</v>
      </c>
      <c r="F10" s="103">
        <v>1020</v>
      </c>
      <c r="G10" s="103">
        <v>4395</v>
      </c>
      <c r="H10" s="103">
        <f>SUM(I10:J10)</f>
        <v>0</v>
      </c>
      <c r="I10" s="103">
        <v>0</v>
      </c>
      <c r="J10" s="103">
        <v>0</v>
      </c>
      <c r="K10" s="103">
        <f>SUM(L10:M10)</f>
        <v>0</v>
      </c>
      <c r="L10" s="103">
        <v>0</v>
      </c>
      <c r="M10" s="103">
        <v>0</v>
      </c>
      <c r="N10" s="103">
        <f>SUM(O10,+V10,+AC10)</f>
        <v>5415</v>
      </c>
      <c r="O10" s="103">
        <f>SUM(P10:U10)</f>
        <v>1020</v>
      </c>
      <c r="P10" s="103">
        <v>1020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4395</v>
      </c>
      <c r="W10" s="103">
        <v>4395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</v>
      </c>
      <c r="AG10" s="103">
        <v>13</v>
      </c>
      <c r="AH10" s="103">
        <v>0</v>
      </c>
      <c r="AI10" s="103">
        <v>0</v>
      </c>
      <c r="AJ10" s="103">
        <f>SUM(AK10:AS10)</f>
        <v>282</v>
      </c>
      <c r="AK10" s="103">
        <v>282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13</v>
      </c>
      <c r="AU10" s="103">
        <v>13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25</v>
      </c>
      <c r="B11" s="113" t="s">
        <v>262</v>
      </c>
      <c r="C11" s="101" t="s">
        <v>263</v>
      </c>
      <c r="D11" s="103">
        <f>SUM(E11,+H11,+K11)</f>
        <v>2804</v>
      </c>
      <c r="E11" s="103">
        <f>SUM(F11:G11)</f>
        <v>0</v>
      </c>
      <c r="F11" s="103">
        <v>0</v>
      </c>
      <c r="G11" s="103">
        <v>0</v>
      </c>
      <c r="H11" s="103">
        <f>SUM(I11:J11)</f>
        <v>851</v>
      </c>
      <c r="I11" s="103">
        <v>851</v>
      </c>
      <c r="J11" s="103">
        <v>0</v>
      </c>
      <c r="K11" s="103">
        <f>SUM(L11:M11)</f>
        <v>1953</v>
      </c>
      <c r="L11" s="103">
        <v>0</v>
      </c>
      <c r="M11" s="103">
        <v>1953</v>
      </c>
      <c r="N11" s="103">
        <f>SUM(O11,+V11,+AC11)</f>
        <v>2804</v>
      </c>
      <c r="O11" s="103">
        <f>SUM(P11:U11)</f>
        <v>851</v>
      </c>
      <c r="P11" s="103">
        <v>851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1953</v>
      </c>
      <c r="W11" s="103">
        <v>1953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96</v>
      </c>
      <c r="AG11" s="103">
        <v>96</v>
      </c>
      <c r="AH11" s="103">
        <v>0</v>
      </c>
      <c r="AI11" s="103">
        <v>0</v>
      </c>
      <c r="AJ11" s="103">
        <f>SUM(AK11:AS11)</f>
        <v>96</v>
      </c>
      <c r="AK11" s="103">
        <v>0</v>
      </c>
      <c r="AL11" s="103">
        <v>0</v>
      </c>
      <c r="AM11" s="103">
        <v>96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3</v>
      </c>
      <c r="AU11" s="103">
        <v>0</v>
      </c>
      <c r="AV11" s="103">
        <v>0</v>
      </c>
      <c r="AW11" s="103">
        <v>3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25</v>
      </c>
      <c r="B12" s="113" t="s">
        <v>264</v>
      </c>
      <c r="C12" s="101" t="s">
        <v>265</v>
      </c>
      <c r="D12" s="103">
        <f>SUM(E12,+H12,+K12)</f>
        <v>21174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21174</v>
      </c>
      <c r="L12" s="103">
        <v>4738</v>
      </c>
      <c r="M12" s="103">
        <v>16436</v>
      </c>
      <c r="N12" s="103">
        <f>SUM(O12,+V12,+AC12)</f>
        <v>21174</v>
      </c>
      <c r="O12" s="103">
        <f>SUM(P12:U12)</f>
        <v>4738</v>
      </c>
      <c r="P12" s="103">
        <v>4738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16436</v>
      </c>
      <c r="W12" s="103">
        <v>16436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35</v>
      </c>
      <c r="AG12" s="103">
        <v>35</v>
      </c>
      <c r="AH12" s="103">
        <v>0</v>
      </c>
      <c r="AI12" s="103">
        <v>0</v>
      </c>
      <c r="AJ12" s="103">
        <f>SUM(AK12:AS12)</f>
        <v>1016</v>
      </c>
      <c r="AK12" s="103">
        <v>1016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35</v>
      </c>
      <c r="AU12" s="103">
        <v>35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25</v>
      </c>
      <c r="B13" s="113" t="s">
        <v>266</v>
      </c>
      <c r="C13" s="101" t="s">
        <v>267</v>
      </c>
      <c r="D13" s="103">
        <f>SUM(E13,+H13,+K13)</f>
        <v>15412</v>
      </c>
      <c r="E13" s="103">
        <f>SUM(F13:G13)</f>
        <v>0</v>
      </c>
      <c r="F13" s="103">
        <v>0</v>
      </c>
      <c r="G13" s="103">
        <v>0</v>
      </c>
      <c r="H13" s="103">
        <f>SUM(I13:J13)</f>
        <v>15412</v>
      </c>
      <c r="I13" s="103">
        <v>5805</v>
      </c>
      <c r="J13" s="103">
        <v>9607</v>
      </c>
      <c r="K13" s="103">
        <f>SUM(L13:M13)</f>
        <v>0</v>
      </c>
      <c r="L13" s="103">
        <v>0</v>
      </c>
      <c r="M13" s="103">
        <v>0</v>
      </c>
      <c r="N13" s="103">
        <f>SUM(O13,+V13,+AC13)</f>
        <v>15412</v>
      </c>
      <c r="O13" s="103">
        <f>SUM(P13:U13)</f>
        <v>5805</v>
      </c>
      <c r="P13" s="103">
        <v>5805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9607</v>
      </c>
      <c r="W13" s="103">
        <v>9607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529</v>
      </c>
      <c r="AG13" s="103">
        <v>529</v>
      </c>
      <c r="AH13" s="103">
        <v>0</v>
      </c>
      <c r="AI13" s="103">
        <v>0</v>
      </c>
      <c r="AJ13" s="103">
        <f>SUM(AK13:AS13)</f>
        <v>529</v>
      </c>
      <c r="AK13" s="103">
        <v>0</v>
      </c>
      <c r="AL13" s="103">
        <v>0</v>
      </c>
      <c r="AM13" s="103">
        <v>529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25</v>
      </c>
      <c r="B14" s="113" t="s">
        <v>268</v>
      </c>
      <c r="C14" s="101" t="s">
        <v>269</v>
      </c>
      <c r="D14" s="103">
        <f>SUM(E14,+H14,+K14)</f>
        <v>10106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10106</v>
      </c>
      <c r="L14" s="103">
        <v>4631</v>
      </c>
      <c r="M14" s="103">
        <v>5475</v>
      </c>
      <c r="N14" s="103">
        <f>SUM(O14,+V14,+AC14)</f>
        <v>10106</v>
      </c>
      <c r="O14" s="103">
        <f>SUM(P14:U14)</f>
        <v>4631</v>
      </c>
      <c r="P14" s="103">
        <v>4631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5475</v>
      </c>
      <c r="W14" s="103">
        <v>5475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377</v>
      </c>
      <c r="AG14" s="103">
        <v>377</v>
      </c>
      <c r="AH14" s="103">
        <v>0</v>
      </c>
      <c r="AI14" s="103">
        <v>0</v>
      </c>
      <c r="AJ14" s="103">
        <f>SUM(AK14:AS14)</f>
        <v>377</v>
      </c>
      <c r="AK14" s="103">
        <v>0</v>
      </c>
      <c r="AL14" s="103">
        <v>0</v>
      </c>
      <c r="AM14" s="103">
        <v>9</v>
      </c>
      <c r="AN14" s="103">
        <v>368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</v>
      </c>
      <c r="AU14" s="103">
        <v>0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25</v>
      </c>
      <c r="B15" s="113" t="s">
        <v>270</v>
      </c>
      <c r="C15" s="101" t="s">
        <v>271</v>
      </c>
      <c r="D15" s="103">
        <f>SUM(E15,+H15,+K15)</f>
        <v>13772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13772</v>
      </c>
      <c r="L15" s="103">
        <v>5131</v>
      </c>
      <c r="M15" s="103">
        <v>8641</v>
      </c>
      <c r="N15" s="103">
        <f>SUM(O15,+V15,+AC15)</f>
        <v>13779</v>
      </c>
      <c r="O15" s="103">
        <f>SUM(P15:U15)</f>
        <v>5131</v>
      </c>
      <c r="P15" s="103">
        <v>5131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8641</v>
      </c>
      <c r="W15" s="103">
        <v>8641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7</v>
      </c>
      <c r="AD15" s="103">
        <v>7</v>
      </c>
      <c r="AE15" s="103">
        <v>0</v>
      </c>
      <c r="AF15" s="103">
        <f>SUM(AG15:AI15)</f>
        <v>90</v>
      </c>
      <c r="AG15" s="103">
        <v>90</v>
      </c>
      <c r="AH15" s="103">
        <v>0</v>
      </c>
      <c r="AI15" s="103">
        <v>0</v>
      </c>
      <c r="AJ15" s="103">
        <f>SUM(AK15:AS15)</f>
        <v>503</v>
      </c>
      <c r="AK15" s="103">
        <v>364</v>
      </c>
      <c r="AL15" s="103">
        <v>75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64</v>
      </c>
      <c r="AT15" s="103">
        <f>SUM(AU15:AY15)</f>
        <v>26</v>
      </c>
      <c r="AU15" s="103">
        <v>26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18</v>
      </c>
      <c r="BA15" s="103">
        <v>18</v>
      </c>
      <c r="BB15" s="103">
        <v>0</v>
      </c>
      <c r="BC15" s="103">
        <v>0</v>
      </c>
    </row>
    <row r="16" spans="1:55" s="105" customFormat="1" ht="13.5" customHeight="1">
      <c r="A16" s="115" t="s">
        <v>25</v>
      </c>
      <c r="B16" s="113" t="s">
        <v>272</v>
      </c>
      <c r="C16" s="101" t="s">
        <v>273</v>
      </c>
      <c r="D16" s="103">
        <f>SUM(E16,+H16,+K16)</f>
        <v>23589</v>
      </c>
      <c r="E16" s="103">
        <f>SUM(F16:G16)</f>
        <v>0</v>
      </c>
      <c r="F16" s="103">
        <v>0</v>
      </c>
      <c r="G16" s="103">
        <v>0</v>
      </c>
      <c r="H16" s="103">
        <f>SUM(I16:J16)</f>
        <v>3671</v>
      </c>
      <c r="I16" s="103">
        <v>3671</v>
      </c>
      <c r="J16" s="103">
        <v>0</v>
      </c>
      <c r="K16" s="103">
        <f>SUM(L16:M16)</f>
        <v>19918</v>
      </c>
      <c r="L16" s="103">
        <v>0</v>
      </c>
      <c r="M16" s="103">
        <v>19918</v>
      </c>
      <c r="N16" s="103">
        <f>SUM(O16,+V16,+AC16)</f>
        <v>23589</v>
      </c>
      <c r="O16" s="103">
        <f>SUM(P16:U16)</f>
        <v>3671</v>
      </c>
      <c r="P16" s="103">
        <v>3671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19918</v>
      </c>
      <c r="W16" s="103">
        <v>19918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68</v>
      </c>
      <c r="AG16" s="103">
        <v>68</v>
      </c>
      <c r="AH16" s="103">
        <v>0</v>
      </c>
      <c r="AI16" s="103">
        <v>0</v>
      </c>
      <c r="AJ16" s="103">
        <f>SUM(AK16:AS16)</f>
        <v>68</v>
      </c>
      <c r="AK16" s="103">
        <v>0</v>
      </c>
      <c r="AL16" s="103">
        <v>0</v>
      </c>
      <c r="AM16" s="103">
        <v>68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134</v>
      </c>
      <c r="BA16" s="103">
        <v>134</v>
      </c>
      <c r="BB16" s="103">
        <v>0</v>
      </c>
      <c r="BC16" s="103">
        <v>0</v>
      </c>
    </row>
    <row r="17" spans="1:55" s="105" customFormat="1" ht="13.5" customHeight="1">
      <c r="A17" s="115" t="s">
        <v>25</v>
      </c>
      <c r="B17" s="113" t="s">
        <v>274</v>
      </c>
      <c r="C17" s="101" t="s">
        <v>275</v>
      </c>
      <c r="D17" s="103">
        <f>SUM(E17,+H17,+K17)</f>
        <v>12944</v>
      </c>
      <c r="E17" s="103">
        <f>SUM(F17:G17)</f>
        <v>0</v>
      </c>
      <c r="F17" s="103">
        <v>0</v>
      </c>
      <c r="G17" s="103">
        <v>0</v>
      </c>
      <c r="H17" s="103">
        <f>SUM(I17:J17)</f>
        <v>1280</v>
      </c>
      <c r="I17" s="103">
        <v>1280</v>
      </c>
      <c r="J17" s="103">
        <v>0</v>
      </c>
      <c r="K17" s="103">
        <f>SUM(L17:M17)</f>
        <v>11664</v>
      </c>
      <c r="L17" s="103">
        <v>0</v>
      </c>
      <c r="M17" s="103">
        <v>11664</v>
      </c>
      <c r="N17" s="103">
        <f>SUM(O17,+V17,+AC17)</f>
        <v>12944</v>
      </c>
      <c r="O17" s="103">
        <f>SUM(P17:U17)</f>
        <v>1280</v>
      </c>
      <c r="P17" s="103">
        <v>1280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11664</v>
      </c>
      <c r="W17" s="103">
        <v>11664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84</v>
      </c>
      <c r="AG17" s="103">
        <v>84</v>
      </c>
      <c r="AH17" s="103">
        <v>0</v>
      </c>
      <c r="AI17" s="103">
        <v>0</v>
      </c>
      <c r="AJ17" s="103">
        <f>SUM(AK17:AS17)</f>
        <v>472</v>
      </c>
      <c r="AK17" s="103">
        <v>342</v>
      </c>
      <c r="AL17" s="103">
        <v>70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60</v>
      </c>
      <c r="AT17" s="103">
        <f>SUM(AU17:AY17)</f>
        <v>24</v>
      </c>
      <c r="AU17" s="103">
        <v>24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17</v>
      </c>
      <c r="BA17" s="103">
        <v>17</v>
      </c>
      <c r="BB17" s="103">
        <v>0</v>
      </c>
      <c r="BC17" s="103">
        <v>0</v>
      </c>
    </row>
    <row r="18" spans="1:55" s="105" customFormat="1" ht="13.5" customHeight="1">
      <c r="A18" s="115" t="s">
        <v>25</v>
      </c>
      <c r="B18" s="113" t="s">
        <v>276</v>
      </c>
      <c r="C18" s="101" t="s">
        <v>277</v>
      </c>
      <c r="D18" s="103">
        <f>SUM(E18,+H18,+K18)</f>
        <v>2126</v>
      </c>
      <c r="E18" s="103">
        <f>SUM(F18:G18)</f>
        <v>0</v>
      </c>
      <c r="F18" s="103">
        <v>0</v>
      </c>
      <c r="G18" s="103">
        <v>0</v>
      </c>
      <c r="H18" s="103">
        <f>SUM(I18:J18)</f>
        <v>1166</v>
      </c>
      <c r="I18" s="103">
        <v>1166</v>
      </c>
      <c r="J18" s="103">
        <v>0</v>
      </c>
      <c r="K18" s="103">
        <f>SUM(L18:M18)</f>
        <v>960</v>
      </c>
      <c r="L18" s="103">
        <v>0</v>
      </c>
      <c r="M18" s="103">
        <v>960</v>
      </c>
      <c r="N18" s="103">
        <f>SUM(O18,+V18,+AC18)</f>
        <v>2131</v>
      </c>
      <c r="O18" s="103">
        <f>SUM(P18:U18)</f>
        <v>1166</v>
      </c>
      <c r="P18" s="103">
        <v>1166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960</v>
      </c>
      <c r="W18" s="103">
        <v>960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</v>
      </c>
      <c r="AD18" s="103">
        <v>5</v>
      </c>
      <c r="AE18" s="103">
        <v>0</v>
      </c>
      <c r="AF18" s="103">
        <f>SUM(AG18:AI18)</f>
        <v>14</v>
      </c>
      <c r="AG18" s="103">
        <v>14</v>
      </c>
      <c r="AH18" s="103">
        <v>0</v>
      </c>
      <c r="AI18" s="103">
        <v>0</v>
      </c>
      <c r="AJ18" s="103">
        <f>SUM(AK18:AS18)</f>
        <v>78</v>
      </c>
      <c r="AK18" s="103">
        <v>56</v>
      </c>
      <c r="AL18" s="103">
        <v>12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10</v>
      </c>
      <c r="AT18" s="103">
        <f>SUM(AU18:AY18)</f>
        <v>4</v>
      </c>
      <c r="AU18" s="103">
        <v>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3</v>
      </c>
      <c r="BA18" s="103">
        <v>3</v>
      </c>
      <c r="BB18" s="103">
        <v>0</v>
      </c>
      <c r="BC18" s="103">
        <v>0</v>
      </c>
    </row>
    <row r="19" spans="1:55" s="105" customFormat="1" ht="13.5" customHeight="1">
      <c r="A19" s="115" t="s">
        <v>25</v>
      </c>
      <c r="B19" s="113" t="s">
        <v>278</v>
      </c>
      <c r="C19" s="101" t="s">
        <v>279</v>
      </c>
      <c r="D19" s="103">
        <f>SUM(E19,+H19,+K19)</f>
        <v>9026</v>
      </c>
      <c r="E19" s="103">
        <f>SUM(F19:G19)</f>
        <v>0</v>
      </c>
      <c r="F19" s="103">
        <v>0</v>
      </c>
      <c r="G19" s="103">
        <v>0</v>
      </c>
      <c r="H19" s="103">
        <f>SUM(I19:J19)</f>
        <v>3189</v>
      </c>
      <c r="I19" s="103">
        <v>620</v>
      </c>
      <c r="J19" s="103">
        <v>2569</v>
      </c>
      <c r="K19" s="103">
        <f>SUM(L19:M19)</f>
        <v>5837</v>
      </c>
      <c r="L19" s="103">
        <v>1749</v>
      </c>
      <c r="M19" s="103">
        <v>4088</v>
      </c>
      <c r="N19" s="103">
        <f>SUM(O19,+V19,+AC19)</f>
        <v>9026</v>
      </c>
      <c r="O19" s="103">
        <f>SUM(P19:U19)</f>
        <v>2369</v>
      </c>
      <c r="P19" s="103">
        <v>2369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6657</v>
      </c>
      <c r="W19" s="103">
        <v>6657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13</v>
      </c>
      <c r="AG19" s="103">
        <v>13</v>
      </c>
      <c r="AH19" s="103">
        <v>0</v>
      </c>
      <c r="AI19" s="103">
        <v>0</v>
      </c>
      <c r="AJ19" s="103">
        <f>SUM(AK19:AS19)</f>
        <v>13</v>
      </c>
      <c r="AK19" s="103">
        <v>13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13</v>
      </c>
      <c r="AU19" s="103">
        <v>13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25</v>
      </c>
      <c r="B20" s="113" t="s">
        <v>280</v>
      </c>
      <c r="C20" s="101" t="s">
        <v>281</v>
      </c>
      <c r="D20" s="103">
        <f>SUM(E20,+H20,+K20)</f>
        <v>2715</v>
      </c>
      <c r="E20" s="103">
        <f>SUM(F20:G20)</f>
        <v>2715</v>
      </c>
      <c r="F20" s="103">
        <v>322</v>
      </c>
      <c r="G20" s="103">
        <v>2393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3018</v>
      </c>
      <c r="O20" s="103">
        <f>SUM(P20:U20)</f>
        <v>322</v>
      </c>
      <c r="P20" s="103">
        <v>322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2393</v>
      </c>
      <c r="W20" s="103">
        <v>2393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303</v>
      </c>
      <c r="AD20" s="103">
        <v>36</v>
      </c>
      <c r="AE20" s="103">
        <v>267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25</v>
      </c>
      <c r="B21" s="113" t="s">
        <v>282</v>
      </c>
      <c r="C21" s="101" t="s">
        <v>283</v>
      </c>
      <c r="D21" s="103">
        <f>SUM(E21,+H21,+K21)</f>
        <v>5125</v>
      </c>
      <c r="E21" s="103">
        <f>SUM(F21:G21)</f>
        <v>0</v>
      </c>
      <c r="F21" s="103">
        <v>0</v>
      </c>
      <c r="G21" s="103">
        <v>0</v>
      </c>
      <c r="H21" s="103">
        <f>SUM(I21:J21)</f>
        <v>945</v>
      </c>
      <c r="I21" s="103">
        <v>945</v>
      </c>
      <c r="J21" s="103">
        <v>0</v>
      </c>
      <c r="K21" s="103">
        <f>SUM(L21:M21)</f>
        <v>4180</v>
      </c>
      <c r="L21" s="103">
        <v>0</v>
      </c>
      <c r="M21" s="103">
        <v>4180</v>
      </c>
      <c r="N21" s="103">
        <f>SUM(O21,+V21,+AC21)</f>
        <v>5125</v>
      </c>
      <c r="O21" s="103">
        <f>SUM(P21:U21)</f>
        <v>945</v>
      </c>
      <c r="P21" s="103">
        <v>945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4180</v>
      </c>
      <c r="W21" s="103">
        <v>4180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25</v>
      </c>
      <c r="B22" s="113" t="s">
        <v>284</v>
      </c>
      <c r="C22" s="101" t="s">
        <v>285</v>
      </c>
      <c r="D22" s="103">
        <f>SUM(E22,+H22,+K22)</f>
        <v>1464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1464</v>
      </c>
      <c r="L22" s="103">
        <v>362</v>
      </c>
      <c r="M22" s="103">
        <v>1102</v>
      </c>
      <c r="N22" s="103">
        <f>SUM(O22,+V22,+AC22)</f>
        <v>1464</v>
      </c>
      <c r="O22" s="103">
        <f>SUM(P22:U22)</f>
        <v>362</v>
      </c>
      <c r="P22" s="103">
        <v>362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1102</v>
      </c>
      <c r="W22" s="103">
        <v>1102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</v>
      </c>
      <c r="AG22" s="103">
        <v>11</v>
      </c>
      <c r="AH22" s="103">
        <v>0</v>
      </c>
      <c r="AI22" s="103">
        <v>0</v>
      </c>
      <c r="AJ22" s="103">
        <f>SUM(AK22:AS22)</f>
        <v>63</v>
      </c>
      <c r="AK22" s="103">
        <v>46</v>
      </c>
      <c r="AL22" s="103">
        <v>9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8</v>
      </c>
      <c r="AT22" s="103">
        <f>SUM(AU22:AY22)</f>
        <v>3</v>
      </c>
      <c r="AU22" s="103">
        <v>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</v>
      </c>
      <c r="BA22" s="103">
        <v>2</v>
      </c>
      <c r="BB22" s="103">
        <v>0</v>
      </c>
      <c r="BC22" s="103">
        <v>0</v>
      </c>
    </row>
    <row r="23" spans="1:55" s="105" customFormat="1" ht="13.5" customHeight="1">
      <c r="A23" s="115" t="s">
        <v>25</v>
      </c>
      <c r="B23" s="113" t="s">
        <v>286</v>
      </c>
      <c r="C23" s="101" t="s">
        <v>287</v>
      </c>
      <c r="D23" s="103">
        <f>SUM(E23,+H23,+K23)</f>
        <v>7935</v>
      </c>
      <c r="E23" s="103">
        <f>SUM(F23:G23)</f>
        <v>0</v>
      </c>
      <c r="F23" s="103">
        <v>0</v>
      </c>
      <c r="G23" s="103">
        <v>0</v>
      </c>
      <c r="H23" s="103">
        <f>SUM(I23:J23)</f>
        <v>1240</v>
      </c>
      <c r="I23" s="103">
        <v>1240</v>
      </c>
      <c r="J23" s="103">
        <v>0</v>
      </c>
      <c r="K23" s="103">
        <f>SUM(L23:M23)</f>
        <v>6695</v>
      </c>
      <c r="L23" s="103">
        <v>0</v>
      </c>
      <c r="M23" s="103">
        <v>6695</v>
      </c>
      <c r="N23" s="103">
        <f>SUM(O23,+V23,+AC23)</f>
        <v>7935</v>
      </c>
      <c r="O23" s="103">
        <f>SUM(P23:U23)</f>
        <v>1240</v>
      </c>
      <c r="P23" s="103">
        <v>1240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6695</v>
      </c>
      <c r="W23" s="103">
        <v>6695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394</v>
      </c>
      <c r="AG23" s="103">
        <v>394</v>
      </c>
      <c r="AH23" s="103">
        <v>0</v>
      </c>
      <c r="AI23" s="103">
        <v>0</v>
      </c>
      <c r="AJ23" s="103">
        <f>SUM(AK23:AS23)</f>
        <v>394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394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394</v>
      </c>
      <c r="BA23" s="103">
        <v>394</v>
      </c>
      <c r="BB23" s="103">
        <v>0</v>
      </c>
      <c r="BC23" s="103">
        <v>0</v>
      </c>
    </row>
    <row r="24" spans="1:55" s="105" customFormat="1" ht="13.5" customHeight="1">
      <c r="A24" s="115" t="s">
        <v>25</v>
      </c>
      <c r="B24" s="113" t="s">
        <v>288</v>
      </c>
      <c r="C24" s="101" t="s">
        <v>289</v>
      </c>
      <c r="D24" s="103">
        <f>SUM(E24,+H24,+K24)</f>
        <v>1549</v>
      </c>
      <c r="E24" s="103">
        <f>SUM(F24:G24)</f>
        <v>0</v>
      </c>
      <c r="F24" s="103">
        <v>0</v>
      </c>
      <c r="G24" s="103">
        <v>0</v>
      </c>
      <c r="H24" s="103">
        <f>SUM(I24:J24)</f>
        <v>1549</v>
      </c>
      <c r="I24" s="103">
        <v>351</v>
      </c>
      <c r="J24" s="103">
        <v>1198</v>
      </c>
      <c r="K24" s="103">
        <f>SUM(L24:M24)</f>
        <v>0</v>
      </c>
      <c r="L24" s="103">
        <v>0</v>
      </c>
      <c r="M24" s="103">
        <v>0</v>
      </c>
      <c r="N24" s="103">
        <f>SUM(O24,+V24,+AC24)</f>
        <v>1549</v>
      </c>
      <c r="O24" s="103">
        <f>SUM(P24:U24)</f>
        <v>351</v>
      </c>
      <c r="P24" s="103">
        <v>351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1198</v>
      </c>
      <c r="W24" s="103">
        <v>1198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25</v>
      </c>
      <c r="B25" s="113" t="s">
        <v>290</v>
      </c>
      <c r="C25" s="101" t="s">
        <v>291</v>
      </c>
      <c r="D25" s="103">
        <f>SUM(E25,+H25,+K25)</f>
        <v>120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120</v>
      </c>
      <c r="L25" s="103">
        <v>36</v>
      </c>
      <c r="M25" s="103">
        <v>84</v>
      </c>
      <c r="N25" s="103">
        <f>SUM(O25,+V25,+AC25)</f>
        <v>120</v>
      </c>
      <c r="O25" s="103">
        <f>SUM(P25:U25)</f>
        <v>36</v>
      </c>
      <c r="P25" s="103">
        <v>36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84</v>
      </c>
      <c r="W25" s="103">
        <v>84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25</v>
      </c>
      <c r="B26" s="113" t="s">
        <v>292</v>
      </c>
      <c r="C26" s="101" t="s">
        <v>293</v>
      </c>
      <c r="D26" s="103">
        <f>SUM(E26,+H26,+K26)</f>
        <v>470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470</v>
      </c>
      <c r="L26" s="103">
        <v>138</v>
      </c>
      <c r="M26" s="103">
        <v>332</v>
      </c>
      <c r="N26" s="103">
        <f>SUM(O26,+V26,+AC26)</f>
        <v>470</v>
      </c>
      <c r="O26" s="103">
        <f>SUM(P26:U26)</f>
        <v>138</v>
      </c>
      <c r="P26" s="103">
        <v>138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332</v>
      </c>
      <c r="W26" s="103">
        <v>332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17</v>
      </c>
      <c r="AG26" s="103">
        <v>17</v>
      </c>
      <c r="AH26" s="103">
        <v>0</v>
      </c>
      <c r="AI26" s="103">
        <v>0</v>
      </c>
      <c r="AJ26" s="103">
        <f>SUM(AK26:AS26)</f>
        <v>21</v>
      </c>
      <c r="AK26" s="103">
        <v>4</v>
      </c>
      <c r="AL26" s="103">
        <v>0</v>
      </c>
      <c r="AM26" s="103">
        <v>11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6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25</v>
      </c>
      <c r="B27" s="113" t="s">
        <v>294</v>
      </c>
      <c r="C27" s="101" t="s">
        <v>295</v>
      </c>
      <c r="D27" s="103">
        <f>SUM(E27,+H27,+K27)</f>
        <v>2644</v>
      </c>
      <c r="E27" s="103">
        <f>SUM(F27:G27)</f>
        <v>0</v>
      </c>
      <c r="F27" s="103">
        <v>0</v>
      </c>
      <c r="G27" s="103">
        <v>0</v>
      </c>
      <c r="H27" s="103">
        <f>SUM(I27:J27)</f>
        <v>726</v>
      </c>
      <c r="I27" s="103">
        <v>726</v>
      </c>
      <c r="J27" s="103">
        <v>0</v>
      </c>
      <c r="K27" s="103">
        <f>SUM(L27:M27)</f>
        <v>1918</v>
      </c>
      <c r="L27" s="103">
        <v>0</v>
      </c>
      <c r="M27" s="103">
        <v>1918</v>
      </c>
      <c r="N27" s="103">
        <f>SUM(O27,+V27,+AC27)</f>
        <v>2644</v>
      </c>
      <c r="O27" s="103">
        <f>SUM(P27:U27)</f>
        <v>726</v>
      </c>
      <c r="P27" s="103">
        <v>726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1918</v>
      </c>
      <c r="W27" s="103">
        <v>1918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70</v>
      </c>
      <c r="AK27" s="103">
        <v>70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2</v>
      </c>
      <c r="AU27" s="103">
        <v>2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25</v>
      </c>
      <c r="B28" s="113" t="s">
        <v>296</v>
      </c>
      <c r="C28" s="101" t="s">
        <v>297</v>
      </c>
      <c r="D28" s="103">
        <f>SUM(E28,+H28,+K28)</f>
        <v>1333</v>
      </c>
      <c r="E28" s="103">
        <f>SUM(F28:G28)</f>
        <v>0</v>
      </c>
      <c r="F28" s="103">
        <v>0</v>
      </c>
      <c r="G28" s="103">
        <v>0</v>
      </c>
      <c r="H28" s="103">
        <f>SUM(I28:J28)</f>
        <v>1333</v>
      </c>
      <c r="I28" s="103">
        <v>142</v>
      </c>
      <c r="J28" s="103">
        <v>1191</v>
      </c>
      <c r="K28" s="103">
        <f>SUM(L28:M28)</f>
        <v>0</v>
      </c>
      <c r="L28" s="103">
        <v>0</v>
      </c>
      <c r="M28" s="103">
        <v>0</v>
      </c>
      <c r="N28" s="103">
        <f>SUM(O28,+V28,+AC28)</f>
        <v>1333</v>
      </c>
      <c r="O28" s="103">
        <f>SUM(P28:U28)</f>
        <v>142</v>
      </c>
      <c r="P28" s="103">
        <v>142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1191</v>
      </c>
      <c r="W28" s="103">
        <v>1191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</v>
      </c>
      <c r="AG28" s="103">
        <v>8</v>
      </c>
      <c r="AH28" s="103">
        <v>0</v>
      </c>
      <c r="AI28" s="103">
        <v>0</v>
      </c>
      <c r="AJ28" s="103">
        <f>SUM(AK28:AS28)</f>
        <v>53</v>
      </c>
      <c r="AK28" s="103">
        <v>47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</v>
      </c>
      <c r="AT28" s="103">
        <f>SUM(AU28:AY28)</f>
        <v>2</v>
      </c>
      <c r="AU28" s="103">
        <v>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25</v>
      </c>
      <c r="B29" s="113" t="s">
        <v>298</v>
      </c>
      <c r="C29" s="101" t="s">
        <v>299</v>
      </c>
      <c r="D29" s="103">
        <f>SUM(E29,+H29,+K29)</f>
        <v>1385</v>
      </c>
      <c r="E29" s="103">
        <f>SUM(F29:G29)</f>
        <v>0</v>
      </c>
      <c r="F29" s="103">
        <v>0</v>
      </c>
      <c r="G29" s="103">
        <v>0</v>
      </c>
      <c r="H29" s="103">
        <f>SUM(I29:J29)</f>
        <v>1385</v>
      </c>
      <c r="I29" s="103">
        <v>301</v>
      </c>
      <c r="J29" s="103">
        <v>1084</v>
      </c>
      <c r="K29" s="103">
        <f>SUM(L29:M29)</f>
        <v>0</v>
      </c>
      <c r="L29" s="103">
        <v>0</v>
      </c>
      <c r="M29" s="103">
        <v>0</v>
      </c>
      <c r="N29" s="103">
        <f>SUM(O29,+V29,+AC29)</f>
        <v>1385</v>
      </c>
      <c r="O29" s="103">
        <f>SUM(P29:U29)</f>
        <v>301</v>
      </c>
      <c r="P29" s="103">
        <v>301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1084</v>
      </c>
      <c r="W29" s="103">
        <v>1084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</v>
      </c>
      <c r="AG29" s="103">
        <v>2</v>
      </c>
      <c r="AH29" s="103">
        <v>0</v>
      </c>
      <c r="AI29" s="103">
        <v>0</v>
      </c>
      <c r="AJ29" s="103">
        <f>SUM(AK29:AS29)</f>
        <v>48</v>
      </c>
      <c r="AK29" s="103">
        <v>48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2</v>
      </c>
      <c r="AU29" s="103">
        <v>2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25</v>
      </c>
      <c r="B30" s="113" t="s">
        <v>300</v>
      </c>
      <c r="C30" s="101" t="s">
        <v>301</v>
      </c>
      <c r="D30" s="103">
        <f>SUM(E30,+H30,+K30)</f>
        <v>3490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3490</v>
      </c>
      <c r="L30" s="103">
        <v>1396</v>
      </c>
      <c r="M30" s="103">
        <v>2094</v>
      </c>
      <c r="N30" s="103">
        <f>SUM(O30,+V30,+AC30)</f>
        <v>3490</v>
      </c>
      <c r="O30" s="103">
        <f>SUM(P30:U30)</f>
        <v>1396</v>
      </c>
      <c r="P30" s="103">
        <v>1396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2094</v>
      </c>
      <c r="W30" s="103">
        <v>2094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25</v>
      </c>
      <c r="B31" s="113" t="s">
        <v>302</v>
      </c>
      <c r="C31" s="101" t="s">
        <v>303</v>
      </c>
      <c r="D31" s="103">
        <f>SUM(E31,+H31,+K31)</f>
        <v>283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283</v>
      </c>
      <c r="L31" s="103">
        <v>126</v>
      </c>
      <c r="M31" s="103">
        <v>157</v>
      </c>
      <c r="N31" s="103">
        <f>SUM(O31,+V31,+AC31)</f>
        <v>299</v>
      </c>
      <c r="O31" s="103">
        <f>SUM(P31:U31)</f>
        <v>126</v>
      </c>
      <c r="P31" s="103">
        <v>126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157</v>
      </c>
      <c r="W31" s="103">
        <v>157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16</v>
      </c>
      <c r="AD31" s="103">
        <v>16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25</v>
      </c>
      <c r="B32" s="113" t="s">
        <v>304</v>
      </c>
      <c r="C32" s="101" t="s">
        <v>305</v>
      </c>
      <c r="D32" s="103">
        <f>SUM(E32,+H32,+K32)</f>
        <v>670</v>
      </c>
      <c r="E32" s="103">
        <f>SUM(F32:G32)</f>
        <v>0</v>
      </c>
      <c r="F32" s="103">
        <v>0</v>
      </c>
      <c r="G32" s="103">
        <v>0</v>
      </c>
      <c r="H32" s="103">
        <f>SUM(I32:J32)</f>
        <v>221</v>
      </c>
      <c r="I32" s="103">
        <v>221</v>
      </c>
      <c r="J32" s="103">
        <v>0</v>
      </c>
      <c r="K32" s="103">
        <f>SUM(L32:M32)</f>
        <v>449</v>
      </c>
      <c r="L32" s="103">
        <v>0</v>
      </c>
      <c r="M32" s="103">
        <v>449</v>
      </c>
      <c r="N32" s="103">
        <f>SUM(O32,+V32,+AC32)</f>
        <v>670</v>
      </c>
      <c r="O32" s="103">
        <f>SUM(P32:U32)</f>
        <v>221</v>
      </c>
      <c r="P32" s="103">
        <v>221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449</v>
      </c>
      <c r="W32" s="103">
        <v>449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</v>
      </c>
      <c r="AG32" s="103">
        <v>4</v>
      </c>
      <c r="AH32" s="103">
        <v>0</v>
      </c>
      <c r="AI32" s="103">
        <v>0</v>
      </c>
      <c r="AJ32" s="103">
        <f>SUM(AK32:AS32)</f>
        <v>25</v>
      </c>
      <c r="AK32" s="103">
        <v>18</v>
      </c>
      <c r="AL32" s="103">
        <v>4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3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</v>
      </c>
      <c r="BA32" s="103">
        <v>1</v>
      </c>
      <c r="BB32" s="103">
        <v>0</v>
      </c>
      <c r="BC32" s="103">
        <v>0</v>
      </c>
    </row>
    <row r="33" spans="1:55" s="105" customFormat="1" ht="13.5" customHeight="1">
      <c r="A33" s="115" t="s">
        <v>25</v>
      </c>
      <c r="B33" s="113" t="s">
        <v>306</v>
      </c>
      <c r="C33" s="101" t="s">
        <v>307</v>
      </c>
      <c r="D33" s="103">
        <f>SUM(E33,+H33,+K33)</f>
        <v>1083</v>
      </c>
      <c r="E33" s="103">
        <f>SUM(F33:G33)</f>
        <v>0</v>
      </c>
      <c r="F33" s="103">
        <v>0</v>
      </c>
      <c r="G33" s="103">
        <v>0</v>
      </c>
      <c r="H33" s="103">
        <f>SUM(I33:J33)</f>
        <v>294</v>
      </c>
      <c r="I33" s="103">
        <v>294</v>
      </c>
      <c r="J33" s="103">
        <v>0</v>
      </c>
      <c r="K33" s="103">
        <f>SUM(L33:M33)</f>
        <v>789</v>
      </c>
      <c r="L33" s="103">
        <v>0</v>
      </c>
      <c r="M33" s="103">
        <v>789</v>
      </c>
      <c r="N33" s="103">
        <f>SUM(O33,+V33,+AC33)</f>
        <v>1083</v>
      </c>
      <c r="O33" s="103">
        <f>SUM(P33:U33)</f>
        <v>294</v>
      </c>
      <c r="P33" s="103">
        <v>294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789</v>
      </c>
      <c r="W33" s="103">
        <v>789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7</v>
      </c>
      <c r="AG33" s="103">
        <v>7</v>
      </c>
      <c r="AH33" s="103">
        <v>0</v>
      </c>
      <c r="AI33" s="103">
        <v>0</v>
      </c>
      <c r="AJ33" s="103">
        <f>SUM(AK33:AS33)</f>
        <v>40</v>
      </c>
      <c r="AK33" s="103">
        <v>29</v>
      </c>
      <c r="AL33" s="103">
        <v>6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5</v>
      </c>
      <c r="AT33" s="103">
        <f>SUM(AU33:AY33)</f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</v>
      </c>
      <c r="BA33" s="103">
        <v>1</v>
      </c>
      <c r="BB33" s="103">
        <v>0</v>
      </c>
      <c r="BC33" s="103">
        <v>0</v>
      </c>
    </row>
    <row r="34" spans="1:55" s="105" customFormat="1" ht="13.5" customHeight="1">
      <c r="A34" s="115" t="s">
        <v>25</v>
      </c>
      <c r="B34" s="113" t="s">
        <v>308</v>
      </c>
      <c r="C34" s="101" t="s">
        <v>309</v>
      </c>
      <c r="D34" s="103">
        <f>SUM(E34,+H34,+K34)</f>
        <v>1539</v>
      </c>
      <c r="E34" s="103">
        <f>SUM(F34:G34)</f>
        <v>0</v>
      </c>
      <c r="F34" s="103">
        <v>0</v>
      </c>
      <c r="G34" s="103">
        <v>0</v>
      </c>
      <c r="H34" s="103">
        <f>SUM(I34:J34)</f>
        <v>580</v>
      </c>
      <c r="I34" s="103">
        <v>580</v>
      </c>
      <c r="J34" s="103">
        <v>0</v>
      </c>
      <c r="K34" s="103">
        <f>SUM(L34:M34)</f>
        <v>959</v>
      </c>
      <c r="L34" s="103">
        <v>0</v>
      </c>
      <c r="M34" s="103">
        <v>959</v>
      </c>
      <c r="N34" s="103">
        <f>SUM(O34,+V34,+AC34)</f>
        <v>1539</v>
      </c>
      <c r="O34" s="103">
        <f>SUM(P34:U34)</f>
        <v>580</v>
      </c>
      <c r="P34" s="103">
        <v>580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959</v>
      </c>
      <c r="W34" s="103">
        <v>959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4</v>
      </c>
      <c r="AG34" s="103">
        <v>4</v>
      </c>
      <c r="AH34" s="103">
        <v>0</v>
      </c>
      <c r="AI34" s="103">
        <v>0</v>
      </c>
      <c r="AJ34" s="103">
        <f>SUM(AK34:AS34)</f>
        <v>52</v>
      </c>
      <c r="AK34" s="103">
        <v>41</v>
      </c>
      <c r="AL34" s="103">
        <v>8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</v>
      </c>
      <c r="AT34" s="103">
        <f>SUM(AU34:AY34)</f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2</v>
      </c>
      <c r="BA34" s="103">
        <v>2</v>
      </c>
      <c r="BB34" s="103">
        <v>0</v>
      </c>
      <c r="BC34" s="103">
        <v>0</v>
      </c>
    </row>
    <row r="35" spans="1:55" s="105" customFormat="1" ht="13.5" customHeight="1">
      <c r="A35" s="115" t="s">
        <v>25</v>
      </c>
      <c r="B35" s="113" t="s">
        <v>310</v>
      </c>
      <c r="C35" s="101" t="s">
        <v>311</v>
      </c>
      <c r="D35" s="103">
        <f>SUM(E35,+H35,+K35)</f>
        <v>684</v>
      </c>
      <c r="E35" s="103">
        <f>SUM(F35:G35)</f>
        <v>0</v>
      </c>
      <c r="F35" s="103">
        <v>0</v>
      </c>
      <c r="G35" s="103">
        <v>0</v>
      </c>
      <c r="H35" s="103">
        <f>SUM(I35:J35)</f>
        <v>684</v>
      </c>
      <c r="I35" s="103">
        <v>302</v>
      </c>
      <c r="J35" s="103">
        <v>382</v>
      </c>
      <c r="K35" s="103">
        <f>SUM(L35:M35)</f>
        <v>0</v>
      </c>
      <c r="L35" s="103">
        <v>0</v>
      </c>
      <c r="M35" s="103">
        <v>0</v>
      </c>
      <c r="N35" s="103">
        <f>SUM(O35,+V35,+AC35)</f>
        <v>684</v>
      </c>
      <c r="O35" s="103">
        <f>SUM(P35:U35)</f>
        <v>302</v>
      </c>
      <c r="P35" s="103">
        <v>302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382</v>
      </c>
      <c r="W35" s="103">
        <v>382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10</v>
      </c>
      <c r="AG35" s="103">
        <v>10</v>
      </c>
      <c r="AH35" s="103">
        <v>0</v>
      </c>
      <c r="AI35" s="103">
        <v>0</v>
      </c>
      <c r="AJ35" s="103">
        <f>SUM(AK35:AS35)</f>
        <v>29</v>
      </c>
      <c r="AK35" s="103">
        <v>18</v>
      </c>
      <c r="AL35" s="103">
        <v>4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7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1</v>
      </c>
      <c r="BA35" s="103">
        <v>1</v>
      </c>
      <c r="BB35" s="103">
        <v>0</v>
      </c>
      <c r="BC35" s="103">
        <v>0</v>
      </c>
    </row>
    <row r="36" spans="1:55" s="105" customFormat="1" ht="13.5" customHeight="1">
      <c r="A36" s="115" t="s">
        <v>25</v>
      </c>
      <c r="B36" s="113" t="s">
        <v>312</v>
      </c>
      <c r="C36" s="101" t="s">
        <v>313</v>
      </c>
      <c r="D36" s="103">
        <f>SUM(E36,+H36,+K36)</f>
        <v>4599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4599</v>
      </c>
      <c r="L36" s="103">
        <v>1880</v>
      </c>
      <c r="M36" s="103">
        <v>2719</v>
      </c>
      <c r="N36" s="103">
        <f>SUM(O36,+V36,+AC36)</f>
        <v>4599</v>
      </c>
      <c r="O36" s="103">
        <f>SUM(P36:U36)</f>
        <v>1880</v>
      </c>
      <c r="P36" s="103">
        <v>1880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2719</v>
      </c>
      <c r="W36" s="103">
        <v>2719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189</v>
      </c>
      <c r="AG36" s="103">
        <v>189</v>
      </c>
      <c r="AH36" s="103">
        <v>0</v>
      </c>
      <c r="AI36" s="103">
        <v>0</v>
      </c>
      <c r="AJ36" s="103">
        <f>SUM(AK36:AS36)</f>
        <v>189</v>
      </c>
      <c r="AK36" s="103">
        <v>0</v>
      </c>
      <c r="AL36" s="103">
        <v>0</v>
      </c>
      <c r="AM36" s="103">
        <v>5</v>
      </c>
      <c r="AN36" s="103">
        <v>184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0</v>
      </c>
      <c r="AV36" s="103">
        <v>0</v>
      </c>
      <c r="AW36" s="103">
        <v>1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25</v>
      </c>
      <c r="B37" s="113" t="s">
        <v>314</v>
      </c>
      <c r="C37" s="101" t="s">
        <v>315</v>
      </c>
      <c r="D37" s="103">
        <f>SUM(E37,+H37,+K37)</f>
        <v>4387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4387</v>
      </c>
      <c r="L37" s="103">
        <v>1852</v>
      </c>
      <c r="M37" s="103">
        <v>2535</v>
      </c>
      <c r="N37" s="103">
        <f>SUM(O37,+V37,+AC37)</f>
        <v>4387</v>
      </c>
      <c r="O37" s="103">
        <f>SUM(P37:U37)</f>
        <v>1852</v>
      </c>
      <c r="P37" s="103">
        <v>1852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2535</v>
      </c>
      <c r="W37" s="103">
        <v>2535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25</v>
      </c>
      <c r="B38" s="113" t="s">
        <v>316</v>
      </c>
      <c r="C38" s="101" t="s">
        <v>317</v>
      </c>
      <c r="D38" s="103">
        <f>SUM(E38,+H38,+K38)</f>
        <v>4038</v>
      </c>
      <c r="E38" s="103">
        <f>SUM(F38:G38)</f>
        <v>0</v>
      </c>
      <c r="F38" s="103">
        <v>0</v>
      </c>
      <c r="G38" s="103">
        <v>0</v>
      </c>
      <c r="H38" s="103">
        <f>SUM(I38:J38)</f>
        <v>2862</v>
      </c>
      <c r="I38" s="103">
        <v>2862</v>
      </c>
      <c r="J38" s="103">
        <v>0</v>
      </c>
      <c r="K38" s="103">
        <f>SUM(L38:M38)</f>
        <v>1176</v>
      </c>
      <c r="L38" s="103">
        <v>0</v>
      </c>
      <c r="M38" s="103">
        <v>1176</v>
      </c>
      <c r="N38" s="103">
        <f>SUM(O38,+V38,+AC38)</f>
        <v>4038</v>
      </c>
      <c r="O38" s="103">
        <f>SUM(P38:U38)</f>
        <v>2862</v>
      </c>
      <c r="P38" s="103">
        <v>2862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1176</v>
      </c>
      <c r="W38" s="103">
        <v>1176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60</v>
      </c>
      <c r="AG38" s="103">
        <v>60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60</v>
      </c>
      <c r="AU38" s="103">
        <v>60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25</v>
      </c>
      <c r="B39" s="113" t="s">
        <v>318</v>
      </c>
      <c r="C39" s="101" t="s">
        <v>319</v>
      </c>
      <c r="D39" s="103">
        <f>SUM(E39,+H39,+K39)</f>
        <v>904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904</v>
      </c>
      <c r="L39" s="103">
        <v>52</v>
      </c>
      <c r="M39" s="103">
        <v>852</v>
      </c>
      <c r="N39" s="103">
        <f>SUM(O39,+V39,+AC39)</f>
        <v>904</v>
      </c>
      <c r="O39" s="103">
        <f>SUM(P39:U39)</f>
        <v>52</v>
      </c>
      <c r="P39" s="103">
        <v>52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852</v>
      </c>
      <c r="W39" s="103">
        <v>852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7</v>
      </c>
      <c r="AG39" s="103">
        <v>7</v>
      </c>
      <c r="AH39" s="103">
        <v>0</v>
      </c>
      <c r="AI39" s="103">
        <v>0</v>
      </c>
      <c r="AJ39" s="103">
        <f>SUM(AK39:AS39)</f>
        <v>39</v>
      </c>
      <c r="AK39" s="103">
        <v>28</v>
      </c>
      <c r="AL39" s="103">
        <v>6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5</v>
      </c>
      <c r="AT39" s="103">
        <f>SUM(AU39:AY39)</f>
        <v>2</v>
      </c>
      <c r="AU39" s="103">
        <v>2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1</v>
      </c>
      <c r="BA39" s="103">
        <v>1</v>
      </c>
      <c r="BB39" s="103">
        <v>0</v>
      </c>
      <c r="BC39" s="103">
        <v>0</v>
      </c>
    </row>
    <row r="40" spans="1:55" s="105" customFormat="1" ht="13.5" customHeight="1">
      <c r="A40" s="115" t="s">
        <v>25</v>
      </c>
      <c r="B40" s="113" t="s">
        <v>320</v>
      </c>
      <c r="C40" s="101" t="s">
        <v>321</v>
      </c>
      <c r="D40" s="103">
        <f>SUM(E40,+H40,+K40)</f>
        <v>681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681</v>
      </c>
      <c r="L40" s="103">
        <v>110</v>
      </c>
      <c r="M40" s="103">
        <v>571</v>
      </c>
      <c r="N40" s="103">
        <f>SUM(O40,+V40,+AC40)</f>
        <v>691</v>
      </c>
      <c r="O40" s="103">
        <f>SUM(P40:U40)</f>
        <v>110</v>
      </c>
      <c r="P40" s="103">
        <v>0</v>
      </c>
      <c r="Q40" s="103">
        <v>0</v>
      </c>
      <c r="R40" s="103">
        <v>0</v>
      </c>
      <c r="S40" s="103">
        <v>110</v>
      </c>
      <c r="T40" s="103">
        <v>0</v>
      </c>
      <c r="U40" s="103">
        <v>0</v>
      </c>
      <c r="V40" s="103">
        <f>SUM(W40:AB40)</f>
        <v>571</v>
      </c>
      <c r="W40" s="103">
        <v>0</v>
      </c>
      <c r="X40" s="103">
        <v>0</v>
      </c>
      <c r="Y40" s="103">
        <v>0</v>
      </c>
      <c r="Z40" s="103">
        <v>571</v>
      </c>
      <c r="AA40" s="103">
        <v>0</v>
      </c>
      <c r="AB40" s="103">
        <v>0</v>
      </c>
      <c r="AC40" s="103">
        <f>SUM(AD40:AE40)</f>
        <v>10</v>
      </c>
      <c r="AD40" s="103">
        <v>10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25</v>
      </c>
      <c r="B41" s="113" t="s">
        <v>322</v>
      </c>
      <c r="C41" s="101" t="s">
        <v>323</v>
      </c>
      <c r="D41" s="103">
        <f>SUM(E41,+H41,+K41)</f>
        <v>180</v>
      </c>
      <c r="E41" s="103">
        <f>SUM(F41:G41)</f>
        <v>0</v>
      </c>
      <c r="F41" s="103">
        <v>0</v>
      </c>
      <c r="G41" s="103">
        <v>0</v>
      </c>
      <c r="H41" s="103">
        <f>SUM(I41:J41)</f>
        <v>180</v>
      </c>
      <c r="I41" s="103">
        <v>15</v>
      </c>
      <c r="J41" s="103">
        <v>165</v>
      </c>
      <c r="K41" s="103">
        <f>SUM(L41:M41)</f>
        <v>0</v>
      </c>
      <c r="L41" s="103">
        <v>0</v>
      </c>
      <c r="M41" s="103">
        <v>0</v>
      </c>
      <c r="N41" s="103">
        <f>SUM(O41,+V41,+AC41)</f>
        <v>180</v>
      </c>
      <c r="O41" s="103">
        <f>SUM(P41:U41)</f>
        <v>15</v>
      </c>
      <c r="P41" s="103">
        <v>15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165</v>
      </c>
      <c r="W41" s="103">
        <v>165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25</v>
      </c>
      <c r="B42" s="113" t="s">
        <v>324</v>
      </c>
      <c r="C42" s="101" t="s">
        <v>325</v>
      </c>
      <c r="D42" s="103">
        <f>SUM(E42,+H42,+K42)</f>
        <v>1568</v>
      </c>
      <c r="E42" s="103">
        <f>SUM(F42:G42)</f>
        <v>0</v>
      </c>
      <c r="F42" s="103">
        <v>0</v>
      </c>
      <c r="G42" s="103">
        <v>0</v>
      </c>
      <c r="H42" s="103">
        <f>SUM(I42:J42)</f>
        <v>1568</v>
      </c>
      <c r="I42" s="103">
        <v>436</v>
      </c>
      <c r="J42" s="103">
        <v>1132</v>
      </c>
      <c r="K42" s="103">
        <f>SUM(L42:M42)</f>
        <v>0</v>
      </c>
      <c r="L42" s="103">
        <v>0</v>
      </c>
      <c r="M42" s="103">
        <v>0</v>
      </c>
      <c r="N42" s="103">
        <f>SUM(O42,+V42,+AC42)</f>
        <v>1599</v>
      </c>
      <c r="O42" s="103">
        <f>SUM(P42:U42)</f>
        <v>436</v>
      </c>
      <c r="P42" s="103">
        <v>436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1132</v>
      </c>
      <c r="W42" s="103">
        <v>1132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31</v>
      </c>
      <c r="AD42" s="103">
        <v>31</v>
      </c>
      <c r="AE42" s="103">
        <v>0</v>
      </c>
      <c r="AF42" s="103">
        <f>SUM(AG42:AI42)</f>
        <v>45</v>
      </c>
      <c r="AG42" s="103">
        <v>45</v>
      </c>
      <c r="AH42" s="103">
        <v>0</v>
      </c>
      <c r="AI42" s="103">
        <v>0</v>
      </c>
      <c r="AJ42" s="103">
        <f>SUM(AK42:AS42)</f>
        <v>45</v>
      </c>
      <c r="AK42" s="103">
        <v>0</v>
      </c>
      <c r="AL42" s="103">
        <v>0</v>
      </c>
      <c r="AM42" s="103">
        <v>45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4</v>
      </c>
      <c r="AU42" s="103">
        <v>0</v>
      </c>
      <c r="AV42" s="103">
        <v>0</v>
      </c>
      <c r="AW42" s="103">
        <v>4</v>
      </c>
      <c r="AX42" s="103">
        <v>0</v>
      </c>
      <c r="AY42" s="103">
        <v>0</v>
      </c>
      <c r="AZ42" s="103">
        <f>SUM(BA42:BC42)</f>
        <v>1</v>
      </c>
      <c r="BA42" s="103">
        <v>1</v>
      </c>
      <c r="BB42" s="103">
        <v>0</v>
      </c>
      <c r="BC42" s="103">
        <v>0</v>
      </c>
    </row>
    <row r="43" spans="1:55" s="105" customFormat="1" ht="13.5" customHeight="1">
      <c r="A43" s="115" t="s">
        <v>25</v>
      </c>
      <c r="B43" s="113" t="s">
        <v>326</v>
      </c>
      <c r="C43" s="101" t="s">
        <v>327</v>
      </c>
      <c r="D43" s="103">
        <f>SUM(E43,+H43,+K43)</f>
        <v>778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778</v>
      </c>
      <c r="L43" s="103">
        <v>153</v>
      </c>
      <c r="M43" s="103">
        <v>625</v>
      </c>
      <c r="N43" s="103">
        <f>SUM(O43,+V43,+AC43)</f>
        <v>778</v>
      </c>
      <c r="O43" s="103">
        <f>SUM(P43:U43)</f>
        <v>153</v>
      </c>
      <c r="P43" s="103">
        <v>153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625</v>
      </c>
      <c r="W43" s="103">
        <v>625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10</v>
      </c>
      <c r="AG43" s="103">
        <v>10</v>
      </c>
      <c r="AH43" s="103">
        <v>0</v>
      </c>
      <c r="AI43" s="103">
        <v>0</v>
      </c>
      <c r="AJ43" s="103">
        <f>SUM(AK43:AS43)</f>
        <v>10</v>
      </c>
      <c r="AK43" s="103">
        <v>0</v>
      </c>
      <c r="AL43" s="103">
        <v>0</v>
      </c>
      <c r="AM43" s="103">
        <v>10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25</v>
      </c>
      <c r="B44" s="113" t="s">
        <v>328</v>
      </c>
      <c r="C44" s="101" t="s">
        <v>329</v>
      </c>
      <c r="D44" s="103">
        <f>SUM(E44,+H44,+K44)</f>
        <v>417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417</v>
      </c>
      <c r="L44" s="103">
        <v>75</v>
      </c>
      <c r="M44" s="103">
        <v>342</v>
      </c>
      <c r="N44" s="103">
        <f>SUM(O44,+V44,+AC44)</f>
        <v>417</v>
      </c>
      <c r="O44" s="103">
        <f>SUM(P44:U44)</f>
        <v>75</v>
      </c>
      <c r="P44" s="103">
        <v>75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342</v>
      </c>
      <c r="W44" s="103">
        <v>342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</v>
      </c>
      <c r="AG44" s="103">
        <v>5</v>
      </c>
      <c r="AH44" s="103">
        <v>0</v>
      </c>
      <c r="AI44" s="103">
        <v>0</v>
      </c>
      <c r="AJ44" s="103">
        <f>SUM(AK44:AS44)</f>
        <v>5</v>
      </c>
      <c r="AK44" s="103">
        <v>0</v>
      </c>
      <c r="AL44" s="103">
        <v>0</v>
      </c>
      <c r="AM44" s="103">
        <v>5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25</v>
      </c>
      <c r="B45" s="113" t="s">
        <v>330</v>
      </c>
      <c r="C45" s="101" t="s">
        <v>331</v>
      </c>
      <c r="D45" s="103">
        <f>SUM(E45,+H45,+K45)</f>
        <v>613</v>
      </c>
      <c r="E45" s="103">
        <f>SUM(F45:G45)</f>
        <v>0</v>
      </c>
      <c r="F45" s="103">
        <v>0</v>
      </c>
      <c r="G45" s="103">
        <v>0</v>
      </c>
      <c r="H45" s="103">
        <f>SUM(I45:J45)</f>
        <v>613</v>
      </c>
      <c r="I45" s="103">
        <v>81</v>
      </c>
      <c r="J45" s="103">
        <v>532</v>
      </c>
      <c r="K45" s="103">
        <f>SUM(L45:M45)</f>
        <v>0</v>
      </c>
      <c r="L45" s="103">
        <v>0</v>
      </c>
      <c r="M45" s="103">
        <v>0</v>
      </c>
      <c r="N45" s="103">
        <f>SUM(O45,+V45,+AC45)</f>
        <v>613</v>
      </c>
      <c r="O45" s="103">
        <f>SUM(P45:U45)</f>
        <v>81</v>
      </c>
      <c r="P45" s="103">
        <v>81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532</v>
      </c>
      <c r="W45" s="103">
        <v>532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4</v>
      </c>
      <c r="AG45" s="103">
        <v>4</v>
      </c>
      <c r="AH45" s="103">
        <v>0</v>
      </c>
      <c r="AI45" s="103">
        <v>0</v>
      </c>
      <c r="AJ45" s="103">
        <f>SUM(AK45:AS45)</f>
        <v>26</v>
      </c>
      <c r="AK45" s="103">
        <v>19</v>
      </c>
      <c r="AL45" s="103">
        <v>4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3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</v>
      </c>
      <c r="BA45" s="103">
        <v>1</v>
      </c>
      <c r="BB45" s="103">
        <v>0</v>
      </c>
      <c r="BC45" s="103">
        <v>0</v>
      </c>
    </row>
    <row r="46" spans="1:55" s="105" customFormat="1" ht="13.5" customHeight="1">
      <c r="A46" s="115" t="s">
        <v>25</v>
      </c>
      <c r="B46" s="113" t="s">
        <v>332</v>
      </c>
      <c r="C46" s="101" t="s">
        <v>333</v>
      </c>
      <c r="D46" s="103">
        <f>SUM(E46,+H46,+K46)</f>
        <v>1353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1353</v>
      </c>
      <c r="L46" s="103">
        <v>662</v>
      </c>
      <c r="M46" s="103">
        <v>691</v>
      </c>
      <c r="N46" s="103">
        <f>SUM(O46,+V46,+AC46)</f>
        <v>1353</v>
      </c>
      <c r="O46" s="103">
        <f>SUM(P46:U46)</f>
        <v>662</v>
      </c>
      <c r="P46" s="103">
        <v>662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691</v>
      </c>
      <c r="W46" s="103">
        <v>691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</v>
      </c>
      <c r="AG46" s="103">
        <v>2</v>
      </c>
      <c r="AH46" s="103">
        <v>0</v>
      </c>
      <c r="AI46" s="103">
        <v>0</v>
      </c>
      <c r="AJ46" s="103">
        <f>SUM(AK46:AS46)</f>
        <v>47</v>
      </c>
      <c r="AK46" s="103">
        <v>47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2</v>
      </c>
      <c r="AU46" s="103">
        <v>2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6</v>
      </c>
      <c r="BA46" s="103">
        <v>6</v>
      </c>
      <c r="BB46" s="103">
        <v>0</v>
      </c>
      <c r="BC46" s="103">
        <v>0</v>
      </c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6">
    <sortCondition ref="A8:A46"/>
    <sortCondition ref="B8:B46"/>
    <sortCondition ref="C8:C4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5" man="1"/>
    <brk id="31" min="1" max="45" man="1"/>
    <brk id="45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29207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29208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29209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29210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29211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29212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29322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29342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29343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29344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29345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29361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29362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29363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29385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29386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29401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29402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29424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29425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29426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29427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29441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29442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29443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29444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29446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29447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29449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29450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29451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29452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29453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2021-01-18T04:58:08Z</dcterms:modified>
</cp:coreProperties>
</file>