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7大阪府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水洗化人口等!$A$6:$AA$49</definedName>
    <definedName name="_xlnm.Print_Area" localSheetId="2">し尿集計結果!$A$1:$M$36</definedName>
    <definedName name="_xlnm.Print_Area" localSheetId="1">し尿処理状況!$2:$50</definedName>
    <definedName name="_xlnm.Print_Area" localSheetId="0">水洗化人口等!$2:$50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C8" i="2"/>
  <c r="AC9" i="2"/>
  <c r="N9" i="2" s="1"/>
  <c r="AC10" i="2"/>
  <c r="AC11" i="2"/>
  <c r="AC12" i="2"/>
  <c r="AC13" i="2"/>
  <c r="AC14" i="2"/>
  <c r="AC15" i="2"/>
  <c r="N15" i="2" s="1"/>
  <c r="AC16" i="2"/>
  <c r="AC17" i="2"/>
  <c r="AC18" i="2"/>
  <c r="AC19" i="2"/>
  <c r="AC20" i="2"/>
  <c r="AC21" i="2"/>
  <c r="N21" i="2" s="1"/>
  <c r="AC22" i="2"/>
  <c r="AC23" i="2"/>
  <c r="AC24" i="2"/>
  <c r="AC25" i="2"/>
  <c r="AC26" i="2"/>
  <c r="AC27" i="2"/>
  <c r="N27" i="2" s="1"/>
  <c r="AC28" i="2"/>
  <c r="AC29" i="2"/>
  <c r="AC30" i="2"/>
  <c r="AC31" i="2"/>
  <c r="AC32" i="2"/>
  <c r="AC33" i="2"/>
  <c r="N33" i="2" s="1"/>
  <c r="AC34" i="2"/>
  <c r="AC35" i="2"/>
  <c r="AC36" i="2"/>
  <c r="AC37" i="2"/>
  <c r="AC38" i="2"/>
  <c r="AC39" i="2"/>
  <c r="N39" i="2" s="1"/>
  <c r="AC40" i="2"/>
  <c r="AC41" i="2"/>
  <c r="AC42" i="2"/>
  <c r="AC43" i="2"/>
  <c r="AC44" i="2"/>
  <c r="AC45" i="2"/>
  <c r="N45" i="2" s="1"/>
  <c r="AC46" i="2"/>
  <c r="AC47" i="2"/>
  <c r="AC48" i="2"/>
  <c r="AC49" i="2"/>
  <c r="AC50" i="2"/>
  <c r="V8" i="2"/>
  <c r="N8" i="2" s="1"/>
  <c r="V9" i="2"/>
  <c r="V10" i="2"/>
  <c r="V11" i="2"/>
  <c r="N11" i="2" s="1"/>
  <c r="V12" i="2"/>
  <c r="V13" i="2"/>
  <c r="V14" i="2"/>
  <c r="N14" i="2" s="1"/>
  <c r="V15" i="2"/>
  <c r="V16" i="2"/>
  <c r="V17" i="2"/>
  <c r="N17" i="2" s="1"/>
  <c r="V18" i="2"/>
  <c r="V19" i="2"/>
  <c r="V20" i="2"/>
  <c r="N20" i="2" s="1"/>
  <c r="V21" i="2"/>
  <c r="V22" i="2"/>
  <c r="V23" i="2"/>
  <c r="N23" i="2" s="1"/>
  <c r="V24" i="2"/>
  <c r="V25" i="2"/>
  <c r="V26" i="2"/>
  <c r="N26" i="2" s="1"/>
  <c r="V27" i="2"/>
  <c r="V28" i="2"/>
  <c r="V29" i="2"/>
  <c r="N29" i="2" s="1"/>
  <c r="V30" i="2"/>
  <c r="V31" i="2"/>
  <c r="V32" i="2"/>
  <c r="N32" i="2" s="1"/>
  <c r="V33" i="2"/>
  <c r="V34" i="2"/>
  <c r="V35" i="2"/>
  <c r="N35" i="2" s="1"/>
  <c r="V36" i="2"/>
  <c r="V37" i="2"/>
  <c r="V38" i="2"/>
  <c r="N38" i="2" s="1"/>
  <c r="V39" i="2"/>
  <c r="V40" i="2"/>
  <c r="V41" i="2"/>
  <c r="N41" i="2" s="1"/>
  <c r="V42" i="2"/>
  <c r="V43" i="2"/>
  <c r="V44" i="2"/>
  <c r="N44" i="2" s="1"/>
  <c r="V45" i="2"/>
  <c r="V46" i="2"/>
  <c r="V47" i="2"/>
  <c r="N47" i="2" s="1"/>
  <c r="V48" i="2"/>
  <c r="V49" i="2"/>
  <c r="V50" i="2"/>
  <c r="N50" i="2" s="1"/>
  <c r="O8" i="2"/>
  <c r="O9" i="2"/>
  <c r="O10" i="2"/>
  <c r="O11" i="2"/>
  <c r="O12" i="2"/>
  <c r="O13" i="2"/>
  <c r="N13" i="2" s="1"/>
  <c r="O14" i="2"/>
  <c r="O15" i="2"/>
  <c r="O16" i="2"/>
  <c r="O17" i="2"/>
  <c r="O18" i="2"/>
  <c r="O19" i="2"/>
  <c r="N19" i="2" s="1"/>
  <c r="O20" i="2"/>
  <c r="O21" i="2"/>
  <c r="O22" i="2"/>
  <c r="O23" i="2"/>
  <c r="O24" i="2"/>
  <c r="O25" i="2"/>
  <c r="N25" i="2" s="1"/>
  <c r="O26" i="2"/>
  <c r="O27" i="2"/>
  <c r="O28" i="2"/>
  <c r="O29" i="2"/>
  <c r="O30" i="2"/>
  <c r="O31" i="2"/>
  <c r="N31" i="2" s="1"/>
  <c r="O32" i="2"/>
  <c r="O33" i="2"/>
  <c r="O34" i="2"/>
  <c r="O35" i="2"/>
  <c r="O36" i="2"/>
  <c r="O37" i="2"/>
  <c r="N37" i="2" s="1"/>
  <c r="O38" i="2"/>
  <c r="O39" i="2"/>
  <c r="O40" i="2"/>
  <c r="O41" i="2"/>
  <c r="O42" i="2"/>
  <c r="O43" i="2"/>
  <c r="N43" i="2" s="1"/>
  <c r="O44" i="2"/>
  <c r="O45" i="2"/>
  <c r="O46" i="2"/>
  <c r="O47" i="2"/>
  <c r="O48" i="2"/>
  <c r="O49" i="2"/>
  <c r="N49" i="2" s="1"/>
  <c r="O50" i="2"/>
  <c r="N10" i="2"/>
  <c r="N12" i="2"/>
  <c r="N16" i="2"/>
  <c r="N18" i="2"/>
  <c r="N22" i="2"/>
  <c r="N24" i="2"/>
  <c r="N28" i="2"/>
  <c r="N30" i="2"/>
  <c r="N34" i="2"/>
  <c r="N36" i="2"/>
  <c r="N40" i="2"/>
  <c r="N42" i="2"/>
  <c r="N46" i="2"/>
  <c r="N48" i="2"/>
  <c r="K8" i="2"/>
  <c r="K9" i="2"/>
  <c r="K10" i="2"/>
  <c r="K11" i="2"/>
  <c r="D11" i="2" s="1"/>
  <c r="K12" i="2"/>
  <c r="K13" i="2"/>
  <c r="K14" i="2"/>
  <c r="K15" i="2"/>
  <c r="K16" i="2"/>
  <c r="K17" i="2"/>
  <c r="D17" i="2" s="1"/>
  <c r="K18" i="2"/>
  <c r="K19" i="2"/>
  <c r="K20" i="2"/>
  <c r="K21" i="2"/>
  <c r="K22" i="2"/>
  <c r="K23" i="2"/>
  <c r="D23" i="2" s="1"/>
  <c r="K24" i="2"/>
  <c r="K25" i="2"/>
  <c r="K26" i="2"/>
  <c r="K27" i="2"/>
  <c r="K28" i="2"/>
  <c r="K29" i="2"/>
  <c r="D29" i="2" s="1"/>
  <c r="K30" i="2"/>
  <c r="K31" i="2"/>
  <c r="K32" i="2"/>
  <c r="K33" i="2"/>
  <c r="K34" i="2"/>
  <c r="K35" i="2"/>
  <c r="D35" i="2" s="1"/>
  <c r="K36" i="2"/>
  <c r="K37" i="2"/>
  <c r="K38" i="2"/>
  <c r="K39" i="2"/>
  <c r="K40" i="2"/>
  <c r="K41" i="2"/>
  <c r="D41" i="2" s="1"/>
  <c r="K42" i="2"/>
  <c r="K43" i="2"/>
  <c r="K44" i="2"/>
  <c r="K45" i="2"/>
  <c r="K46" i="2"/>
  <c r="K47" i="2"/>
  <c r="D47" i="2" s="1"/>
  <c r="K48" i="2"/>
  <c r="K49" i="2"/>
  <c r="K50" i="2"/>
  <c r="H8" i="2"/>
  <c r="H9" i="2"/>
  <c r="H10" i="2"/>
  <c r="D10" i="2" s="1"/>
  <c r="H11" i="2"/>
  <c r="H12" i="2"/>
  <c r="H13" i="2"/>
  <c r="D13" i="2" s="1"/>
  <c r="H14" i="2"/>
  <c r="H15" i="2"/>
  <c r="H16" i="2"/>
  <c r="D16" i="2" s="1"/>
  <c r="H17" i="2"/>
  <c r="H18" i="2"/>
  <c r="H19" i="2"/>
  <c r="D19" i="2" s="1"/>
  <c r="H20" i="2"/>
  <c r="H21" i="2"/>
  <c r="H22" i="2"/>
  <c r="D22" i="2" s="1"/>
  <c r="H23" i="2"/>
  <c r="H24" i="2"/>
  <c r="H25" i="2"/>
  <c r="D25" i="2" s="1"/>
  <c r="H26" i="2"/>
  <c r="H27" i="2"/>
  <c r="H28" i="2"/>
  <c r="D28" i="2" s="1"/>
  <c r="H29" i="2"/>
  <c r="H30" i="2"/>
  <c r="H31" i="2"/>
  <c r="D31" i="2" s="1"/>
  <c r="H32" i="2"/>
  <c r="H33" i="2"/>
  <c r="H34" i="2"/>
  <c r="D34" i="2" s="1"/>
  <c r="H35" i="2"/>
  <c r="H36" i="2"/>
  <c r="H37" i="2"/>
  <c r="D37" i="2" s="1"/>
  <c r="H38" i="2"/>
  <c r="H39" i="2"/>
  <c r="H40" i="2"/>
  <c r="D40" i="2" s="1"/>
  <c r="H41" i="2"/>
  <c r="H42" i="2"/>
  <c r="H43" i="2"/>
  <c r="D43" i="2" s="1"/>
  <c r="H44" i="2"/>
  <c r="H45" i="2"/>
  <c r="H46" i="2"/>
  <c r="D46" i="2" s="1"/>
  <c r="H47" i="2"/>
  <c r="H48" i="2"/>
  <c r="H49" i="2"/>
  <c r="D49" i="2" s="1"/>
  <c r="H50" i="2"/>
  <c r="E8" i="2"/>
  <c r="E9" i="2"/>
  <c r="D9" i="2" s="1"/>
  <c r="E10" i="2"/>
  <c r="E11" i="2"/>
  <c r="E12" i="2"/>
  <c r="E13" i="2"/>
  <c r="E14" i="2"/>
  <c r="E15" i="2"/>
  <c r="D15" i="2" s="1"/>
  <c r="E16" i="2"/>
  <c r="E17" i="2"/>
  <c r="E18" i="2"/>
  <c r="E19" i="2"/>
  <c r="E20" i="2"/>
  <c r="E21" i="2"/>
  <c r="D21" i="2" s="1"/>
  <c r="E22" i="2"/>
  <c r="E23" i="2"/>
  <c r="E24" i="2"/>
  <c r="E25" i="2"/>
  <c r="E26" i="2"/>
  <c r="E27" i="2"/>
  <c r="D27" i="2" s="1"/>
  <c r="E28" i="2"/>
  <c r="E29" i="2"/>
  <c r="E30" i="2"/>
  <c r="E31" i="2"/>
  <c r="E32" i="2"/>
  <c r="E33" i="2"/>
  <c r="D33" i="2" s="1"/>
  <c r="E34" i="2"/>
  <c r="E35" i="2"/>
  <c r="E36" i="2"/>
  <c r="E37" i="2"/>
  <c r="E38" i="2"/>
  <c r="E39" i="2"/>
  <c r="D39" i="2" s="1"/>
  <c r="E40" i="2"/>
  <c r="E41" i="2"/>
  <c r="E42" i="2"/>
  <c r="E43" i="2"/>
  <c r="E44" i="2"/>
  <c r="E45" i="2"/>
  <c r="D45" i="2" s="1"/>
  <c r="E46" i="2"/>
  <c r="E47" i="2"/>
  <c r="E48" i="2"/>
  <c r="E49" i="2"/>
  <c r="E50" i="2"/>
  <c r="D8" i="2"/>
  <c r="D12" i="2"/>
  <c r="D14" i="2"/>
  <c r="D18" i="2"/>
  <c r="D20" i="2"/>
  <c r="D24" i="2"/>
  <c r="D26" i="2"/>
  <c r="D30" i="2"/>
  <c r="D32" i="2"/>
  <c r="D36" i="2"/>
  <c r="D38" i="2"/>
  <c r="D42" i="2"/>
  <c r="D44" i="2"/>
  <c r="D48" i="2"/>
  <c r="D50" i="2"/>
  <c r="J10" i="1"/>
  <c r="J16" i="1"/>
  <c r="J22" i="1"/>
  <c r="J28" i="1"/>
  <c r="J34" i="1"/>
  <c r="J40" i="1"/>
  <c r="J46" i="1"/>
  <c r="I8" i="1"/>
  <c r="I9" i="1"/>
  <c r="D9" i="1" s="1"/>
  <c r="I10" i="1"/>
  <c r="I11" i="1"/>
  <c r="D11" i="1" s="1"/>
  <c r="I12" i="1"/>
  <c r="I13" i="1"/>
  <c r="I14" i="1"/>
  <c r="I15" i="1"/>
  <c r="D15" i="1" s="1"/>
  <c r="I16" i="1"/>
  <c r="I17" i="1"/>
  <c r="D17" i="1" s="1"/>
  <c r="I18" i="1"/>
  <c r="I19" i="1"/>
  <c r="I20" i="1"/>
  <c r="I21" i="1"/>
  <c r="D21" i="1" s="1"/>
  <c r="I22" i="1"/>
  <c r="I23" i="1"/>
  <c r="D23" i="1" s="1"/>
  <c r="I24" i="1"/>
  <c r="I25" i="1"/>
  <c r="I26" i="1"/>
  <c r="I27" i="1"/>
  <c r="D27" i="1" s="1"/>
  <c r="I28" i="1"/>
  <c r="I29" i="1"/>
  <c r="D29" i="1" s="1"/>
  <c r="I30" i="1"/>
  <c r="I31" i="1"/>
  <c r="I32" i="1"/>
  <c r="I33" i="1"/>
  <c r="D33" i="1" s="1"/>
  <c r="I34" i="1"/>
  <c r="I35" i="1"/>
  <c r="D35" i="1" s="1"/>
  <c r="I36" i="1"/>
  <c r="I37" i="1"/>
  <c r="I38" i="1"/>
  <c r="I39" i="1"/>
  <c r="D39" i="1" s="1"/>
  <c r="I40" i="1"/>
  <c r="I41" i="1"/>
  <c r="D41" i="1" s="1"/>
  <c r="I42" i="1"/>
  <c r="I43" i="1"/>
  <c r="I44" i="1"/>
  <c r="I45" i="1"/>
  <c r="D45" i="1" s="1"/>
  <c r="I46" i="1"/>
  <c r="I47" i="1"/>
  <c r="D47" i="1" s="1"/>
  <c r="I48" i="1"/>
  <c r="I49" i="1"/>
  <c r="I50" i="1"/>
  <c r="F8" i="1"/>
  <c r="F14" i="1"/>
  <c r="F20" i="1"/>
  <c r="F26" i="1"/>
  <c r="F32" i="1"/>
  <c r="F38" i="1"/>
  <c r="F44" i="1"/>
  <c r="F50" i="1"/>
  <c r="E8" i="1"/>
  <c r="E9" i="1"/>
  <c r="E10" i="1"/>
  <c r="E11" i="1"/>
  <c r="E12" i="1"/>
  <c r="E13" i="1"/>
  <c r="D13" i="1" s="1"/>
  <c r="E14" i="1"/>
  <c r="E15" i="1"/>
  <c r="E16" i="1"/>
  <c r="E17" i="1"/>
  <c r="E18" i="1"/>
  <c r="E19" i="1"/>
  <c r="D19" i="1" s="1"/>
  <c r="E20" i="1"/>
  <c r="E21" i="1"/>
  <c r="E22" i="1"/>
  <c r="E23" i="1"/>
  <c r="E24" i="1"/>
  <c r="E25" i="1"/>
  <c r="D25" i="1" s="1"/>
  <c r="E26" i="1"/>
  <c r="E27" i="1"/>
  <c r="E28" i="1"/>
  <c r="E29" i="1"/>
  <c r="E30" i="1"/>
  <c r="E31" i="1"/>
  <c r="D31" i="1" s="1"/>
  <c r="E32" i="1"/>
  <c r="E33" i="1"/>
  <c r="E34" i="1"/>
  <c r="E35" i="1"/>
  <c r="E36" i="1"/>
  <c r="E37" i="1"/>
  <c r="D37" i="1" s="1"/>
  <c r="E38" i="1"/>
  <c r="E39" i="1"/>
  <c r="E40" i="1"/>
  <c r="E41" i="1"/>
  <c r="E42" i="1"/>
  <c r="E43" i="1"/>
  <c r="D43" i="1" s="1"/>
  <c r="E44" i="1"/>
  <c r="E45" i="1"/>
  <c r="E46" i="1"/>
  <c r="E47" i="1"/>
  <c r="E48" i="1"/>
  <c r="E49" i="1"/>
  <c r="D49" i="1" s="1"/>
  <c r="E50" i="1"/>
  <c r="D8" i="1"/>
  <c r="Q8" i="1" s="1"/>
  <c r="D10" i="1"/>
  <c r="F10" i="1" s="1"/>
  <c r="D12" i="1"/>
  <c r="L12" i="1" s="1"/>
  <c r="D14" i="1"/>
  <c r="Q14" i="1" s="1"/>
  <c r="D16" i="1"/>
  <c r="F16" i="1" s="1"/>
  <c r="D18" i="1"/>
  <c r="L18" i="1" s="1"/>
  <c r="D20" i="1"/>
  <c r="Q20" i="1" s="1"/>
  <c r="D22" i="1"/>
  <c r="F22" i="1" s="1"/>
  <c r="D24" i="1"/>
  <c r="L24" i="1" s="1"/>
  <c r="D26" i="1"/>
  <c r="Q26" i="1" s="1"/>
  <c r="D28" i="1"/>
  <c r="F28" i="1" s="1"/>
  <c r="D30" i="1"/>
  <c r="L30" i="1" s="1"/>
  <c r="D32" i="1"/>
  <c r="Q32" i="1" s="1"/>
  <c r="D34" i="1"/>
  <c r="F34" i="1" s="1"/>
  <c r="D36" i="1"/>
  <c r="L36" i="1" s="1"/>
  <c r="D38" i="1"/>
  <c r="Q38" i="1" s="1"/>
  <c r="D40" i="1"/>
  <c r="F40" i="1" s="1"/>
  <c r="D42" i="1"/>
  <c r="L42" i="1" s="1"/>
  <c r="D44" i="1"/>
  <c r="Q44" i="1" s="1"/>
  <c r="D46" i="1"/>
  <c r="F46" i="1" s="1"/>
  <c r="D48" i="1"/>
  <c r="L48" i="1" s="1"/>
  <c r="D50" i="1"/>
  <c r="Q50" i="1" s="1"/>
  <c r="J47" i="1" l="1"/>
  <c r="F47" i="1"/>
  <c r="Q47" i="1"/>
  <c r="N47" i="1"/>
  <c r="L47" i="1"/>
  <c r="J41" i="1"/>
  <c r="F41" i="1"/>
  <c r="Q41" i="1"/>
  <c r="N41" i="1"/>
  <c r="L41" i="1"/>
  <c r="J35" i="1"/>
  <c r="L35" i="1"/>
  <c r="F35" i="1"/>
  <c r="Q35" i="1"/>
  <c r="N35" i="1"/>
  <c r="J29" i="1"/>
  <c r="F29" i="1"/>
  <c r="Q29" i="1"/>
  <c r="L29" i="1"/>
  <c r="N29" i="1"/>
  <c r="J23" i="1"/>
  <c r="F23" i="1"/>
  <c r="Q23" i="1"/>
  <c r="N23" i="1"/>
  <c r="L23" i="1"/>
  <c r="J17" i="1"/>
  <c r="F17" i="1"/>
  <c r="Q17" i="1"/>
  <c r="N17" i="1"/>
  <c r="L17" i="1"/>
  <c r="J11" i="1"/>
  <c r="F11" i="1"/>
  <c r="Q11" i="1"/>
  <c r="N11" i="1"/>
  <c r="L11" i="1"/>
  <c r="N49" i="1"/>
  <c r="L49" i="1"/>
  <c r="J49" i="1"/>
  <c r="F49" i="1"/>
  <c r="Q49" i="1"/>
  <c r="N43" i="1"/>
  <c r="L43" i="1"/>
  <c r="J43" i="1"/>
  <c r="F43" i="1"/>
  <c r="Q43" i="1"/>
  <c r="N37" i="1"/>
  <c r="L37" i="1"/>
  <c r="J37" i="1"/>
  <c r="F37" i="1"/>
  <c r="Q37" i="1"/>
  <c r="N31" i="1"/>
  <c r="L31" i="1"/>
  <c r="J31" i="1"/>
  <c r="F31" i="1"/>
  <c r="Q31" i="1"/>
  <c r="N25" i="1"/>
  <c r="L25" i="1"/>
  <c r="J25" i="1"/>
  <c r="F25" i="1"/>
  <c r="Q25" i="1"/>
  <c r="N19" i="1"/>
  <c r="L19" i="1"/>
  <c r="J19" i="1"/>
  <c r="F19" i="1"/>
  <c r="Q19" i="1"/>
  <c r="N13" i="1"/>
  <c r="L13" i="1"/>
  <c r="J13" i="1"/>
  <c r="F13" i="1"/>
  <c r="Q13" i="1"/>
  <c r="F45" i="1"/>
  <c r="Q45" i="1"/>
  <c r="N45" i="1"/>
  <c r="L45" i="1"/>
  <c r="J45" i="1"/>
  <c r="F39" i="1"/>
  <c r="Q39" i="1"/>
  <c r="N39" i="1"/>
  <c r="L39" i="1"/>
  <c r="J39" i="1"/>
  <c r="F33" i="1"/>
  <c r="Q33" i="1"/>
  <c r="N33" i="1"/>
  <c r="L33" i="1"/>
  <c r="J33" i="1"/>
  <c r="F27" i="1"/>
  <c r="Q27" i="1"/>
  <c r="N27" i="1"/>
  <c r="L27" i="1"/>
  <c r="J27" i="1"/>
  <c r="F21" i="1"/>
  <c r="Q21" i="1"/>
  <c r="N21" i="1"/>
  <c r="L21" i="1"/>
  <c r="J21" i="1"/>
  <c r="F15" i="1"/>
  <c r="Q15" i="1"/>
  <c r="N15" i="1"/>
  <c r="L15" i="1"/>
  <c r="J15" i="1"/>
  <c r="F9" i="1"/>
  <c r="Q9" i="1"/>
  <c r="N9" i="1"/>
  <c r="L9" i="1"/>
  <c r="J9" i="1"/>
  <c r="N48" i="1"/>
  <c r="N42" i="1"/>
  <c r="N36" i="1"/>
  <c r="N30" i="1"/>
  <c r="N24" i="1"/>
  <c r="N18" i="1"/>
  <c r="N12" i="1"/>
  <c r="L46" i="1"/>
  <c r="L40" i="1"/>
  <c r="L34" i="1"/>
  <c r="L28" i="1"/>
  <c r="L22" i="1"/>
  <c r="L16" i="1"/>
  <c r="L10" i="1"/>
  <c r="Q48" i="1"/>
  <c r="Q42" i="1"/>
  <c r="Q36" i="1"/>
  <c r="Q30" i="1"/>
  <c r="Q24" i="1"/>
  <c r="Q18" i="1"/>
  <c r="Q12" i="1"/>
  <c r="F48" i="1"/>
  <c r="F42" i="1"/>
  <c r="F36" i="1"/>
  <c r="F30" i="1"/>
  <c r="F24" i="1"/>
  <c r="F18" i="1"/>
  <c r="F12" i="1"/>
  <c r="J50" i="1"/>
  <c r="J44" i="1"/>
  <c r="J38" i="1"/>
  <c r="J32" i="1"/>
  <c r="J26" i="1"/>
  <c r="J20" i="1"/>
  <c r="J14" i="1"/>
  <c r="J8" i="1"/>
  <c r="N46" i="1"/>
  <c r="N40" i="1"/>
  <c r="N34" i="1"/>
  <c r="N28" i="1"/>
  <c r="N22" i="1"/>
  <c r="N16" i="1"/>
  <c r="N10" i="1"/>
  <c r="L50" i="1"/>
  <c r="L44" i="1"/>
  <c r="L38" i="1"/>
  <c r="L32" i="1"/>
  <c r="L26" i="1"/>
  <c r="L20" i="1"/>
  <c r="L14" i="1"/>
  <c r="L8" i="1"/>
  <c r="Q46" i="1"/>
  <c r="Q40" i="1"/>
  <c r="Q34" i="1"/>
  <c r="Q28" i="1"/>
  <c r="Q22" i="1"/>
  <c r="Q16" i="1"/>
  <c r="Q10" i="1"/>
  <c r="J48" i="1"/>
  <c r="J42" i="1"/>
  <c r="J36" i="1"/>
  <c r="J30" i="1"/>
  <c r="J24" i="1"/>
  <c r="J18" i="1"/>
  <c r="J12" i="1"/>
  <c r="N50" i="1"/>
  <c r="N44" i="1"/>
  <c r="N38" i="1"/>
  <c r="N32" i="1"/>
  <c r="N26" i="1"/>
  <c r="N20" i="1"/>
  <c r="N14" i="1"/>
  <c r="N8" i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Z7" i="2" s="1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E7" i="2" l="1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<sst xmlns="http://schemas.openxmlformats.org/spreadsheetml/2006/main" count="871" uniqueCount="342">
  <si>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</si>
  <si>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</si>
  <si>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</si>
  <si>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</si>
  <si>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</si>
  <si>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</si>
  <si>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</si>
  <si>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</si>
  <si>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</si>
  <si>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</si>
  <si>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</si>
  <si>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</si>
  <si>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</si>
  <si>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</si>
  <si>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</si>
  <si>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</si>
  <si>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</si>
  <si>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</si>
  <si>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</si>
  <si>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</si>
  <si>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</si>
  <si>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</si>
  <si>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</si>
  <si>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</si>
  <si>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</si>
  <si>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</si>
  <si>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</si>
  <si>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</si>
  <si>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</si>
  <si>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</si>
  <si>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</si>
  <si>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</si>
  <si>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</si>
  <si>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</si>
  <si>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</si>
  <si>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</si>
  <si>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</si>
  <si>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</si>
  <si>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</si>
  <si>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</si>
  <si>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</si>
  <si>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</si>
  <si>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</si>
  <si>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</si>
  <si>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</si>
  <si>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</si>
  <si>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</si>
  <si>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</si>
  <si>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</si>
  <si>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</si>
  <si>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</si>
  <si>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</si>
  <si>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</si>
  <si>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</si>
  <si>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</si>
  <si>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</si>
  <si>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</si>
  <si>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</si>
  <si>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</si>
  <si>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</si>
  <si>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</si>
  <si>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</si>
  <si>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</si>
  <si>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</si>
  <si>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</si>
  <si>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</si>
  <si>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</si>
  <si>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</si>
  <si>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</si>
  <si>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</si>
  <si>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</si>
  <si>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</si>
  <si>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</si>
  <si>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</si>
  <si>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</si>
  <si>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</si>
  <si>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</si>
  <si>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</si>
  <si>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</si>
  <si>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</si>
  <si>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</si>
  <si>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</si>
  <si>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</si>
  <si>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</si>
  <si>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</si>
  <si>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</si>
  <si>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</si>
  <si>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</si>
  <si>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</si>
  <si>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</si>
  <si>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</si>
  <si>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</si>
  <si>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</si>
  <si>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</si>
  <si>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</si>
  <si>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</si>
  <si>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</si>
  <si>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</si>
  <si>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</si>
  <si>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</si>
  <si>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</si>
  <si>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</si>
  <si>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</si>
  <si>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</si>
  <si>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</si>
  <si>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</si>
  <si>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</si>
  <si>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</si>
  <si>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</si>
  <si>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</si>
  <si>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</si>
  <si>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</si>
  <si>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</si>
  <si>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</si>
  <si>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</si>
  <si>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</si>
  <si>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</si>
  <si>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</si>
  <si>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</si>
  <si>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</si>
  <si>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</si>
  <si>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</si>
  <si>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</si>
  <si>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</si>
  <si>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</si>
  <si>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</si>
  <si>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</si>
  <si>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</si>
  <si>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</si>
  <si>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</si>
  <si>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</si>
  <si>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</si>
  <si>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</si>
  <si>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</si>
  <si>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</si>
  <si>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</si>
  <si>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</si>
  <si>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</si>
  <si>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</si>
  <si>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</si>
  <si>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</si>
  <si>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</si>
  <si>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</si>
  <si>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</si>
  <si>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</si>
  <si>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</si>
  <si>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</si>
  <si>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</si>
  <si>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</si>
  <si>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</si>
  <si>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</si>
  <si>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</si>
  <si>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</si>
  <si>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</si>
  <si>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</si>
  <si>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</si>
  <si>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</si>
  <si>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</si>
  <si>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</si>
  <si>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</si>
  <si>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</si>
  <si>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</si>
  <si>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</si>
  <si>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</si>
  <si>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</si>
  <si>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</si>
  <si>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</si>
  <si>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</si>
  <si>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</si>
  <si>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</si>
  <si>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</si>
  <si>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</si>
  <si>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</si>
  <si>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</si>
  <si>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</si>
  <si>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</si>
  <si>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</si>
  <si>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</si>
  <si>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</si>
  <si>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</si>
  <si>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</si>
  <si>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</si>
  <si>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</si>
  <si>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</si>
  <si>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</si>
  <si>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</si>
  <si>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</si>
  <si>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</si>
  <si>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</si>
  <si>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</si>
  <si>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</si>
  <si>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</si>
  <si>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</si>
  <si>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</si>
  <si>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</si>
  <si>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</si>
  <si>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</si>
  <si>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</si>
  <si>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</si>
  <si>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</si>
  <si>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</si>
  <si>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</si>
  <si>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</si>
  <si>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</si>
  <si>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</si>
  <si>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</si>
  <si>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</si>
  <si>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</si>
  <si>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</si>
  <si>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</si>
  <si>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</si>
  <si>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</si>
  <si>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</si>
  <si>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</si>
  <si>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</si>
  <si>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</si>
  <si>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</si>
  <si>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</si>
  <si>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</si>
  <si>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</si>
  <si>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</si>
  <si>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</si>
  <si>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</si>
  <si>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</si>
  <si>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</si>
  <si>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</si>
  <si>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</si>
  <si>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</si>
  <si>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</si>
  <si>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</si>
  <si>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</si>
  <si>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</si>
  <si>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</si>
  <si>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</si>
  <si>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</si>
  <si>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</si>
  <si>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</si>
  <si>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</si>
  <si>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</si>
  <si>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</si>
  <si>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</si>
  <si>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</si>
  <si>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</si>
  <si>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</si>
  <si>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</si>
  <si>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</si>
  <si>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</si>
  <si>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</si>
  <si>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</si>
  <si>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</si>
  <si>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</si>
  <si>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27000</t>
  </si>
  <si>
    <t>水洗化人口等（令和1年度実績）</t>
    <phoneticPr fontId="3"/>
  </si>
  <si>
    <t>し尿処理の状況（令和1年度実績）</t>
    <phoneticPr fontId="3"/>
  </si>
  <si>
    <t>27100</t>
  </si>
  <si>
    <t>大阪市</t>
  </si>
  <si>
    <t/>
  </si>
  <si>
    <t>○</t>
  </si>
  <si>
    <t>27140</t>
  </si>
  <si>
    <t>堺市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</si>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</sst>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27</v>
      </c>
      <c r="B7" s="116" t="s">
        <v>251</v>
      </c>
      <c r="C7" s="109" t="s">
        <v>200</v>
      </c>
      <c r="D7" s="110">
        <f>+SUM(E7,+I7)</f>
        <v>8846884</v>
      </c>
      <c r="E7" s="110">
        <f>+SUM(G7,+H7)</f>
        <v>119839</v>
      </c>
      <c r="F7" s="111">
        <f>IF(D7&gt;0,E7/D7*100,"-")</f>
        <v>1.3545899324553141</v>
      </c>
      <c r="G7" s="108">
        <f>SUM(G$8:G$207)</f>
        <v>119712</v>
      </c>
      <c r="H7" s="108">
        <f>SUM(H$8:H$207)</f>
        <v>127</v>
      </c>
      <c r="I7" s="110">
        <f>+SUM(K7,+M7,+O7)</f>
        <v>8727045</v>
      </c>
      <c r="J7" s="111">
        <f>IF(D7&gt;0,I7/D7*100,"-")</f>
        <v>98.645410067544674</v>
      </c>
      <c r="K7" s="108">
        <f>SUM(K$8:K$207)</f>
        <v>8283515</v>
      </c>
      <c r="L7" s="111">
        <f>IF(D7&gt;0,K7/D7*100,"-")</f>
        <v>93.632006478213114</v>
      </c>
      <c r="M7" s="108">
        <f>SUM(M$8:M$207)</f>
        <v>0</v>
      </c>
      <c r="N7" s="111">
        <f>IF(D7&gt;0,M7/D7*100,"-")</f>
        <v>0</v>
      </c>
      <c r="O7" s="108">
        <f>SUM(O$8:O$207)</f>
        <v>443530</v>
      </c>
      <c r="P7" s="108">
        <f>SUM(P$8:P$207)</f>
        <v>221980</v>
      </c>
      <c r="Q7" s="111">
        <f>IF(D7&gt;0,O7/D7*100,"-")</f>
        <v>5.013403589331566</v>
      </c>
      <c r="R7" s="108">
        <f>SUM(R$8:R$207)</f>
        <v>239471</v>
      </c>
      <c r="S7" s="112">
        <f t="shared" ref="S7:Z7" si="0">COUNTIF(S$8:S$207,"○")</f>
        <v>4</v>
      </c>
      <c r="T7" s="112">
        <f t="shared" si="0"/>
        <v>27</v>
      </c>
      <c r="U7" s="112">
        <f t="shared" si="0"/>
        <v>1</v>
      </c>
      <c r="V7" s="112">
        <f t="shared" si="0"/>
        <v>11</v>
      </c>
      <c r="W7" s="112">
        <f t="shared" si="0"/>
        <v>1</v>
      </c>
      <c r="X7" s="112">
        <f t="shared" si="0"/>
        <v>0</v>
      </c>
      <c r="Y7" s="112">
        <f t="shared" si="0"/>
        <v>2</v>
      </c>
      <c r="Z7" s="112">
        <f t="shared" si="0"/>
        <v>40</v>
      </c>
      <c r="AA7" s="188"/>
      <c r="AB7" s="188"/>
    </row>
    <row r="8" spans="1:28" s="105" customFormat="1" ht="13.5" customHeight="1">
      <c r="A8" s="101" t="s">
        <v>27</v>
      </c>
      <c r="B8" s="102" t="s">
        <v>254</v>
      </c>
      <c r="C8" s="101" t="s">
        <v>255</v>
      </c>
      <c r="D8" s="103">
        <f>+SUM(E8,+I8)</f>
        <v>2727458</v>
      </c>
      <c r="E8" s="103">
        <f>+SUM(G8,+H8)</f>
        <v>68</v>
      </c>
      <c r="F8" s="104">
        <f>IF(D8&gt;0,E8/D8*100,"-")</f>
        <v>2.4931639643946853E-3</v>
      </c>
      <c r="G8" s="103">
        <v>68</v>
      </c>
      <c r="H8" s="103">
        <v>0</v>
      </c>
      <c r="I8" s="103">
        <f>+SUM(K8,+M8,+O8)</f>
        <v>2727390</v>
      </c>
      <c r="J8" s="104">
        <f>IF(D8&gt;0,I8/D8*100,"-")</f>
        <v>99.997506836035612</v>
      </c>
      <c r="K8" s="103">
        <v>2727390</v>
      </c>
      <c r="L8" s="104">
        <f>IF(D8&gt;0,K8/D8*100,"-")</f>
        <v>99.997506836035612</v>
      </c>
      <c r="M8" s="103">
        <v>0</v>
      </c>
      <c r="N8" s="104">
        <f>IF(D8&gt;0,M8/D8*100,"-")</f>
        <v>0</v>
      </c>
      <c r="O8" s="103">
        <v>0</v>
      </c>
      <c r="P8" s="103">
        <v>0</v>
      </c>
      <c r="Q8" s="104">
        <f>IF(D8&gt;0,O8/D8*100,"-")</f>
        <v>0</v>
      </c>
      <c r="R8" s="103">
        <v>143285</v>
      </c>
      <c r="S8" s="101"/>
      <c r="T8" s="101"/>
      <c r="U8" s="101" t="s">
        <v>257</v>
      </c>
      <c r="V8" s="101"/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27</v>
      </c>
      <c r="B9" s="102" t="s">
        <v>258</v>
      </c>
      <c r="C9" s="101" t="s">
        <v>259</v>
      </c>
      <c r="D9" s="103">
        <f>+SUM(E9,+I9)</f>
        <v>835049</v>
      </c>
      <c r="E9" s="103">
        <f>+SUM(G9,+H9)</f>
        <v>7563</v>
      </c>
      <c r="F9" s="104">
        <f>IF(D9&gt;0,E9/D9*100,"-")</f>
        <v>0.90569535440435234</v>
      </c>
      <c r="G9" s="103">
        <v>7563</v>
      </c>
      <c r="H9" s="103">
        <v>0</v>
      </c>
      <c r="I9" s="103">
        <f>+SUM(K9,+M9,+O9)</f>
        <v>827486</v>
      </c>
      <c r="J9" s="104">
        <f>IF(D9&gt;0,I9/D9*100,"-")</f>
        <v>99.094304645595642</v>
      </c>
      <c r="K9" s="103">
        <v>782053</v>
      </c>
      <c r="L9" s="104">
        <f>IF(D9&gt;0,K9/D9*100,"-")</f>
        <v>93.653546079331875</v>
      </c>
      <c r="M9" s="103">
        <v>0</v>
      </c>
      <c r="N9" s="104">
        <f>IF(D9&gt;0,M9/D9*100,"-")</f>
        <v>0</v>
      </c>
      <c r="O9" s="103">
        <v>45433</v>
      </c>
      <c r="P9" s="103">
        <v>15088</v>
      </c>
      <c r="Q9" s="104">
        <f>IF(D9&gt;0,O9/D9*100,"-")</f>
        <v>5.4407585662637761</v>
      </c>
      <c r="R9" s="103">
        <v>14965</v>
      </c>
      <c r="S9" s="101"/>
      <c r="T9" s="101" t="s">
        <v>257</v>
      </c>
      <c r="U9" s="101"/>
      <c r="V9" s="101"/>
      <c r="W9" s="101"/>
      <c r="X9" s="101"/>
      <c r="Y9" s="101"/>
      <c r="Z9" s="101" t="s">
        <v>257</v>
      </c>
      <c r="AA9" s="189" t="s">
        <v>256</v>
      </c>
      <c r="AB9" s="190"/>
    </row>
    <row r="10" spans="1:28" s="105" customFormat="1" ht="13.5" customHeight="1">
      <c r="A10" s="101" t="s">
        <v>27</v>
      </c>
      <c r="B10" s="102" t="s">
        <v>260</v>
      </c>
      <c r="C10" s="101" t="s">
        <v>261</v>
      </c>
      <c r="D10" s="103">
        <f>+SUM(E10,+I10)</f>
        <v>194316</v>
      </c>
      <c r="E10" s="103">
        <f>+SUM(G10,+H10)</f>
        <v>6487</v>
      </c>
      <c r="F10" s="104">
        <f>IF(D10&gt;0,E10/D10*100,"-")</f>
        <v>3.3383766648140143</v>
      </c>
      <c r="G10" s="103">
        <v>6487</v>
      </c>
      <c r="H10" s="103">
        <v>0</v>
      </c>
      <c r="I10" s="103">
        <f>+SUM(K10,+M10,+O10)</f>
        <v>187829</v>
      </c>
      <c r="J10" s="104">
        <f>IF(D10&gt;0,I10/D10*100,"-")</f>
        <v>96.661623335185993</v>
      </c>
      <c r="K10" s="103">
        <v>171880</v>
      </c>
      <c r="L10" s="104">
        <f>IF(D10&gt;0,K10/D10*100,"-")</f>
        <v>88.453858663208379</v>
      </c>
      <c r="M10" s="103">
        <v>0</v>
      </c>
      <c r="N10" s="104">
        <f>IF(D10&gt;0,M10/D10*100,"-")</f>
        <v>0</v>
      </c>
      <c r="O10" s="103">
        <v>15949</v>
      </c>
      <c r="P10" s="103">
        <v>2443</v>
      </c>
      <c r="Q10" s="104">
        <f>IF(D10&gt;0,O10/D10*100,"-")</f>
        <v>8.2077646719776034</v>
      </c>
      <c r="R10" s="103">
        <v>2577</v>
      </c>
      <c r="S10" s="101"/>
      <c r="T10" s="101"/>
      <c r="U10" s="101"/>
      <c r="V10" s="101" t="s">
        <v>257</v>
      </c>
      <c r="W10" s="101"/>
      <c r="X10" s="101"/>
      <c r="Y10" s="101"/>
      <c r="Z10" s="101" t="s">
        <v>257</v>
      </c>
      <c r="AA10" s="189" t="s">
        <v>256</v>
      </c>
      <c r="AB10" s="190"/>
    </row>
    <row r="11" spans="1:28" s="105" customFormat="1" ht="13.5" customHeight="1">
      <c r="A11" s="101" t="s">
        <v>27</v>
      </c>
      <c r="B11" s="102" t="s">
        <v>262</v>
      </c>
      <c r="C11" s="101" t="s">
        <v>263</v>
      </c>
      <c r="D11" s="103">
        <f>+SUM(E11,+I11)</f>
        <v>408110</v>
      </c>
      <c r="E11" s="103">
        <f>+SUM(G11,+H11)</f>
        <v>58</v>
      </c>
      <c r="F11" s="104">
        <f>IF(D11&gt;0,E11/D11*100,"-")</f>
        <v>1.4211854647031437E-2</v>
      </c>
      <c r="G11" s="103">
        <v>58</v>
      </c>
      <c r="H11" s="103">
        <v>0</v>
      </c>
      <c r="I11" s="103">
        <f>+SUM(K11,+M11,+O11)</f>
        <v>408052</v>
      </c>
      <c r="J11" s="104">
        <f>IF(D11&gt;0,I11/D11*100,"-")</f>
        <v>99.98578814535297</v>
      </c>
      <c r="K11" s="103">
        <v>407487</v>
      </c>
      <c r="L11" s="104">
        <f>IF(D11&gt;0,K11/D11*100,"-")</f>
        <v>99.84734507853274</v>
      </c>
      <c r="M11" s="103">
        <v>0</v>
      </c>
      <c r="N11" s="104">
        <f>IF(D11&gt;0,M11/D11*100,"-")</f>
        <v>0</v>
      </c>
      <c r="O11" s="103">
        <v>565</v>
      </c>
      <c r="P11" s="103">
        <v>0</v>
      </c>
      <c r="Q11" s="104">
        <f>IF(D11&gt;0,O11/D11*100,"-")</f>
        <v>0.13844306682022003</v>
      </c>
      <c r="R11" s="103">
        <v>5976</v>
      </c>
      <c r="S11" s="101"/>
      <c r="T11" s="101" t="s">
        <v>257</v>
      </c>
      <c r="U11" s="101"/>
      <c r="V11" s="101"/>
      <c r="W11" s="101"/>
      <c r="X11" s="101"/>
      <c r="Y11" s="101"/>
      <c r="Z11" s="101" t="s">
        <v>257</v>
      </c>
      <c r="AA11" s="189" t="s">
        <v>256</v>
      </c>
      <c r="AB11" s="190"/>
    </row>
    <row r="12" spans="1:28" s="105" customFormat="1" ht="13.5" customHeight="1">
      <c r="A12" s="101" t="s">
        <v>27</v>
      </c>
      <c r="B12" s="102" t="s">
        <v>264</v>
      </c>
      <c r="C12" s="101" t="s">
        <v>265</v>
      </c>
      <c r="D12" s="103">
        <f>+SUM(E12,+I12)</f>
        <v>103654</v>
      </c>
      <c r="E12" s="103">
        <f>+SUM(G12,+H12)</f>
        <v>105</v>
      </c>
      <c r="F12" s="104">
        <f>IF(D12&gt;0,E12/D12*100,"-")</f>
        <v>0.1012985509483474</v>
      </c>
      <c r="G12" s="103">
        <v>105</v>
      </c>
      <c r="H12" s="103">
        <v>0</v>
      </c>
      <c r="I12" s="103">
        <f>+SUM(K12,+M12,+O12)</f>
        <v>103549</v>
      </c>
      <c r="J12" s="104">
        <f>IF(D12&gt;0,I12/D12*100,"-")</f>
        <v>99.898701449051657</v>
      </c>
      <c r="K12" s="103">
        <v>103513</v>
      </c>
      <c r="L12" s="104">
        <f>IF(D12&gt;0,K12/D12*100,"-")</f>
        <v>99.863970517297929</v>
      </c>
      <c r="M12" s="103">
        <v>0</v>
      </c>
      <c r="N12" s="104">
        <f>IF(D12&gt;0,M12/D12*100,"-")</f>
        <v>0</v>
      </c>
      <c r="O12" s="103">
        <v>36</v>
      </c>
      <c r="P12" s="103">
        <v>15</v>
      </c>
      <c r="Q12" s="104">
        <f>IF(D12&gt;0,O12/D12*100,"-")</f>
        <v>3.4730931753719108E-2</v>
      </c>
      <c r="R12" s="103">
        <v>2029</v>
      </c>
      <c r="S12" s="101" t="s">
        <v>257</v>
      </c>
      <c r="T12" s="101"/>
      <c r="U12" s="101"/>
      <c r="V12" s="101"/>
      <c r="W12" s="101" t="s">
        <v>257</v>
      </c>
      <c r="X12" s="101"/>
      <c r="Y12" s="101"/>
      <c r="Z12" s="101"/>
      <c r="AA12" s="189" t="s">
        <v>256</v>
      </c>
      <c r="AB12" s="190"/>
    </row>
    <row r="13" spans="1:28" s="105" customFormat="1" ht="13.5" customHeight="1">
      <c r="A13" s="101" t="s">
        <v>27</v>
      </c>
      <c r="B13" s="102" t="s">
        <v>266</v>
      </c>
      <c r="C13" s="101" t="s">
        <v>267</v>
      </c>
      <c r="D13" s="103">
        <f>+SUM(E13,+I13)</f>
        <v>372948</v>
      </c>
      <c r="E13" s="103">
        <f>+SUM(G13,+H13)</f>
        <v>657</v>
      </c>
      <c r="F13" s="104">
        <f>IF(D13&gt;0,E13/D13*100,"-")</f>
        <v>0.17616396923967953</v>
      </c>
      <c r="G13" s="103">
        <v>657</v>
      </c>
      <c r="H13" s="103">
        <v>0</v>
      </c>
      <c r="I13" s="103">
        <f>+SUM(K13,+M13,+O13)</f>
        <v>372291</v>
      </c>
      <c r="J13" s="104">
        <f>IF(D13&gt;0,I13/D13*100,"-")</f>
        <v>99.823836030760319</v>
      </c>
      <c r="K13" s="103">
        <v>370989</v>
      </c>
      <c r="L13" s="104">
        <f>IF(D13&gt;0,K13/D13*100,"-")</f>
        <v>99.474725699025072</v>
      </c>
      <c r="M13" s="103">
        <v>0</v>
      </c>
      <c r="N13" s="104">
        <f>IF(D13&gt;0,M13/D13*100,"-")</f>
        <v>0</v>
      </c>
      <c r="O13" s="103">
        <v>1302</v>
      </c>
      <c r="P13" s="103">
        <v>58</v>
      </c>
      <c r="Q13" s="104">
        <f>IF(D13&gt;0,O13/D13*100,"-")</f>
        <v>0.34911033173525535</v>
      </c>
      <c r="R13" s="103">
        <v>5622</v>
      </c>
      <c r="S13" s="101" t="s">
        <v>257</v>
      </c>
      <c r="T13" s="101"/>
      <c r="U13" s="101"/>
      <c r="V13" s="101"/>
      <c r="W13" s="101"/>
      <c r="X13" s="101"/>
      <c r="Y13" s="101" t="s">
        <v>257</v>
      </c>
      <c r="Z13" s="101"/>
      <c r="AA13" s="189" t="s">
        <v>256</v>
      </c>
      <c r="AB13" s="190"/>
    </row>
    <row r="14" spans="1:28" s="105" customFormat="1" ht="13.5" customHeight="1">
      <c r="A14" s="101" t="s">
        <v>27</v>
      </c>
      <c r="B14" s="102" t="s">
        <v>268</v>
      </c>
      <c r="C14" s="101" t="s">
        <v>269</v>
      </c>
      <c r="D14" s="103">
        <f>+SUM(E14,+I14)</f>
        <v>74639</v>
      </c>
      <c r="E14" s="103">
        <f>+SUM(G14,+H14)</f>
        <v>1131</v>
      </c>
      <c r="F14" s="104">
        <f>IF(D14&gt;0,E14/D14*100,"-")</f>
        <v>1.5152936132584842</v>
      </c>
      <c r="G14" s="103">
        <v>1131</v>
      </c>
      <c r="H14" s="103">
        <v>0</v>
      </c>
      <c r="I14" s="103">
        <f>+SUM(K14,+M14,+O14)</f>
        <v>73508</v>
      </c>
      <c r="J14" s="104">
        <f>IF(D14&gt;0,I14/D14*100,"-")</f>
        <v>98.484706386741522</v>
      </c>
      <c r="K14" s="103">
        <v>64615</v>
      </c>
      <c r="L14" s="104">
        <f>IF(D14&gt;0,K14/D14*100,"-")</f>
        <v>86.570023714144085</v>
      </c>
      <c r="M14" s="103">
        <v>0</v>
      </c>
      <c r="N14" s="104">
        <f>IF(D14&gt;0,M14/D14*100,"-")</f>
        <v>0</v>
      </c>
      <c r="O14" s="103">
        <v>8893</v>
      </c>
      <c r="P14" s="103">
        <v>1235</v>
      </c>
      <c r="Q14" s="104">
        <f>IF(D14&gt;0,O14/D14*100,"-")</f>
        <v>11.914682672597436</v>
      </c>
      <c r="R14" s="103">
        <v>1360</v>
      </c>
      <c r="S14" s="101"/>
      <c r="T14" s="101"/>
      <c r="U14" s="101"/>
      <c r="V14" s="101" t="s">
        <v>257</v>
      </c>
      <c r="W14" s="101"/>
      <c r="X14" s="101"/>
      <c r="Y14" s="101"/>
      <c r="Z14" s="101" t="s">
        <v>257</v>
      </c>
      <c r="AA14" s="189" t="s">
        <v>256</v>
      </c>
      <c r="AB14" s="190"/>
    </row>
    <row r="15" spans="1:28" s="105" customFormat="1" ht="13.5" customHeight="1">
      <c r="A15" s="101" t="s">
        <v>27</v>
      </c>
      <c r="B15" s="102" t="s">
        <v>270</v>
      </c>
      <c r="C15" s="101" t="s">
        <v>271</v>
      </c>
      <c r="D15" s="103">
        <f>+SUM(E15,+I15)</f>
        <v>351642</v>
      </c>
      <c r="E15" s="103">
        <f>+SUM(G15,+H15)</f>
        <v>4204</v>
      </c>
      <c r="F15" s="104">
        <f>IF(D15&gt;0,E15/D15*100,"-")</f>
        <v>1.1955340943345789</v>
      </c>
      <c r="G15" s="103">
        <v>4204</v>
      </c>
      <c r="H15" s="103">
        <v>0</v>
      </c>
      <c r="I15" s="103">
        <f>+SUM(K15,+M15,+O15)</f>
        <v>347438</v>
      </c>
      <c r="J15" s="104">
        <f>IF(D15&gt;0,I15/D15*100,"-")</f>
        <v>98.804465905665424</v>
      </c>
      <c r="K15" s="103">
        <v>342913</v>
      </c>
      <c r="L15" s="104">
        <f>IF(D15&gt;0,K15/D15*100,"-")</f>
        <v>97.517645787477036</v>
      </c>
      <c r="M15" s="103">
        <v>0</v>
      </c>
      <c r="N15" s="104">
        <f>IF(D15&gt;0,M15/D15*100,"-")</f>
        <v>0</v>
      </c>
      <c r="O15" s="103">
        <v>4525</v>
      </c>
      <c r="P15" s="103">
        <v>1321</v>
      </c>
      <c r="Q15" s="104">
        <f>IF(D15&gt;0,O15/D15*100,"-")</f>
        <v>1.2868201181883847</v>
      </c>
      <c r="R15" s="103">
        <v>3282</v>
      </c>
      <c r="S15" s="101" t="s">
        <v>257</v>
      </c>
      <c r="T15" s="101"/>
      <c r="U15" s="101"/>
      <c r="V15" s="101"/>
      <c r="W15" s="101"/>
      <c r="X15" s="101"/>
      <c r="Y15" s="101"/>
      <c r="Z15" s="101" t="s">
        <v>257</v>
      </c>
      <c r="AA15" s="189" t="s">
        <v>256</v>
      </c>
      <c r="AB15" s="190"/>
    </row>
    <row r="16" spans="1:28" s="105" customFormat="1" ht="13.5" customHeight="1">
      <c r="A16" s="101" t="s">
        <v>27</v>
      </c>
      <c r="B16" s="102" t="s">
        <v>272</v>
      </c>
      <c r="C16" s="101" t="s">
        <v>273</v>
      </c>
      <c r="D16" s="103">
        <f>+SUM(E16,+I16)</f>
        <v>86426</v>
      </c>
      <c r="E16" s="103">
        <f>+SUM(G16,+H16)</f>
        <v>9633</v>
      </c>
      <c r="F16" s="104">
        <f>IF(D16&gt;0,E16/D16*100,"-")</f>
        <v>11.1459514497952</v>
      </c>
      <c r="G16" s="103">
        <v>9633</v>
      </c>
      <c r="H16" s="103">
        <v>0</v>
      </c>
      <c r="I16" s="103">
        <f>+SUM(K16,+M16,+O16)</f>
        <v>76793</v>
      </c>
      <c r="J16" s="104">
        <f>IF(D16&gt;0,I16/D16*100,"-")</f>
        <v>88.854048550204794</v>
      </c>
      <c r="K16" s="103">
        <v>47720</v>
      </c>
      <c r="L16" s="104">
        <f>IF(D16&gt;0,K16/D16*100,"-")</f>
        <v>55.214865896836599</v>
      </c>
      <c r="M16" s="103">
        <v>0</v>
      </c>
      <c r="N16" s="104">
        <f>IF(D16&gt;0,M16/D16*100,"-")</f>
        <v>0</v>
      </c>
      <c r="O16" s="103">
        <v>29073</v>
      </c>
      <c r="P16" s="103">
        <v>23193</v>
      </c>
      <c r="Q16" s="104">
        <f>IF(D16&gt;0,O16/D16*100,"-")</f>
        <v>33.639182653368202</v>
      </c>
      <c r="R16" s="103">
        <v>1036</v>
      </c>
      <c r="S16" s="101"/>
      <c r="T16" s="101"/>
      <c r="U16" s="101"/>
      <c r="V16" s="101" t="s">
        <v>257</v>
      </c>
      <c r="W16" s="101"/>
      <c r="X16" s="101"/>
      <c r="Y16" s="101"/>
      <c r="Z16" s="101" t="s">
        <v>257</v>
      </c>
      <c r="AA16" s="189" t="s">
        <v>256</v>
      </c>
      <c r="AB16" s="190"/>
    </row>
    <row r="17" spans="1:28" s="105" customFormat="1" ht="13.5" customHeight="1">
      <c r="A17" s="101" t="s">
        <v>27</v>
      </c>
      <c r="B17" s="102" t="s">
        <v>274</v>
      </c>
      <c r="C17" s="101" t="s">
        <v>275</v>
      </c>
      <c r="D17" s="103">
        <f>+SUM(E17,+I17)</f>
        <v>143858</v>
      </c>
      <c r="E17" s="103">
        <f>+SUM(G17,+H17)</f>
        <v>10</v>
      </c>
      <c r="F17" s="104">
        <f>IF(D17&gt;0,E17/D17*100,"-")</f>
        <v>6.9512991978200721E-3</v>
      </c>
      <c r="G17" s="103">
        <v>10</v>
      </c>
      <c r="H17" s="103">
        <v>0</v>
      </c>
      <c r="I17" s="103">
        <f>+SUM(K17,+M17,+O17)</f>
        <v>143848</v>
      </c>
      <c r="J17" s="104">
        <f>IF(D17&gt;0,I17/D17*100,"-")</f>
        <v>99.993048700802177</v>
      </c>
      <c r="K17" s="103">
        <v>143848</v>
      </c>
      <c r="L17" s="104">
        <f>IF(D17&gt;0,K17/D17*100,"-")</f>
        <v>99.993048700802177</v>
      </c>
      <c r="M17" s="103">
        <v>0</v>
      </c>
      <c r="N17" s="104">
        <f>IF(D17&gt;0,M17/D17*100,"-")</f>
        <v>0</v>
      </c>
      <c r="O17" s="103">
        <v>0</v>
      </c>
      <c r="P17" s="103">
        <v>0</v>
      </c>
      <c r="Q17" s="104">
        <f>IF(D17&gt;0,O17/D17*100,"-")</f>
        <v>0</v>
      </c>
      <c r="R17" s="103">
        <v>2644</v>
      </c>
      <c r="S17" s="101"/>
      <c r="T17" s="101"/>
      <c r="U17" s="101"/>
      <c r="V17" s="101" t="s">
        <v>257</v>
      </c>
      <c r="W17" s="101"/>
      <c r="X17" s="101"/>
      <c r="Y17" s="101"/>
      <c r="Z17" s="101" t="s">
        <v>257</v>
      </c>
      <c r="AA17" s="189" t="s">
        <v>256</v>
      </c>
      <c r="AB17" s="190"/>
    </row>
    <row r="18" spans="1:28" s="105" customFormat="1" ht="13.5" customHeight="1">
      <c r="A18" s="101" t="s">
        <v>27</v>
      </c>
      <c r="B18" s="102" t="s">
        <v>276</v>
      </c>
      <c r="C18" s="101" t="s">
        <v>277</v>
      </c>
      <c r="D18" s="103">
        <f>+SUM(E18,+I18)</f>
        <v>401559</v>
      </c>
      <c r="E18" s="103">
        <f>+SUM(G18,+H18)</f>
        <v>1930</v>
      </c>
      <c r="F18" s="104">
        <f>IF(D18&gt;0,E18/D18*100,"-")</f>
        <v>0.48062675721375936</v>
      </c>
      <c r="G18" s="103">
        <v>1930</v>
      </c>
      <c r="H18" s="103">
        <v>0</v>
      </c>
      <c r="I18" s="103">
        <f>+SUM(K18,+M18,+O18)</f>
        <v>399629</v>
      </c>
      <c r="J18" s="104">
        <f>IF(D18&gt;0,I18/D18*100,"-")</f>
        <v>99.51937324278623</v>
      </c>
      <c r="K18" s="103">
        <v>376167</v>
      </c>
      <c r="L18" s="104">
        <f>IF(D18&gt;0,K18/D18*100,"-")</f>
        <v>93.676645275040528</v>
      </c>
      <c r="M18" s="103">
        <v>0</v>
      </c>
      <c r="N18" s="104">
        <f>IF(D18&gt;0,M18/D18*100,"-")</f>
        <v>0</v>
      </c>
      <c r="O18" s="103">
        <v>23462</v>
      </c>
      <c r="P18" s="103">
        <v>16006</v>
      </c>
      <c r="Q18" s="104">
        <f>IF(D18&gt;0,O18/D18*100,"-")</f>
        <v>5.8427279677457111</v>
      </c>
      <c r="R18" s="103">
        <v>4659</v>
      </c>
      <c r="S18" s="101"/>
      <c r="T18" s="101" t="s">
        <v>257</v>
      </c>
      <c r="U18" s="101"/>
      <c r="V18" s="101"/>
      <c r="W18" s="101"/>
      <c r="X18" s="101"/>
      <c r="Y18" s="101"/>
      <c r="Z18" s="101" t="s">
        <v>257</v>
      </c>
      <c r="AA18" s="189" t="s">
        <v>256</v>
      </c>
      <c r="AB18" s="190"/>
    </row>
    <row r="19" spans="1:28" s="105" customFormat="1" ht="13.5" customHeight="1">
      <c r="A19" s="101" t="s">
        <v>27</v>
      </c>
      <c r="B19" s="102" t="s">
        <v>278</v>
      </c>
      <c r="C19" s="101" t="s">
        <v>279</v>
      </c>
      <c r="D19" s="103">
        <f>+SUM(E19,+I19)</f>
        <v>282132</v>
      </c>
      <c r="E19" s="103">
        <f>+SUM(G19,+H19)</f>
        <v>1211</v>
      </c>
      <c r="F19" s="104">
        <f>IF(D19&gt;0,E19/D19*100,"-")</f>
        <v>0.42923170714417364</v>
      </c>
      <c r="G19" s="103">
        <v>1211</v>
      </c>
      <c r="H19" s="103">
        <v>0</v>
      </c>
      <c r="I19" s="103">
        <f>+SUM(K19,+M19,+O19)</f>
        <v>280921</v>
      </c>
      <c r="J19" s="104">
        <f>IF(D19&gt;0,I19/D19*100,"-")</f>
        <v>99.570768292855831</v>
      </c>
      <c r="K19" s="103">
        <v>277452</v>
      </c>
      <c r="L19" s="104">
        <f>IF(D19&gt;0,K19/D19*100,"-")</f>
        <v>98.341201990557607</v>
      </c>
      <c r="M19" s="103">
        <v>0</v>
      </c>
      <c r="N19" s="104">
        <f>IF(D19&gt;0,M19/D19*100,"-")</f>
        <v>0</v>
      </c>
      <c r="O19" s="103">
        <v>3469</v>
      </c>
      <c r="P19" s="103">
        <v>1238</v>
      </c>
      <c r="Q19" s="104">
        <f>IF(D19&gt;0,O19/D19*100,"-")</f>
        <v>1.2295663022982151</v>
      </c>
      <c r="R19" s="103">
        <v>3543</v>
      </c>
      <c r="S19" s="101"/>
      <c r="T19" s="101" t="s">
        <v>257</v>
      </c>
      <c r="U19" s="101"/>
      <c r="V19" s="101"/>
      <c r="W19" s="101"/>
      <c r="X19" s="101"/>
      <c r="Y19" s="101"/>
      <c r="Z19" s="101" t="s">
        <v>257</v>
      </c>
      <c r="AA19" s="189" t="s">
        <v>256</v>
      </c>
      <c r="AB19" s="190"/>
    </row>
    <row r="20" spans="1:28" s="105" customFormat="1" ht="13.5" customHeight="1">
      <c r="A20" s="101" t="s">
        <v>27</v>
      </c>
      <c r="B20" s="102" t="s">
        <v>280</v>
      </c>
      <c r="C20" s="101" t="s">
        <v>281</v>
      </c>
      <c r="D20" s="103">
        <f>+SUM(E20,+I20)</f>
        <v>266569</v>
      </c>
      <c r="E20" s="103">
        <f>+SUM(G20,+H20)</f>
        <v>8283</v>
      </c>
      <c r="F20" s="104">
        <f>IF(D20&gt;0,E20/D20*100,"-")</f>
        <v>3.1072630350866004</v>
      </c>
      <c r="G20" s="103">
        <v>8283</v>
      </c>
      <c r="H20" s="103">
        <v>0</v>
      </c>
      <c r="I20" s="103">
        <f>+SUM(K20,+M20,+O20)</f>
        <v>258286</v>
      </c>
      <c r="J20" s="104">
        <f>IF(D20&gt;0,I20/D20*100,"-")</f>
        <v>96.892736964913396</v>
      </c>
      <c r="K20" s="103">
        <v>217362</v>
      </c>
      <c r="L20" s="104">
        <f>IF(D20&gt;0,K20/D20*100,"-")</f>
        <v>81.540614249969053</v>
      </c>
      <c r="M20" s="103">
        <v>0</v>
      </c>
      <c r="N20" s="104">
        <f>IF(D20&gt;0,M20/D20*100,"-")</f>
        <v>0</v>
      </c>
      <c r="O20" s="103">
        <v>40924</v>
      </c>
      <c r="P20" s="103">
        <v>12928</v>
      </c>
      <c r="Q20" s="104">
        <f>IF(D20&gt;0,O20/D20*100,"-")</f>
        <v>15.35212271494435</v>
      </c>
      <c r="R20" s="103">
        <v>7725</v>
      </c>
      <c r="S20" s="101"/>
      <c r="T20" s="101" t="s">
        <v>257</v>
      </c>
      <c r="U20" s="101"/>
      <c r="V20" s="101"/>
      <c r="W20" s="101"/>
      <c r="X20" s="101"/>
      <c r="Y20" s="101"/>
      <c r="Z20" s="101" t="s">
        <v>257</v>
      </c>
      <c r="AA20" s="189" t="s">
        <v>256</v>
      </c>
      <c r="AB20" s="190"/>
    </row>
    <row r="21" spans="1:28" s="105" customFormat="1" ht="13.5" customHeight="1">
      <c r="A21" s="101" t="s">
        <v>27</v>
      </c>
      <c r="B21" s="102" t="s">
        <v>282</v>
      </c>
      <c r="C21" s="101" t="s">
        <v>283</v>
      </c>
      <c r="D21" s="103">
        <f>+SUM(E21,+I21)</f>
        <v>100455</v>
      </c>
      <c r="E21" s="103">
        <f>+SUM(G21,+H21)</f>
        <v>16445</v>
      </c>
      <c r="F21" s="104">
        <f>IF(D21&gt;0,E21/D21*100,"-")</f>
        <v>16.37051416056941</v>
      </c>
      <c r="G21" s="103">
        <v>16445</v>
      </c>
      <c r="H21" s="103">
        <v>0</v>
      </c>
      <c r="I21" s="103">
        <f>+SUM(K21,+M21,+O21)</f>
        <v>84010</v>
      </c>
      <c r="J21" s="104">
        <f>IF(D21&gt;0,I21/D21*100,"-")</f>
        <v>83.6294858394306</v>
      </c>
      <c r="K21" s="103">
        <v>37166</v>
      </c>
      <c r="L21" s="104">
        <f>IF(D21&gt;0,K21/D21*100,"-")</f>
        <v>36.997660644069484</v>
      </c>
      <c r="M21" s="103">
        <v>0</v>
      </c>
      <c r="N21" s="104">
        <f>IF(D21&gt;0,M21/D21*100,"-")</f>
        <v>0</v>
      </c>
      <c r="O21" s="103">
        <v>46844</v>
      </c>
      <c r="P21" s="103">
        <v>40533</v>
      </c>
      <c r="Q21" s="104">
        <f>IF(D21&gt;0,O21/D21*100,"-")</f>
        <v>46.63182519536111</v>
      </c>
      <c r="R21" s="103">
        <v>2059</v>
      </c>
      <c r="S21" s="101"/>
      <c r="T21" s="101"/>
      <c r="U21" s="101"/>
      <c r="V21" s="101" t="s">
        <v>257</v>
      </c>
      <c r="W21" s="101"/>
      <c r="X21" s="101"/>
      <c r="Y21" s="101"/>
      <c r="Z21" s="101" t="s">
        <v>257</v>
      </c>
      <c r="AA21" s="189" t="s">
        <v>256</v>
      </c>
      <c r="AB21" s="190"/>
    </row>
    <row r="22" spans="1:28" s="105" customFormat="1" ht="13.5" customHeight="1">
      <c r="A22" s="101" t="s">
        <v>27</v>
      </c>
      <c r="B22" s="102" t="s">
        <v>284</v>
      </c>
      <c r="C22" s="101" t="s">
        <v>285</v>
      </c>
      <c r="D22" s="103">
        <f>+SUM(E22,+I22)</f>
        <v>111270</v>
      </c>
      <c r="E22" s="103">
        <f>+SUM(G22,+H22)</f>
        <v>2581</v>
      </c>
      <c r="F22" s="104">
        <f>IF(D22&gt;0,E22/D22*100,"-")</f>
        <v>2.319582996315269</v>
      </c>
      <c r="G22" s="103">
        <v>2581</v>
      </c>
      <c r="H22" s="103">
        <v>0</v>
      </c>
      <c r="I22" s="103">
        <f>+SUM(K22,+M22,+O22)</f>
        <v>108689</v>
      </c>
      <c r="J22" s="104">
        <f>IF(D22&gt;0,I22/D22*100,"-")</f>
        <v>97.680417003684724</v>
      </c>
      <c r="K22" s="103">
        <v>96727</v>
      </c>
      <c r="L22" s="104">
        <f>IF(D22&gt;0,K22/D22*100,"-")</f>
        <v>86.929990114136785</v>
      </c>
      <c r="M22" s="103">
        <v>0</v>
      </c>
      <c r="N22" s="104">
        <f>IF(D22&gt;0,M22/D22*100,"-")</f>
        <v>0</v>
      </c>
      <c r="O22" s="103">
        <v>11962</v>
      </c>
      <c r="P22" s="103">
        <v>6889</v>
      </c>
      <c r="Q22" s="104">
        <f>IF(D22&gt;0,O22/D22*100,"-")</f>
        <v>10.750426889547947</v>
      </c>
      <c r="R22" s="103">
        <v>1431</v>
      </c>
      <c r="S22" s="101"/>
      <c r="T22" s="101" t="s">
        <v>257</v>
      </c>
      <c r="U22" s="101"/>
      <c r="V22" s="101"/>
      <c r="W22" s="101"/>
      <c r="X22" s="101"/>
      <c r="Y22" s="101"/>
      <c r="Z22" s="101" t="s">
        <v>257</v>
      </c>
      <c r="AA22" s="189" t="s">
        <v>256</v>
      </c>
      <c r="AB22" s="190"/>
    </row>
    <row r="23" spans="1:28" s="105" customFormat="1" ht="13.5" customHeight="1">
      <c r="A23" s="101" t="s">
        <v>27</v>
      </c>
      <c r="B23" s="102" t="s">
        <v>286</v>
      </c>
      <c r="C23" s="101" t="s">
        <v>287</v>
      </c>
      <c r="D23" s="103">
        <f>+SUM(E23,+I23)</f>
        <v>232050</v>
      </c>
      <c r="E23" s="103">
        <f>+SUM(G23,+H23)</f>
        <v>665</v>
      </c>
      <c r="F23" s="104">
        <f>IF(D23&gt;0,E23/D23*100,"-")</f>
        <v>0.28657616892911009</v>
      </c>
      <c r="G23" s="103">
        <v>665</v>
      </c>
      <c r="H23" s="103">
        <v>0</v>
      </c>
      <c r="I23" s="103">
        <f>+SUM(K23,+M23,+O23)</f>
        <v>231385</v>
      </c>
      <c r="J23" s="104">
        <f>IF(D23&gt;0,I23/D23*100,"-")</f>
        <v>99.713423831070884</v>
      </c>
      <c r="K23" s="103">
        <v>227813</v>
      </c>
      <c r="L23" s="104">
        <f>IF(D23&gt;0,K23/D23*100,"-")</f>
        <v>98.174100409394526</v>
      </c>
      <c r="M23" s="103">
        <v>0</v>
      </c>
      <c r="N23" s="104">
        <f>IF(D23&gt;0,M23/D23*100,"-")</f>
        <v>0</v>
      </c>
      <c r="O23" s="103">
        <v>3572</v>
      </c>
      <c r="P23" s="103">
        <v>1921</v>
      </c>
      <c r="Q23" s="104">
        <f>IF(D23&gt;0,O23/D23*100,"-")</f>
        <v>1.5393234216763629</v>
      </c>
      <c r="R23" s="103">
        <v>2997</v>
      </c>
      <c r="S23" s="101"/>
      <c r="T23" s="101" t="s">
        <v>257</v>
      </c>
      <c r="U23" s="101"/>
      <c r="V23" s="101"/>
      <c r="W23" s="101"/>
      <c r="X23" s="101"/>
      <c r="Y23" s="101"/>
      <c r="Z23" s="101" t="s">
        <v>257</v>
      </c>
      <c r="AA23" s="189" t="s">
        <v>256</v>
      </c>
      <c r="AB23" s="190"/>
    </row>
    <row r="24" spans="1:28" s="105" customFormat="1" ht="13.5" customHeight="1">
      <c r="A24" s="101" t="s">
        <v>27</v>
      </c>
      <c r="B24" s="102" t="s">
        <v>288</v>
      </c>
      <c r="C24" s="101" t="s">
        <v>289</v>
      </c>
      <c r="D24" s="103">
        <f>+SUM(E24,+I24)</f>
        <v>104865</v>
      </c>
      <c r="E24" s="103">
        <f>+SUM(G24,+H24)</f>
        <v>3152</v>
      </c>
      <c r="F24" s="104">
        <f>IF(D24&gt;0,E24/D24*100,"-")</f>
        <v>3.0057693224622133</v>
      </c>
      <c r="G24" s="103">
        <v>3141</v>
      </c>
      <c r="H24" s="103">
        <v>11</v>
      </c>
      <c r="I24" s="103">
        <f>+SUM(K24,+M24,+O24)</f>
        <v>101713</v>
      </c>
      <c r="J24" s="104">
        <f>IF(D24&gt;0,I24/D24*100,"-")</f>
        <v>96.994230677537786</v>
      </c>
      <c r="K24" s="103">
        <v>93981</v>
      </c>
      <c r="L24" s="104">
        <f>IF(D24&gt;0,K24/D24*100,"-")</f>
        <v>89.620941210127299</v>
      </c>
      <c r="M24" s="103">
        <v>0</v>
      </c>
      <c r="N24" s="104">
        <f>IF(D24&gt;0,M24/D24*100,"-")</f>
        <v>0</v>
      </c>
      <c r="O24" s="103">
        <v>7732</v>
      </c>
      <c r="P24" s="103">
        <v>5086</v>
      </c>
      <c r="Q24" s="104">
        <f>IF(D24&gt;0,O24/D24*100,"-")</f>
        <v>7.3732894674104807</v>
      </c>
      <c r="R24" s="103">
        <v>632</v>
      </c>
      <c r="S24" s="101"/>
      <c r="T24" s="101" t="s">
        <v>257</v>
      </c>
      <c r="U24" s="101"/>
      <c r="V24" s="101"/>
      <c r="W24" s="101"/>
      <c r="X24" s="101"/>
      <c r="Y24" s="101"/>
      <c r="Z24" s="101" t="s">
        <v>257</v>
      </c>
      <c r="AA24" s="189" t="s">
        <v>256</v>
      </c>
      <c r="AB24" s="190"/>
    </row>
    <row r="25" spans="1:28" s="105" customFormat="1" ht="13.5" customHeight="1">
      <c r="A25" s="101" t="s">
        <v>27</v>
      </c>
      <c r="B25" s="102" t="s">
        <v>290</v>
      </c>
      <c r="C25" s="101" t="s">
        <v>291</v>
      </c>
      <c r="D25" s="103">
        <f>+SUM(E25,+I25)</f>
        <v>119225</v>
      </c>
      <c r="E25" s="103">
        <f>+SUM(G25,+H25)</f>
        <v>3216</v>
      </c>
      <c r="F25" s="104">
        <f>IF(D25&gt;0,E25/D25*100,"-")</f>
        <v>2.6974208429440134</v>
      </c>
      <c r="G25" s="103">
        <v>3216</v>
      </c>
      <c r="H25" s="103">
        <v>0</v>
      </c>
      <c r="I25" s="103">
        <f>+SUM(K25,+M25,+O25)</f>
        <v>116009</v>
      </c>
      <c r="J25" s="104">
        <f>IF(D25&gt;0,I25/D25*100,"-")</f>
        <v>97.302579157055987</v>
      </c>
      <c r="K25" s="103">
        <v>107390</v>
      </c>
      <c r="L25" s="104">
        <f>IF(D25&gt;0,K25/D25*100,"-")</f>
        <v>90.073390647934588</v>
      </c>
      <c r="M25" s="103">
        <v>0</v>
      </c>
      <c r="N25" s="104">
        <f>IF(D25&gt;0,M25/D25*100,"-")</f>
        <v>0</v>
      </c>
      <c r="O25" s="103">
        <v>8619</v>
      </c>
      <c r="P25" s="103">
        <v>2149</v>
      </c>
      <c r="Q25" s="104">
        <f>IF(D25&gt;0,O25/D25*100,"-")</f>
        <v>7.2291885091214088</v>
      </c>
      <c r="R25" s="103">
        <v>1800</v>
      </c>
      <c r="S25" s="101"/>
      <c r="T25" s="101"/>
      <c r="U25" s="101"/>
      <c r="V25" s="101" t="s">
        <v>257</v>
      </c>
      <c r="W25" s="101"/>
      <c r="X25" s="101"/>
      <c r="Y25" s="101"/>
      <c r="Z25" s="101" t="s">
        <v>257</v>
      </c>
      <c r="AA25" s="189" t="s">
        <v>256</v>
      </c>
      <c r="AB25" s="190"/>
    </row>
    <row r="26" spans="1:28" s="105" customFormat="1" ht="13.5" customHeight="1">
      <c r="A26" s="101" t="s">
        <v>27</v>
      </c>
      <c r="B26" s="102" t="s">
        <v>292</v>
      </c>
      <c r="C26" s="101" t="s">
        <v>293</v>
      </c>
      <c r="D26" s="103">
        <f>+SUM(E26,+I26)</f>
        <v>120313</v>
      </c>
      <c r="E26" s="103">
        <f>+SUM(G26,+H26)</f>
        <v>690</v>
      </c>
      <c r="F26" s="104">
        <f>IF(D26&gt;0,E26/D26*100,"-")</f>
        <v>0.57350411011278912</v>
      </c>
      <c r="G26" s="103">
        <v>690</v>
      </c>
      <c r="H26" s="103">
        <v>0</v>
      </c>
      <c r="I26" s="103">
        <f>+SUM(K26,+M26,+O26)</f>
        <v>119623</v>
      </c>
      <c r="J26" s="104">
        <f>IF(D26&gt;0,I26/D26*100,"-")</f>
        <v>99.426495889887207</v>
      </c>
      <c r="K26" s="103">
        <v>116171</v>
      </c>
      <c r="L26" s="104">
        <f>IF(D26&gt;0,K26/D26*100,"-")</f>
        <v>96.557313008569309</v>
      </c>
      <c r="M26" s="103">
        <v>0</v>
      </c>
      <c r="N26" s="104">
        <f>IF(D26&gt;0,M26/D26*100,"-")</f>
        <v>0</v>
      </c>
      <c r="O26" s="103">
        <v>3452</v>
      </c>
      <c r="P26" s="103">
        <v>1774</v>
      </c>
      <c r="Q26" s="104">
        <f>IF(D26&gt;0,O26/D26*100,"-")</f>
        <v>2.8691828813178959</v>
      </c>
      <c r="R26" s="103">
        <v>2861</v>
      </c>
      <c r="S26" s="101"/>
      <c r="T26" s="101" t="s">
        <v>257</v>
      </c>
      <c r="U26" s="101"/>
      <c r="V26" s="101"/>
      <c r="W26" s="101"/>
      <c r="X26" s="101"/>
      <c r="Y26" s="101" t="s">
        <v>257</v>
      </c>
      <c r="Z26" s="101"/>
      <c r="AA26" s="189" t="s">
        <v>256</v>
      </c>
      <c r="AB26" s="190"/>
    </row>
    <row r="27" spans="1:28" s="105" customFormat="1" ht="13.5" customHeight="1">
      <c r="A27" s="101" t="s">
        <v>27</v>
      </c>
      <c r="B27" s="102" t="s">
        <v>294</v>
      </c>
      <c r="C27" s="101" t="s">
        <v>295</v>
      </c>
      <c r="D27" s="103">
        <f>+SUM(E27,+I27)</f>
        <v>185939</v>
      </c>
      <c r="E27" s="103">
        <f>+SUM(G27,+H27)</f>
        <v>9360</v>
      </c>
      <c r="F27" s="104">
        <f>IF(D27&gt;0,E27/D27*100,"-")</f>
        <v>5.0339089701461237</v>
      </c>
      <c r="G27" s="103">
        <v>9360</v>
      </c>
      <c r="H27" s="103">
        <v>0</v>
      </c>
      <c r="I27" s="103">
        <f>+SUM(K27,+M27,+O27)</f>
        <v>176579</v>
      </c>
      <c r="J27" s="104">
        <f>IF(D27&gt;0,I27/D27*100,"-")</f>
        <v>94.966091029853871</v>
      </c>
      <c r="K27" s="103">
        <v>147819</v>
      </c>
      <c r="L27" s="104">
        <f>IF(D27&gt;0,K27/D27*100,"-")</f>
        <v>79.498652783977548</v>
      </c>
      <c r="M27" s="103">
        <v>0</v>
      </c>
      <c r="N27" s="104">
        <f>IF(D27&gt;0,M27/D27*100,"-")</f>
        <v>0</v>
      </c>
      <c r="O27" s="103">
        <v>28760</v>
      </c>
      <c r="P27" s="103">
        <v>13599</v>
      </c>
      <c r="Q27" s="104">
        <f>IF(D27&gt;0,O27/D27*100,"-")</f>
        <v>15.467438245876336</v>
      </c>
      <c r="R27" s="103">
        <v>2559</v>
      </c>
      <c r="S27" s="101"/>
      <c r="T27" s="101"/>
      <c r="U27" s="101"/>
      <c r="V27" s="101" t="s">
        <v>257</v>
      </c>
      <c r="W27" s="101"/>
      <c r="X27" s="101"/>
      <c r="Y27" s="101"/>
      <c r="Z27" s="101" t="s">
        <v>257</v>
      </c>
      <c r="AA27" s="189" t="s">
        <v>256</v>
      </c>
      <c r="AB27" s="190"/>
    </row>
    <row r="28" spans="1:28" s="105" customFormat="1" ht="13.5" customHeight="1">
      <c r="A28" s="101" t="s">
        <v>27</v>
      </c>
      <c r="B28" s="102" t="s">
        <v>296</v>
      </c>
      <c r="C28" s="101" t="s">
        <v>297</v>
      </c>
      <c r="D28" s="103">
        <f>+SUM(E28,+I28)</f>
        <v>138185</v>
      </c>
      <c r="E28" s="103">
        <f>+SUM(G28,+H28)</f>
        <v>23</v>
      </c>
      <c r="F28" s="104">
        <f>IF(D28&gt;0,E28/D28*100,"-")</f>
        <v>1.6644353583963527E-2</v>
      </c>
      <c r="G28" s="103">
        <v>23</v>
      </c>
      <c r="H28" s="103">
        <v>0</v>
      </c>
      <c r="I28" s="103">
        <f>+SUM(K28,+M28,+O28)</f>
        <v>138162</v>
      </c>
      <c r="J28" s="104">
        <f>IF(D28&gt;0,I28/D28*100,"-")</f>
        <v>99.983355646416044</v>
      </c>
      <c r="K28" s="103">
        <v>138116</v>
      </c>
      <c r="L28" s="104">
        <f>IF(D28&gt;0,K28/D28*100,"-")</f>
        <v>99.950066939248103</v>
      </c>
      <c r="M28" s="103">
        <v>0</v>
      </c>
      <c r="N28" s="104">
        <f>IF(D28&gt;0,M28/D28*100,"-")</f>
        <v>0</v>
      </c>
      <c r="O28" s="103">
        <v>46</v>
      </c>
      <c r="P28" s="103">
        <v>20</v>
      </c>
      <c r="Q28" s="104">
        <f>IF(D28&gt;0,O28/D28*100,"-")</f>
        <v>3.3288707167927055E-2</v>
      </c>
      <c r="R28" s="103">
        <v>2915</v>
      </c>
      <c r="S28" s="101"/>
      <c r="T28" s="101" t="s">
        <v>257</v>
      </c>
      <c r="U28" s="101"/>
      <c r="V28" s="101"/>
      <c r="W28" s="101"/>
      <c r="X28" s="101"/>
      <c r="Y28" s="101"/>
      <c r="Z28" s="101" t="s">
        <v>257</v>
      </c>
      <c r="AA28" s="189" t="s">
        <v>256</v>
      </c>
      <c r="AB28" s="190"/>
    </row>
    <row r="29" spans="1:28" s="105" customFormat="1" ht="13.5" customHeight="1">
      <c r="A29" s="101" t="s">
        <v>27</v>
      </c>
      <c r="B29" s="102" t="s">
        <v>298</v>
      </c>
      <c r="C29" s="101" t="s">
        <v>299</v>
      </c>
      <c r="D29" s="103">
        <f>+SUM(E29,+I29)</f>
        <v>68852</v>
      </c>
      <c r="E29" s="103">
        <f>+SUM(G29,+H29)</f>
        <v>2780</v>
      </c>
      <c r="F29" s="104">
        <f>IF(D29&gt;0,E29/D29*100,"-")</f>
        <v>4.0376459652588164</v>
      </c>
      <c r="G29" s="103">
        <v>2780</v>
      </c>
      <c r="H29" s="103">
        <v>0</v>
      </c>
      <c r="I29" s="103">
        <f>+SUM(K29,+M29,+O29)</f>
        <v>66072</v>
      </c>
      <c r="J29" s="104">
        <f>IF(D29&gt;0,I29/D29*100,"-")</f>
        <v>95.962354034741182</v>
      </c>
      <c r="K29" s="103">
        <v>54535</v>
      </c>
      <c r="L29" s="104">
        <f>IF(D29&gt;0,K29/D29*100,"-")</f>
        <v>79.20612327891709</v>
      </c>
      <c r="M29" s="103">
        <v>0</v>
      </c>
      <c r="N29" s="104">
        <f>IF(D29&gt;0,M29/D29*100,"-")</f>
        <v>0</v>
      </c>
      <c r="O29" s="103">
        <v>11537</v>
      </c>
      <c r="P29" s="103">
        <v>8084</v>
      </c>
      <c r="Q29" s="104">
        <f>IF(D29&gt;0,O29/D29*100,"-")</f>
        <v>16.756230755824085</v>
      </c>
      <c r="R29" s="103">
        <v>1413</v>
      </c>
      <c r="S29" s="101"/>
      <c r="T29" s="101" t="s">
        <v>257</v>
      </c>
      <c r="U29" s="101"/>
      <c r="V29" s="101"/>
      <c r="W29" s="101"/>
      <c r="X29" s="101"/>
      <c r="Y29" s="101"/>
      <c r="Z29" s="101" t="s">
        <v>257</v>
      </c>
      <c r="AA29" s="189" t="s">
        <v>256</v>
      </c>
      <c r="AB29" s="190"/>
    </row>
    <row r="30" spans="1:28" s="105" customFormat="1" ht="13.5" customHeight="1">
      <c r="A30" s="101" t="s">
        <v>27</v>
      </c>
      <c r="B30" s="102" t="s">
        <v>300</v>
      </c>
      <c r="C30" s="101" t="s">
        <v>301</v>
      </c>
      <c r="D30" s="103">
        <f>+SUM(E30,+I30)</f>
        <v>111144</v>
      </c>
      <c r="E30" s="103">
        <f>+SUM(G30,+H30)</f>
        <v>4698</v>
      </c>
      <c r="F30" s="104">
        <f>IF(D30&gt;0,E30/D30*100,"-")</f>
        <v>4.2269488231483479</v>
      </c>
      <c r="G30" s="103">
        <v>4698</v>
      </c>
      <c r="H30" s="103">
        <v>0</v>
      </c>
      <c r="I30" s="103">
        <f>+SUM(K30,+M30,+O30)</f>
        <v>106446</v>
      </c>
      <c r="J30" s="104">
        <f>IF(D30&gt;0,I30/D30*100,"-")</f>
        <v>95.773051176851652</v>
      </c>
      <c r="K30" s="103">
        <v>80928</v>
      </c>
      <c r="L30" s="104">
        <f>IF(D30&gt;0,K30/D30*100,"-")</f>
        <v>72.81364716044051</v>
      </c>
      <c r="M30" s="103">
        <v>0</v>
      </c>
      <c r="N30" s="104">
        <f>IF(D30&gt;0,M30/D30*100,"-")</f>
        <v>0</v>
      </c>
      <c r="O30" s="103">
        <v>25518</v>
      </c>
      <c r="P30" s="103">
        <v>5957</v>
      </c>
      <c r="Q30" s="104">
        <f>IF(D30&gt;0,O30/D30*100,"-")</f>
        <v>22.959404016411142</v>
      </c>
      <c r="R30" s="103">
        <v>1073</v>
      </c>
      <c r="S30" s="101"/>
      <c r="T30" s="101" t="s">
        <v>257</v>
      </c>
      <c r="U30" s="101"/>
      <c r="V30" s="101"/>
      <c r="W30" s="101"/>
      <c r="X30" s="101"/>
      <c r="Y30" s="101"/>
      <c r="Z30" s="101" t="s">
        <v>257</v>
      </c>
      <c r="AA30" s="189" t="s">
        <v>256</v>
      </c>
      <c r="AB30" s="190"/>
    </row>
    <row r="31" spans="1:28" s="105" customFormat="1" ht="13.5" customHeight="1">
      <c r="A31" s="101" t="s">
        <v>27</v>
      </c>
      <c r="B31" s="102" t="s">
        <v>302</v>
      </c>
      <c r="C31" s="101" t="s">
        <v>303</v>
      </c>
      <c r="D31" s="103">
        <f>+SUM(E31,+I31)</f>
        <v>121728</v>
      </c>
      <c r="E31" s="103">
        <f>+SUM(G31,+H31)</f>
        <v>1186</v>
      </c>
      <c r="F31" s="104">
        <f>IF(D31&gt;0,E31/D31*100,"-")</f>
        <v>0.97430336487907465</v>
      </c>
      <c r="G31" s="103">
        <v>1186</v>
      </c>
      <c r="H31" s="103">
        <v>0</v>
      </c>
      <c r="I31" s="103">
        <f>+SUM(K31,+M31,+O31)</f>
        <v>120542</v>
      </c>
      <c r="J31" s="104">
        <f>IF(D31&gt;0,I31/D31*100,"-")</f>
        <v>99.025696635120937</v>
      </c>
      <c r="K31" s="103">
        <v>114115</v>
      </c>
      <c r="L31" s="104">
        <f>IF(D31&gt;0,K31/D31*100,"-")</f>
        <v>93.745892481598318</v>
      </c>
      <c r="M31" s="103">
        <v>0</v>
      </c>
      <c r="N31" s="104">
        <f>IF(D31&gt;0,M31/D31*100,"-")</f>
        <v>0</v>
      </c>
      <c r="O31" s="103">
        <v>6427</v>
      </c>
      <c r="P31" s="103">
        <v>4878</v>
      </c>
      <c r="Q31" s="104">
        <f>IF(D31&gt;0,O31/D31*100,"-")</f>
        <v>5.2798041535226075</v>
      </c>
      <c r="R31" s="103">
        <v>3165</v>
      </c>
      <c r="S31" s="101"/>
      <c r="T31" s="101" t="s">
        <v>257</v>
      </c>
      <c r="U31" s="101"/>
      <c r="V31" s="101"/>
      <c r="W31" s="101"/>
      <c r="X31" s="101"/>
      <c r="Y31" s="101"/>
      <c r="Z31" s="101" t="s">
        <v>257</v>
      </c>
      <c r="AA31" s="189" t="s">
        <v>256</v>
      </c>
      <c r="AB31" s="190"/>
    </row>
    <row r="32" spans="1:28" s="105" customFormat="1" ht="13.5" customHeight="1">
      <c r="A32" s="101" t="s">
        <v>27</v>
      </c>
      <c r="B32" s="102" t="s">
        <v>304</v>
      </c>
      <c r="C32" s="101" t="s">
        <v>305</v>
      </c>
      <c r="D32" s="103">
        <f>+SUM(E32,+I32)</f>
        <v>86537</v>
      </c>
      <c r="E32" s="103">
        <f>+SUM(G32,+H32)</f>
        <v>414</v>
      </c>
      <c r="F32" s="104">
        <f>IF(D32&gt;0,E32/D32*100,"-")</f>
        <v>0.47840807978090294</v>
      </c>
      <c r="G32" s="103">
        <v>414</v>
      </c>
      <c r="H32" s="103">
        <v>0</v>
      </c>
      <c r="I32" s="103">
        <f>+SUM(K32,+M32,+O32)</f>
        <v>86123</v>
      </c>
      <c r="J32" s="104">
        <f>IF(D32&gt;0,I32/D32*100,"-")</f>
        <v>99.521591920219095</v>
      </c>
      <c r="K32" s="103">
        <v>82189</v>
      </c>
      <c r="L32" s="104">
        <f>IF(D32&gt;0,K32/D32*100,"-")</f>
        <v>94.975559587228588</v>
      </c>
      <c r="M32" s="103">
        <v>0</v>
      </c>
      <c r="N32" s="104">
        <f>IF(D32&gt;0,M32/D32*100,"-")</f>
        <v>0</v>
      </c>
      <c r="O32" s="103">
        <v>3934</v>
      </c>
      <c r="P32" s="103">
        <v>421</v>
      </c>
      <c r="Q32" s="104">
        <f>IF(D32&gt;0,O32/D32*100,"-")</f>
        <v>4.5460323329905128</v>
      </c>
      <c r="R32" s="103">
        <v>971</v>
      </c>
      <c r="S32" s="101"/>
      <c r="T32" s="101" t="s">
        <v>257</v>
      </c>
      <c r="U32" s="101"/>
      <c r="V32" s="101"/>
      <c r="W32" s="101"/>
      <c r="X32" s="101"/>
      <c r="Y32" s="101"/>
      <c r="Z32" s="101" t="s">
        <v>257</v>
      </c>
      <c r="AA32" s="189" t="s">
        <v>256</v>
      </c>
      <c r="AB32" s="190"/>
    </row>
    <row r="33" spans="1:28" s="105" customFormat="1" ht="13.5" customHeight="1">
      <c r="A33" s="101" t="s">
        <v>27</v>
      </c>
      <c r="B33" s="102" t="s">
        <v>306</v>
      </c>
      <c r="C33" s="101" t="s">
        <v>307</v>
      </c>
      <c r="D33" s="103">
        <f>+SUM(E33,+I33)</f>
        <v>57860</v>
      </c>
      <c r="E33" s="103">
        <f>+SUM(G33,+H33)</f>
        <v>830</v>
      </c>
      <c r="F33" s="104">
        <f>IF(D33&gt;0,E33/D33*100,"-")</f>
        <v>1.4344970618734878</v>
      </c>
      <c r="G33" s="103">
        <v>830</v>
      </c>
      <c r="H33" s="103">
        <v>0</v>
      </c>
      <c r="I33" s="103">
        <f>+SUM(K33,+M33,+O33)</f>
        <v>57030</v>
      </c>
      <c r="J33" s="104">
        <f>IF(D33&gt;0,I33/D33*100,"-")</f>
        <v>98.565502938126514</v>
      </c>
      <c r="K33" s="103">
        <v>49616</v>
      </c>
      <c r="L33" s="104">
        <f>IF(D33&gt;0,K33/D33*100,"-")</f>
        <v>85.751814725198756</v>
      </c>
      <c r="M33" s="103">
        <v>0</v>
      </c>
      <c r="N33" s="104">
        <f>IF(D33&gt;0,M33/D33*100,"-")</f>
        <v>0</v>
      </c>
      <c r="O33" s="103">
        <v>7414</v>
      </c>
      <c r="P33" s="103">
        <v>974</v>
      </c>
      <c r="Q33" s="104">
        <f>IF(D33&gt;0,O33/D33*100,"-")</f>
        <v>12.813688212927756</v>
      </c>
      <c r="R33" s="103">
        <v>530</v>
      </c>
      <c r="S33" s="101"/>
      <c r="T33" s="101" t="s">
        <v>257</v>
      </c>
      <c r="U33" s="101"/>
      <c r="V33" s="101"/>
      <c r="W33" s="101"/>
      <c r="X33" s="101"/>
      <c r="Y33" s="101"/>
      <c r="Z33" s="101" t="s">
        <v>257</v>
      </c>
      <c r="AA33" s="189" t="s">
        <v>256</v>
      </c>
      <c r="AB33" s="190"/>
    </row>
    <row r="34" spans="1:28" s="105" customFormat="1" ht="13.5" customHeight="1">
      <c r="A34" s="101" t="s">
        <v>27</v>
      </c>
      <c r="B34" s="102" t="s">
        <v>308</v>
      </c>
      <c r="C34" s="101" t="s">
        <v>309</v>
      </c>
      <c r="D34" s="103">
        <f>+SUM(E34,+I34)</f>
        <v>64565</v>
      </c>
      <c r="E34" s="103">
        <f>+SUM(G34,+H34)</f>
        <v>1648</v>
      </c>
      <c r="F34" s="104">
        <f>IF(D34&gt;0,E34/D34*100,"-")</f>
        <v>2.5524665066212342</v>
      </c>
      <c r="G34" s="103">
        <v>1648</v>
      </c>
      <c r="H34" s="103">
        <v>0</v>
      </c>
      <c r="I34" s="103">
        <f>+SUM(K34,+M34,+O34)</f>
        <v>62917</v>
      </c>
      <c r="J34" s="104">
        <f>IF(D34&gt;0,I34/D34*100,"-")</f>
        <v>97.447533493378771</v>
      </c>
      <c r="K34" s="103">
        <v>46370</v>
      </c>
      <c r="L34" s="104">
        <f>IF(D34&gt;0,K34/D34*100,"-")</f>
        <v>71.819097033996755</v>
      </c>
      <c r="M34" s="103">
        <v>0</v>
      </c>
      <c r="N34" s="104">
        <f>IF(D34&gt;0,M34/D34*100,"-")</f>
        <v>0</v>
      </c>
      <c r="O34" s="103">
        <v>16547</v>
      </c>
      <c r="P34" s="103">
        <v>11971</v>
      </c>
      <c r="Q34" s="104">
        <f>IF(D34&gt;0,O34/D34*100,"-")</f>
        <v>25.628436459382019</v>
      </c>
      <c r="R34" s="103">
        <v>735</v>
      </c>
      <c r="S34" s="101"/>
      <c r="T34" s="101"/>
      <c r="U34" s="101"/>
      <c r="V34" s="101" t="s">
        <v>257</v>
      </c>
      <c r="W34" s="101"/>
      <c r="X34" s="101"/>
      <c r="Y34" s="101"/>
      <c r="Z34" s="101" t="s">
        <v>257</v>
      </c>
      <c r="AA34" s="189" t="s">
        <v>256</v>
      </c>
      <c r="AB34" s="190"/>
    </row>
    <row r="35" spans="1:28" s="105" customFormat="1" ht="13.5" customHeight="1">
      <c r="A35" s="101" t="s">
        <v>27</v>
      </c>
      <c r="B35" s="102" t="s">
        <v>310</v>
      </c>
      <c r="C35" s="101" t="s">
        <v>311</v>
      </c>
      <c r="D35" s="103">
        <f>+SUM(E35,+I35)</f>
        <v>487772</v>
      </c>
      <c r="E35" s="103">
        <f>+SUM(G35,+H35)</f>
        <v>2652</v>
      </c>
      <c r="F35" s="104">
        <f>IF(D35&gt;0,E35/D35*100,"-")</f>
        <v>0.54369664515388338</v>
      </c>
      <c r="G35" s="103">
        <v>2616</v>
      </c>
      <c r="H35" s="103">
        <v>36</v>
      </c>
      <c r="I35" s="103">
        <f>+SUM(K35,+M35,+O35)</f>
        <v>485120</v>
      </c>
      <c r="J35" s="104">
        <f>IF(D35&gt;0,I35/D35*100,"-")</f>
        <v>99.456303354846114</v>
      </c>
      <c r="K35" s="103">
        <v>468217</v>
      </c>
      <c r="L35" s="104">
        <f>IF(D35&gt;0,K35/D35*100,"-")</f>
        <v>95.990954790352873</v>
      </c>
      <c r="M35" s="103">
        <v>0</v>
      </c>
      <c r="N35" s="104">
        <f>IF(D35&gt;0,M35/D35*100,"-")</f>
        <v>0</v>
      </c>
      <c r="O35" s="103">
        <v>16903</v>
      </c>
      <c r="P35" s="103">
        <v>1028</v>
      </c>
      <c r="Q35" s="104">
        <f>IF(D35&gt;0,O35/D35*100,"-")</f>
        <v>3.4653485644932465</v>
      </c>
      <c r="R35" s="103">
        <v>10881</v>
      </c>
      <c r="S35" s="101"/>
      <c r="T35" s="101" t="s">
        <v>257</v>
      </c>
      <c r="U35" s="101"/>
      <c r="V35" s="101"/>
      <c r="W35" s="101"/>
      <c r="X35" s="101"/>
      <c r="Y35" s="101"/>
      <c r="Z35" s="101" t="s">
        <v>257</v>
      </c>
      <c r="AA35" s="189" t="s">
        <v>256</v>
      </c>
      <c r="AB35" s="190"/>
    </row>
    <row r="36" spans="1:28" s="105" customFormat="1" ht="13.5" customHeight="1">
      <c r="A36" s="101" t="s">
        <v>27</v>
      </c>
      <c r="B36" s="102" t="s">
        <v>312</v>
      </c>
      <c r="C36" s="101" t="s">
        <v>313</v>
      </c>
      <c r="D36" s="103">
        <f>+SUM(E36,+I36)</f>
        <v>61755</v>
      </c>
      <c r="E36" s="103">
        <f>+SUM(G36,+H36)</f>
        <v>6029</v>
      </c>
      <c r="F36" s="104">
        <f>IF(D36&gt;0,E36/D36*100,"-")</f>
        <v>9.7627722451623349</v>
      </c>
      <c r="G36" s="103">
        <v>6029</v>
      </c>
      <c r="H36" s="103">
        <v>0</v>
      </c>
      <c r="I36" s="103">
        <f>+SUM(K36,+M36,+O36)</f>
        <v>55726</v>
      </c>
      <c r="J36" s="104">
        <f>IF(D36&gt;0,I36/D36*100,"-")</f>
        <v>90.237227754837662</v>
      </c>
      <c r="K36" s="103">
        <v>33688</v>
      </c>
      <c r="L36" s="104">
        <f>IF(D36&gt;0,K36/D36*100,"-")</f>
        <v>54.551048498097323</v>
      </c>
      <c r="M36" s="103">
        <v>0</v>
      </c>
      <c r="N36" s="104">
        <f>IF(D36&gt;0,M36/D36*100,"-")</f>
        <v>0</v>
      </c>
      <c r="O36" s="103">
        <v>22038</v>
      </c>
      <c r="P36" s="103">
        <v>17568</v>
      </c>
      <c r="Q36" s="104">
        <f>IF(D36&gt;0,O36/D36*100,"-")</f>
        <v>35.686179256740346</v>
      </c>
      <c r="R36" s="103">
        <v>782</v>
      </c>
      <c r="S36" s="101"/>
      <c r="T36" s="101" t="s">
        <v>257</v>
      </c>
      <c r="U36" s="101"/>
      <c r="V36" s="101"/>
      <c r="W36" s="101"/>
      <c r="X36" s="101"/>
      <c r="Y36" s="101"/>
      <c r="Z36" s="101" t="s">
        <v>257</v>
      </c>
      <c r="AA36" s="189" t="s">
        <v>256</v>
      </c>
      <c r="AB36" s="190"/>
    </row>
    <row r="37" spans="1:28" s="105" customFormat="1" ht="13.5" customHeight="1">
      <c r="A37" s="101" t="s">
        <v>27</v>
      </c>
      <c r="B37" s="102" t="s">
        <v>314</v>
      </c>
      <c r="C37" s="101" t="s">
        <v>315</v>
      </c>
      <c r="D37" s="103">
        <f>+SUM(E37,+I37)</f>
        <v>55700</v>
      </c>
      <c r="E37" s="103">
        <f>+SUM(G37,+H37)</f>
        <v>144</v>
      </c>
      <c r="F37" s="104">
        <f>IF(D37&gt;0,E37/D37*100,"-")</f>
        <v>0.25852782764811488</v>
      </c>
      <c r="G37" s="103">
        <v>144</v>
      </c>
      <c r="H37" s="103">
        <v>0</v>
      </c>
      <c r="I37" s="103">
        <f>+SUM(K37,+M37,+O37)</f>
        <v>55556</v>
      </c>
      <c r="J37" s="104">
        <f>IF(D37&gt;0,I37/D37*100,"-")</f>
        <v>99.741472172351891</v>
      </c>
      <c r="K37" s="103">
        <v>54945</v>
      </c>
      <c r="L37" s="104">
        <f>IF(D37&gt;0,K37/D37*100,"-")</f>
        <v>98.644524236983841</v>
      </c>
      <c r="M37" s="103">
        <v>0</v>
      </c>
      <c r="N37" s="104">
        <f>IF(D37&gt;0,M37/D37*100,"-")</f>
        <v>0</v>
      </c>
      <c r="O37" s="103">
        <v>611</v>
      </c>
      <c r="P37" s="103">
        <v>100</v>
      </c>
      <c r="Q37" s="104">
        <f>IF(D37&gt;0,O37/D37*100,"-")</f>
        <v>1.0969479353680431</v>
      </c>
      <c r="R37" s="103">
        <v>600</v>
      </c>
      <c r="S37" s="101"/>
      <c r="T37" s="101" t="s">
        <v>257</v>
      </c>
      <c r="U37" s="101"/>
      <c r="V37" s="101"/>
      <c r="W37" s="101"/>
      <c r="X37" s="101"/>
      <c r="Y37" s="101"/>
      <c r="Z37" s="101" t="s">
        <v>257</v>
      </c>
      <c r="AA37" s="189" t="s">
        <v>256</v>
      </c>
      <c r="AB37" s="190"/>
    </row>
    <row r="38" spans="1:28" s="105" customFormat="1" ht="13.5" customHeight="1">
      <c r="A38" s="101" t="s">
        <v>27</v>
      </c>
      <c r="B38" s="102" t="s">
        <v>316</v>
      </c>
      <c r="C38" s="101" t="s">
        <v>317</v>
      </c>
      <c r="D38" s="103">
        <f>+SUM(E38,+I38)</f>
        <v>77609</v>
      </c>
      <c r="E38" s="103">
        <f>+SUM(G38,+H38)</f>
        <v>772</v>
      </c>
      <c r="F38" s="104">
        <f>IF(D38&gt;0,E38/D38*100,"-")</f>
        <v>0.99472999265549111</v>
      </c>
      <c r="G38" s="103">
        <v>772</v>
      </c>
      <c r="H38" s="103">
        <v>0</v>
      </c>
      <c r="I38" s="103">
        <f>+SUM(K38,+M38,+O38)</f>
        <v>76837</v>
      </c>
      <c r="J38" s="104">
        <f>IF(D38&gt;0,I38/D38*100,"-")</f>
        <v>99.005270007344507</v>
      </c>
      <c r="K38" s="103">
        <v>73139</v>
      </c>
      <c r="L38" s="104">
        <f>IF(D38&gt;0,K38/D38*100,"-")</f>
        <v>94.24035872128232</v>
      </c>
      <c r="M38" s="103">
        <v>0</v>
      </c>
      <c r="N38" s="104">
        <f>IF(D38&gt;0,M38/D38*100,"-")</f>
        <v>0</v>
      </c>
      <c r="O38" s="103">
        <v>3698</v>
      </c>
      <c r="P38" s="103">
        <v>1843</v>
      </c>
      <c r="Q38" s="104">
        <f>IF(D38&gt;0,O38/D38*100,"-")</f>
        <v>4.7649112860621834</v>
      </c>
      <c r="R38" s="103">
        <v>531</v>
      </c>
      <c r="S38" s="101"/>
      <c r="T38" s="101" t="s">
        <v>257</v>
      </c>
      <c r="U38" s="101"/>
      <c r="V38" s="101"/>
      <c r="W38" s="101"/>
      <c r="X38" s="101"/>
      <c r="Y38" s="101"/>
      <c r="Z38" s="101" t="s">
        <v>257</v>
      </c>
      <c r="AA38" s="189" t="s">
        <v>256</v>
      </c>
      <c r="AB38" s="190"/>
    </row>
    <row r="39" spans="1:28" s="105" customFormat="1" ht="13.5" customHeight="1">
      <c r="A39" s="101" t="s">
        <v>27</v>
      </c>
      <c r="B39" s="102" t="s">
        <v>318</v>
      </c>
      <c r="C39" s="101" t="s">
        <v>319</v>
      </c>
      <c r="D39" s="103">
        <f>+SUM(E39,+I39)</f>
        <v>58742</v>
      </c>
      <c r="E39" s="103">
        <f>+SUM(G39,+H39)</f>
        <v>95</v>
      </c>
      <c r="F39" s="104">
        <f>IF(D39&gt;0,E39/D39*100,"-")</f>
        <v>0.16172414967144463</v>
      </c>
      <c r="G39" s="103">
        <v>95</v>
      </c>
      <c r="H39" s="103">
        <v>0</v>
      </c>
      <c r="I39" s="103">
        <f>+SUM(K39,+M39,+O39)</f>
        <v>58647</v>
      </c>
      <c r="J39" s="104">
        <f>IF(D39&gt;0,I39/D39*100,"-")</f>
        <v>99.838275850328557</v>
      </c>
      <c r="K39" s="103">
        <v>57064</v>
      </c>
      <c r="L39" s="104">
        <f>IF(D39&gt;0,K39/D39*100,"-")</f>
        <v>97.14344080896123</v>
      </c>
      <c r="M39" s="103">
        <v>0</v>
      </c>
      <c r="N39" s="104">
        <f>IF(D39&gt;0,M39/D39*100,"-")</f>
        <v>0</v>
      </c>
      <c r="O39" s="103">
        <v>1583</v>
      </c>
      <c r="P39" s="103">
        <v>619</v>
      </c>
      <c r="Q39" s="104">
        <f>IF(D39&gt;0,O39/D39*100,"-")</f>
        <v>2.6948350413673352</v>
      </c>
      <c r="R39" s="103">
        <v>445</v>
      </c>
      <c r="S39" s="101"/>
      <c r="T39" s="101" t="s">
        <v>257</v>
      </c>
      <c r="U39" s="101"/>
      <c r="V39" s="101"/>
      <c r="W39" s="101"/>
      <c r="X39" s="101"/>
      <c r="Y39" s="101"/>
      <c r="Z39" s="101" t="s">
        <v>257</v>
      </c>
      <c r="AA39" s="189" t="s">
        <v>256</v>
      </c>
      <c r="AB39" s="190"/>
    </row>
    <row r="40" spans="1:28" s="105" customFormat="1" ht="13.5" customHeight="1">
      <c r="A40" s="101" t="s">
        <v>27</v>
      </c>
      <c r="B40" s="102" t="s">
        <v>320</v>
      </c>
      <c r="C40" s="101" t="s">
        <v>321</v>
      </c>
      <c r="D40" s="103">
        <f>+SUM(E40,+I40)</f>
        <v>53969</v>
      </c>
      <c r="E40" s="103">
        <f>+SUM(G40,+H40)</f>
        <v>7702</v>
      </c>
      <c r="F40" s="104">
        <f>IF(D40&gt;0,E40/D40*100,"-")</f>
        <v>14.271155663436415</v>
      </c>
      <c r="G40" s="103">
        <v>7702</v>
      </c>
      <c r="H40" s="103">
        <v>0</v>
      </c>
      <c r="I40" s="103">
        <f>+SUM(K40,+M40,+O40)</f>
        <v>46267</v>
      </c>
      <c r="J40" s="104">
        <f>IF(D40&gt;0,I40/D40*100,"-")</f>
        <v>85.728844336563583</v>
      </c>
      <c r="K40" s="103">
        <v>24411</v>
      </c>
      <c r="L40" s="104">
        <f>IF(D40&gt;0,K40/D40*100,"-")</f>
        <v>45.231521799551594</v>
      </c>
      <c r="M40" s="103">
        <v>0</v>
      </c>
      <c r="N40" s="104">
        <f>IF(D40&gt;0,M40/D40*100,"-")</f>
        <v>0</v>
      </c>
      <c r="O40" s="103">
        <v>21856</v>
      </c>
      <c r="P40" s="103">
        <v>9852</v>
      </c>
      <c r="Q40" s="104">
        <f>IF(D40&gt;0,O40/D40*100,"-")</f>
        <v>40.497322537011989</v>
      </c>
      <c r="R40" s="103">
        <v>362</v>
      </c>
      <c r="S40" s="101"/>
      <c r="T40" s="101"/>
      <c r="U40" s="101"/>
      <c r="V40" s="101" t="s">
        <v>257</v>
      </c>
      <c r="W40" s="101"/>
      <c r="X40" s="101"/>
      <c r="Y40" s="101"/>
      <c r="Z40" s="101" t="s">
        <v>257</v>
      </c>
      <c r="AA40" s="189" t="s">
        <v>256</v>
      </c>
      <c r="AB40" s="190"/>
    </row>
    <row r="41" spans="1:28" s="105" customFormat="1" ht="13.5" customHeight="1">
      <c r="A41" s="101" t="s">
        <v>27</v>
      </c>
      <c r="B41" s="102" t="s">
        <v>322</v>
      </c>
      <c r="C41" s="101" t="s">
        <v>323</v>
      </c>
      <c r="D41" s="103">
        <f>+SUM(E41,+I41)</f>
        <v>31471</v>
      </c>
      <c r="E41" s="103">
        <f>+SUM(G41,+H41)</f>
        <v>346</v>
      </c>
      <c r="F41" s="104">
        <f>IF(D41&gt;0,E41/D41*100,"-")</f>
        <v>1.0994248673381843</v>
      </c>
      <c r="G41" s="103">
        <v>346</v>
      </c>
      <c r="H41" s="103">
        <v>0</v>
      </c>
      <c r="I41" s="103">
        <f>+SUM(K41,+M41,+O41)</f>
        <v>31125</v>
      </c>
      <c r="J41" s="104">
        <f>IF(D41&gt;0,I41/D41*100,"-")</f>
        <v>98.900575132661814</v>
      </c>
      <c r="K41" s="103">
        <v>29745</v>
      </c>
      <c r="L41" s="104">
        <f>IF(D41&gt;0,K41/D41*100,"-")</f>
        <v>94.515585777382356</v>
      </c>
      <c r="M41" s="103">
        <v>0</v>
      </c>
      <c r="N41" s="104">
        <f>IF(D41&gt;0,M41/D41*100,"-")</f>
        <v>0</v>
      </c>
      <c r="O41" s="103">
        <v>1380</v>
      </c>
      <c r="P41" s="103">
        <v>484</v>
      </c>
      <c r="Q41" s="104">
        <f>IF(D41&gt;0,O41/D41*100,"-")</f>
        <v>4.3849893552794637</v>
      </c>
      <c r="R41" s="103">
        <v>206</v>
      </c>
      <c r="S41" s="101"/>
      <c r="T41" s="101" t="s">
        <v>257</v>
      </c>
      <c r="U41" s="101"/>
      <c r="V41" s="101"/>
      <c r="W41" s="101"/>
      <c r="X41" s="101"/>
      <c r="Y41" s="101"/>
      <c r="Z41" s="101" t="s">
        <v>257</v>
      </c>
      <c r="AA41" s="189" t="s">
        <v>256</v>
      </c>
      <c r="AB41" s="190"/>
    </row>
    <row r="42" spans="1:28" s="105" customFormat="1" ht="13.5" customHeight="1">
      <c r="A42" s="101" t="s">
        <v>27</v>
      </c>
      <c r="B42" s="102" t="s">
        <v>324</v>
      </c>
      <c r="C42" s="101" t="s">
        <v>325</v>
      </c>
      <c r="D42" s="103">
        <f>+SUM(E42,+I42)</f>
        <v>19441</v>
      </c>
      <c r="E42" s="103">
        <f>+SUM(G42,+H42)</f>
        <v>43</v>
      </c>
      <c r="F42" s="104">
        <f>IF(D42&gt;0,E42/D42*100,"-")</f>
        <v>0.22118203796101021</v>
      </c>
      <c r="G42" s="103">
        <v>43</v>
      </c>
      <c r="H42" s="103">
        <v>0</v>
      </c>
      <c r="I42" s="103">
        <f>+SUM(K42,+M42,+O42)</f>
        <v>19398</v>
      </c>
      <c r="J42" s="104">
        <f>IF(D42&gt;0,I42/D42*100,"-")</f>
        <v>99.778817962038985</v>
      </c>
      <c r="K42" s="103">
        <v>19164</v>
      </c>
      <c r="L42" s="104">
        <f>IF(D42&gt;0,K42/D42*100,"-")</f>
        <v>98.57517617406512</v>
      </c>
      <c r="M42" s="103">
        <v>0</v>
      </c>
      <c r="N42" s="104">
        <f>IF(D42&gt;0,M42/D42*100,"-")</f>
        <v>0</v>
      </c>
      <c r="O42" s="103">
        <v>234</v>
      </c>
      <c r="P42" s="103">
        <v>234</v>
      </c>
      <c r="Q42" s="104">
        <f>IF(D42&gt;0,O42/D42*100,"-")</f>
        <v>1.2036417879738697</v>
      </c>
      <c r="R42" s="103">
        <v>98</v>
      </c>
      <c r="S42" s="101"/>
      <c r="T42" s="101" t="s">
        <v>257</v>
      </c>
      <c r="U42" s="101"/>
      <c r="V42" s="101"/>
      <c r="W42" s="101"/>
      <c r="X42" s="101"/>
      <c r="Y42" s="101"/>
      <c r="Z42" s="101" t="s">
        <v>257</v>
      </c>
      <c r="AA42" s="189" t="s">
        <v>256</v>
      </c>
      <c r="AB42" s="190"/>
    </row>
    <row r="43" spans="1:28" s="105" customFormat="1" ht="13.5" customHeight="1">
      <c r="A43" s="101" t="s">
        <v>27</v>
      </c>
      <c r="B43" s="102" t="s">
        <v>326</v>
      </c>
      <c r="C43" s="101" t="s">
        <v>327</v>
      </c>
      <c r="D43" s="103">
        <f>+SUM(E43,+I43)</f>
        <v>9899</v>
      </c>
      <c r="E43" s="103">
        <f>+SUM(G43,+H43)</f>
        <v>1824</v>
      </c>
      <c r="F43" s="104">
        <f>IF(D43&gt;0,E43/D43*100,"-")</f>
        <v>18.426103646833013</v>
      </c>
      <c r="G43" s="103">
        <v>1768</v>
      </c>
      <c r="H43" s="103">
        <v>56</v>
      </c>
      <c r="I43" s="103">
        <f>+SUM(K43,+M43,+O43)</f>
        <v>8075</v>
      </c>
      <c r="J43" s="104">
        <f>IF(D43&gt;0,I43/D43*100,"-")</f>
        <v>81.573896353166987</v>
      </c>
      <c r="K43" s="103">
        <v>2119</v>
      </c>
      <c r="L43" s="104">
        <f>IF(D43&gt;0,K43/D43*100,"-")</f>
        <v>21.406202646731991</v>
      </c>
      <c r="M43" s="103">
        <v>0</v>
      </c>
      <c r="N43" s="104">
        <f>IF(D43&gt;0,M43/D43*100,"-")</f>
        <v>0</v>
      </c>
      <c r="O43" s="103">
        <v>5956</v>
      </c>
      <c r="P43" s="103">
        <v>5455</v>
      </c>
      <c r="Q43" s="104">
        <f>IF(D43&gt;0,O43/D43*100,"-")</f>
        <v>60.167693706434989</v>
      </c>
      <c r="R43" s="103">
        <v>100</v>
      </c>
      <c r="S43" s="101"/>
      <c r="T43" s="101" t="s">
        <v>257</v>
      </c>
      <c r="U43" s="101"/>
      <c r="V43" s="101"/>
      <c r="W43" s="101"/>
      <c r="X43" s="101"/>
      <c r="Y43" s="101"/>
      <c r="Z43" s="101" t="s">
        <v>257</v>
      </c>
      <c r="AA43" s="189" t="s">
        <v>256</v>
      </c>
      <c r="AB43" s="190"/>
    </row>
    <row r="44" spans="1:28" s="105" customFormat="1" ht="13.5" customHeight="1">
      <c r="A44" s="101" t="s">
        <v>27</v>
      </c>
      <c r="B44" s="102" t="s">
        <v>328</v>
      </c>
      <c r="C44" s="101" t="s">
        <v>329</v>
      </c>
      <c r="D44" s="103">
        <f>+SUM(E44,+I44)</f>
        <v>17066</v>
      </c>
      <c r="E44" s="103">
        <f>+SUM(G44,+H44)</f>
        <v>1055</v>
      </c>
      <c r="F44" s="104">
        <f>IF(D44&gt;0,E44/D44*100,"-")</f>
        <v>6.1818821047697172</v>
      </c>
      <c r="G44" s="103">
        <v>1055</v>
      </c>
      <c r="H44" s="103">
        <v>0</v>
      </c>
      <c r="I44" s="103">
        <f>+SUM(K44,+M44,+O44)</f>
        <v>16011</v>
      </c>
      <c r="J44" s="104">
        <f>IF(D44&gt;0,I44/D44*100,"-")</f>
        <v>93.818117895230273</v>
      </c>
      <c r="K44" s="103">
        <v>14944</v>
      </c>
      <c r="L44" s="104">
        <f>IF(D44&gt;0,K44/D44*100,"-")</f>
        <v>87.565920543771242</v>
      </c>
      <c r="M44" s="103">
        <v>0</v>
      </c>
      <c r="N44" s="104">
        <f>IF(D44&gt;0,M44/D44*100,"-")</f>
        <v>0</v>
      </c>
      <c r="O44" s="103">
        <v>1067</v>
      </c>
      <c r="P44" s="103">
        <v>34</v>
      </c>
      <c r="Q44" s="104">
        <f>IF(D44&gt;0,O44/D44*100,"-")</f>
        <v>6.2521973514590421</v>
      </c>
      <c r="R44" s="103">
        <v>565</v>
      </c>
      <c r="S44" s="101"/>
      <c r="T44" s="101"/>
      <c r="U44" s="101"/>
      <c r="V44" s="101" t="s">
        <v>257</v>
      </c>
      <c r="W44" s="101"/>
      <c r="X44" s="101"/>
      <c r="Y44" s="101"/>
      <c r="Z44" s="101" t="s">
        <v>257</v>
      </c>
      <c r="AA44" s="189" t="s">
        <v>256</v>
      </c>
      <c r="AB44" s="190"/>
    </row>
    <row r="45" spans="1:28" s="105" customFormat="1" ht="13.5" customHeight="1">
      <c r="A45" s="101" t="s">
        <v>27</v>
      </c>
      <c r="B45" s="102" t="s">
        <v>330</v>
      </c>
      <c r="C45" s="101" t="s">
        <v>331</v>
      </c>
      <c r="D45" s="103">
        <f>+SUM(E45,+I45)</f>
        <v>43642</v>
      </c>
      <c r="E45" s="103">
        <f>+SUM(G45,+H45)</f>
        <v>3893</v>
      </c>
      <c r="F45" s="104">
        <f>IF(D45&gt;0,E45/D45*100,"-")</f>
        <v>8.9203061271252473</v>
      </c>
      <c r="G45" s="103">
        <v>3893</v>
      </c>
      <c r="H45" s="103">
        <v>0</v>
      </c>
      <c r="I45" s="103">
        <f>+SUM(K45,+M45,+O45)</f>
        <v>39749</v>
      </c>
      <c r="J45" s="104">
        <f>IF(D45&gt;0,I45/D45*100,"-")</f>
        <v>91.079693872874756</v>
      </c>
      <c r="K45" s="103">
        <v>33537</v>
      </c>
      <c r="L45" s="104">
        <f>IF(D45&gt;0,K45/D45*100,"-")</f>
        <v>76.845699097199955</v>
      </c>
      <c r="M45" s="103">
        <v>0</v>
      </c>
      <c r="N45" s="104">
        <f>IF(D45&gt;0,M45/D45*100,"-")</f>
        <v>0</v>
      </c>
      <c r="O45" s="103">
        <v>6212</v>
      </c>
      <c r="P45" s="103">
        <v>4174</v>
      </c>
      <c r="Q45" s="104">
        <f>IF(D45&gt;0,O45/D45*100,"-")</f>
        <v>14.233994775674807</v>
      </c>
      <c r="R45" s="103">
        <v>284</v>
      </c>
      <c r="S45" s="101"/>
      <c r="T45" s="101" t="s">
        <v>257</v>
      </c>
      <c r="U45" s="101"/>
      <c r="V45" s="101"/>
      <c r="W45" s="101"/>
      <c r="X45" s="101"/>
      <c r="Y45" s="101"/>
      <c r="Z45" s="101" t="s">
        <v>257</v>
      </c>
      <c r="AA45" s="189" t="s">
        <v>256</v>
      </c>
      <c r="AB45" s="190"/>
    </row>
    <row r="46" spans="1:28" s="105" customFormat="1" ht="13.5" customHeight="1">
      <c r="A46" s="101" t="s">
        <v>27</v>
      </c>
      <c r="B46" s="102" t="s">
        <v>332</v>
      </c>
      <c r="C46" s="101" t="s">
        <v>333</v>
      </c>
      <c r="D46" s="103">
        <f>+SUM(E46,+I46)</f>
        <v>8618</v>
      </c>
      <c r="E46" s="103">
        <f>+SUM(G46,+H46)</f>
        <v>986</v>
      </c>
      <c r="F46" s="104">
        <f>IF(D46&gt;0,E46/D46*100,"-")</f>
        <v>11.441169644929218</v>
      </c>
      <c r="G46" s="103">
        <v>986</v>
      </c>
      <c r="H46" s="103">
        <v>0</v>
      </c>
      <c r="I46" s="103">
        <f>+SUM(K46,+M46,+O46)</f>
        <v>7632</v>
      </c>
      <c r="J46" s="104">
        <f>IF(D46&gt;0,I46/D46*100,"-")</f>
        <v>88.558830355070782</v>
      </c>
      <c r="K46" s="103">
        <v>7394</v>
      </c>
      <c r="L46" s="104">
        <f>IF(D46&gt;0,K46/D46*100,"-")</f>
        <v>85.79716871663959</v>
      </c>
      <c r="M46" s="103">
        <v>0</v>
      </c>
      <c r="N46" s="104">
        <f>IF(D46&gt;0,M46/D46*100,"-")</f>
        <v>0</v>
      </c>
      <c r="O46" s="103">
        <v>238</v>
      </c>
      <c r="P46" s="103">
        <v>160</v>
      </c>
      <c r="Q46" s="104">
        <f>IF(D46&gt;0,O46/D46*100,"-")</f>
        <v>2.7616616384311907</v>
      </c>
      <c r="R46" s="103">
        <v>145</v>
      </c>
      <c r="S46" s="101" t="s">
        <v>257</v>
      </c>
      <c r="T46" s="101"/>
      <c r="U46" s="101"/>
      <c r="V46" s="101"/>
      <c r="W46" s="101"/>
      <c r="X46" s="101"/>
      <c r="Y46" s="101"/>
      <c r="Z46" s="101" t="s">
        <v>257</v>
      </c>
      <c r="AA46" s="189" t="s">
        <v>256</v>
      </c>
      <c r="AB46" s="190"/>
    </row>
    <row r="47" spans="1:28" s="105" customFormat="1" ht="13.5" customHeight="1">
      <c r="A47" s="101" t="s">
        <v>27</v>
      </c>
      <c r="B47" s="102" t="s">
        <v>334</v>
      </c>
      <c r="C47" s="101" t="s">
        <v>335</v>
      </c>
      <c r="D47" s="103">
        <f>+SUM(E47,+I47)</f>
        <v>15780</v>
      </c>
      <c r="E47" s="103">
        <f>+SUM(G47,+H47)</f>
        <v>4135</v>
      </c>
      <c r="F47" s="104">
        <f>IF(D47&gt;0,E47/D47*100,"-")</f>
        <v>26.20405576679341</v>
      </c>
      <c r="G47" s="103">
        <v>4135</v>
      </c>
      <c r="H47" s="103">
        <v>0</v>
      </c>
      <c r="I47" s="103">
        <f>+SUM(K47,+M47,+O47)</f>
        <v>11645</v>
      </c>
      <c r="J47" s="104">
        <f>IF(D47&gt;0,I47/D47*100,"-")</f>
        <v>73.795944233206583</v>
      </c>
      <c r="K47" s="103">
        <v>10285</v>
      </c>
      <c r="L47" s="104">
        <f>IF(D47&gt;0,K47/D47*100,"-")</f>
        <v>65.177439797211662</v>
      </c>
      <c r="M47" s="103">
        <v>0</v>
      </c>
      <c r="N47" s="104">
        <f>IF(D47&gt;0,M47/D47*100,"-")</f>
        <v>0</v>
      </c>
      <c r="O47" s="103">
        <v>1360</v>
      </c>
      <c r="P47" s="103">
        <v>1186</v>
      </c>
      <c r="Q47" s="104">
        <f>IF(D47&gt;0,O47/D47*100,"-")</f>
        <v>8.6185044359949305</v>
      </c>
      <c r="R47" s="103">
        <v>357</v>
      </c>
      <c r="S47" s="101"/>
      <c r="T47" s="101"/>
      <c r="U47" s="101"/>
      <c r="V47" s="101" t="s">
        <v>257</v>
      </c>
      <c r="W47" s="101"/>
      <c r="X47" s="101"/>
      <c r="Y47" s="101"/>
      <c r="Z47" s="101" t="s">
        <v>257</v>
      </c>
      <c r="AA47" s="189" t="s">
        <v>256</v>
      </c>
      <c r="AB47" s="190"/>
    </row>
    <row r="48" spans="1:28" s="105" customFormat="1" ht="13.5" customHeight="1">
      <c r="A48" s="101" t="s">
        <v>27</v>
      </c>
      <c r="B48" s="102" t="s">
        <v>336</v>
      </c>
      <c r="C48" s="101" t="s">
        <v>337</v>
      </c>
      <c r="D48" s="103">
        <f>+SUM(E48,+I48)</f>
        <v>13350</v>
      </c>
      <c r="E48" s="103">
        <f>+SUM(G48,+H48)</f>
        <v>230</v>
      </c>
      <c r="F48" s="104">
        <f>IF(D48&gt;0,E48/D48*100,"-")</f>
        <v>1.7228464419475655</v>
      </c>
      <c r="G48" s="103">
        <v>214</v>
      </c>
      <c r="H48" s="103">
        <v>16</v>
      </c>
      <c r="I48" s="103">
        <f>+SUM(K48,+M48,+O48)</f>
        <v>13120</v>
      </c>
      <c r="J48" s="104">
        <f>IF(D48&gt;0,I48/D48*100,"-")</f>
        <v>98.277153558052433</v>
      </c>
      <c r="K48" s="103">
        <v>11233</v>
      </c>
      <c r="L48" s="104">
        <f>IF(D48&gt;0,K48/D48*100,"-")</f>
        <v>84.142322097378269</v>
      </c>
      <c r="M48" s="103">
        <v>0</v>
      </c>
      <c r="N48" s="104">
        <f>IF(D48&gt;0,M48/D48*100,"-")</f>
        <v>0</v>
      </c>
      <c r="O48" s="103">
        <v>1887</v>
      </c>
      <c r="P48" s="103">
        <v>371</v>
      </c>
      <c r="Q48" s="104">
        <f>IF(D48&gt;0,O48/D48*100,"-")</f>
        <v>14.134831460674157</v>
      </c>
      <c r="R48" s="103">
        <v>104</v>
      </c>
      <c r="S48" s="101"/>
      <c r="T48" s="101" t="s">
        <v>257</v>
      </c>
      <c r="U48" s="101"/>
      <c r="V48" s="101"/>
      <c r="W48" s="101"/>
      <c r="X48" s="101"/>
      <c r="Y48" s="101"/>
      <c r="Z48" s="101" t="s">
        <v>257</v>
      </c>
      <c r="AA48" s="189" t="s">
        <v>256</v>
      </c>
      <c r="AB48" s="190"/>
    </row>
    <row r="49" spans="1:28" s="105" customFormat="1" ht="13.5" customHeight="1">
      <c r="A49" s="101" t="s">
        <v>27</v>
      </c>
      <c r="B49" s="102" t="s">
        <v>338</v>
      </c>
      <c r="C49" s="101" t="s">
        <v>339</v>
      </c>
      <c r="D49" s="103">
        <f>+SUM(E49,+I49)</f>
        <v>15540</v>
      </c>
      <c r="E49" s="103">
        <f>+SUM(G49,+H49)</f>
        <v>556</v>
      </c>
      <c r="F49" s="104">
        <f>IF(D49&gt;0,E49/D49*100,"-")</f>
        <v>3.5778635778635777</v>
      </c>
      <c r="G49" s="103">
        <v>551</v>
      </c>
      <c r="H49" s="103">
        <v>5</v>
      </c>
      <c r="I49" s="103">
        <f>+SUM(K49,+M49,+O49)</f>
        <v>14984</v>
      </c>
      <c r="J49" s="104">
        <f>IF(D49&gt;0,I49/D49*100,"-")</f>
        <v>96.422136422136418</v>
      </c>
      <c r="K49" s="103">
        <v>13829</v>
      </c>
      <c r="L49" s="104">
        <f>IF(D49&gt;0,K49/D49*100,"-")</f>
        <v>88.989703989703997</v>
      </c>
      <c r="M49" s="103">
        <v>0</v>
      </c>
      <c r="N49" s="104">
        <f>IF(D49&gt;0,M49/D49*100,"-")</f>
        <v>0</v>
      </c>
      <c r="O49" s="103">
        <v>1155</v>
      </c>
      <c r="P49" s="103">
        <v>640</v>
      </c>
      <c r="Q49" s="104">
        <f>IF(D49&gt;0,O49/D49*100,"-")</f>
        <v>7.4324324324324325</v>
      </c>
      <c r="R49" s="103">
        <v>150</v>
      </c>
      <c r="S49" s="101"/>
      <c r="T49" s="101" t="s">
        <v>257</v>
      </c>
      <c r="U49" s="101"/>
      <c r="V49" s="101"/>
      <c r="W49" s="101"/>
      <c r="X49" s="101"/>
      <c r="Y49" s="101"/>
      <c r="Z49" s="101" t="s">
        <v>257</v>
      </c>
      <c r="AA49" s="189" t="s">
        <v>256</v>
      </c>
      <c r="AB49" s="190"/>
    </row>
    <row r="50" spans="1:28" s="105" customFormat="1" ht="13.5" customHeight="1">
      <c r="A50" s="101" t="s">
        <v>27</v>
      </c>
      <c r="B50" s="102" t="s">
        <v>340</v>
      </c>
      <c r="C50" s="101" t="s">
        <v>341</v>
      </c>
      <c r="D50" s="103">
        <f>+SUM(E50,+I50)</f>
        <v>5182</v>
      </c>
      <c r="E50" s="103">
        <f>+SUM(G50,+H50)</f>
        <v>349</v>
      </c>
      <c r="F50" s="104">
        <f>IF(D50&gt;0,E50/D50*100,"-")</f>
        <v>6.7348514087225002</v>
      </c>
      <c r="G50" s="103">
        <v>346</v>
      </c>
      <c r="H50" s="103">
        <v>3</v>
      </c>
      <c r="I50" s="103">
        <f>+SUM(K50,+M50,+O50)</f>
        <v>4833</v>
      </c>
      <c r="J50" s="104">
        <f>IF(D50&gt;0,I50/D50*100,"-")</f>
        <v>93.265148591277509</v>
      </c>
      <c r="K50" s="103">
        <v>3476</v>
      </c>
      <c r="L50" s="104">
        <f>IF(D50&gt;0,K50/D50*100,"-")</f>
        <v>67.078348128135858</v>
      </c>
      <c r="M50" s="103">
        <v>0</v>
      </c>
      <c r="N50" s="104">
        <f>IF(D50&gt;0,M50/D50*100,"-")</f>
        <v>0</v>
      </c>
      <c r="O50" s="103">
        <v>1357</v>
      </c>
      <c r="P50" s="103">
        <v>451</v>
      </c>
      <c r="Q50" s="104">
        <f>IF(D50&gt;0,O50/D50*100,"-")</f>
        <v>26.186800463141648</v>
      </c>
      <c r="R50" s="103">
        <v>17</v>
      </c>
      <c r="S50" s="101"/>
      <c r="T50" s="101" t="s">
        <v>257</v>
      </c>
      <c r="U50" s="101"/>
      <c r="V50" s="101"/>
      <c r="W50" s="101"/>
      <c r="X50" s="101"/>
      <c r="Y50" s="101"/>
      <c r="Z50" s="101" t="s">
        <v>257</v>
      </c>
      <c r="AA50" s="189" t="s">
        <v>256</v>
      </c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50">
    <sortCondition ref="A8:A50"/>
    <sortCondition ref="B8:B50"/>
    <sortCondition ref="C8:C50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&amp;L水洗化人口等（令和1年度実績）</oddHeader>
  </headerFooter>
  <colBreaks count="1" manualBreakCount="1">
    <brk id="17" min="1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大阪府</v>
      </c>
      <c r="B7" s="107" t="str">
        <f>水洗化人口等!B7</f>
        <v>27000</v>
      </c>
      <c r="C7" s="106" t="s">
        <v>200</v>
      </c>
      <c r="D7" s="108">
        <f>SUM(E7,+H7,+K7)</f>
        <v>486932</v>
      </c>
      <c r="E7" s="108">
        <f>SUM(F7:G7)</f>
        <v>19561</v>
      </c>
      <c r="F7" s="108">
        <f>SUM(F$8:F$207)</f>
        <v>19431</v>
      </c>
      <c r="G7" s="108">
        <f>SUM(G$8:G$207)</f>
        <v>130</v>
      </c>
      <c r="H7" s="108">
        <f>SUM(I7:J7)</f>
        <v>91979</v>
      </c>
      <c r="I7" s="108">
        <f>SUM(I$8:I$207)</f>
        <v>91904</v>
      </c>
      <c r="J7" s="108">
        <f>SUM(J$8:J$207)</f>
        <v>75</v>
      </c>
      <c r="K7" s="108">
        <f>SUM(L7:M7)</f>
        <v>375392</v>
      </c>
      <c r="L7" s="108">
        <f>SUM(L$8:L$207)</f>
        <v>136119</v>
      </c>
      <c r="M7" s="108">
        <f>SUM(M$8:M$207)</f>
        <v>239273</v>
      </c>
      <c r="N7" s="108">
        <f>SUM(O7,+V7,+AC7)</f>
        <v>487038</v>
      </c>
      <c r="O7" s="108">
        <f>SUM(P7:U7)</f>
        <v>247454</v>
      </c>
      <c r="P7" s="108">
        <f t="shared" ref="P7:U7" si="0">SUM(P$8:P$207)</f>
        <v>196841</v>
      </c>
      <c r="Q7" s="108">
        <f t="shared" si="0"/>
        <v>0</v>
      </c>
      <c r="R7" s="108">
        <f t="shared" si="0"/>
        <v>0</v>
      </c>
      <c r="S7" s="108">
        <f t="shared" si="0"/>
        <v>48735</v>
      </c>
      <c r="T7" s="108">
        <f t="shared" si="0"/>
        <v>0</v>
      </c>
      <c r="U7" s="108">
        <f t="shared" si="0"/>
        <v>1878</v>
      </c>
      <c r="V7" s="108">
        <f>SUM(W7:AB7)</f>
        <v>239478</v>
      </c>
      <c r="W7" s="108">
        <f t="shared" ref="W7:AB7" si="1">SUM(W$8:W$207)</f>
        <v>174594</v>
      </c>
      <c r="X7" s="108">
        <f t="shared" si="1"/>
        <v>0</v>
      </c>
      <c r="Y7" s="108">
        <f t="shared" si="1"/>
        <v>0</v>
      </c>
      <c r="Z7" s="108">
        <f t="shared" si="1"/>
        <v>59668</v>
      </c>
      <c r="AA7" s="108">
        <f t="shared" si="1"/>
        <v>0</v>
      </c>
      <c r="AB7" s="108">
        <f t="shared" si="1"/>
        <v>5216</v>
      </c>
      <c r="AC7" s="108">
        <f>SUM(AD7:AE7)</f>
        <v>106</v>
      </c>
      <c r="AD7" s="108">
        <f>SUM(AD$8:AD$207)</f>
        <v>106</v>
      </c>
      <c r="AE7" s="108">
        <f>SUM(AE$8:AE$207)</f>
        <v>0</v>
      </c>
      <c r="AF7" s="108">
        <f>SUM(AG7:AI7)</f>
        <v>7190</v>
      </c>
      <c r="AG7" s="108">
        <f>SUM(AG$8:AG$207)</f>
        <v>7190</v>
      </c>
      <c r="AH7" s="108">
        <f>SUM(AH$8:AH$207)</f>
        <v>0</v>
      </c>
      <c r="AI7" s="108">
        <f>SUM(AI$8:AI$207)</f>
        <v>0</v>
      </c>
      <c r="AJ7" s="108">
        <f>SUM(AK7:AS7)</f>
        <v>7602</v>
      </c>
      <c r="AK7" s="108">
        <f t="shared" ref="AK7:AS7" si="2">SUM(AK$8:AK$207)</f>
        <v>360</v>
      </c>
      <c r="AL7" s="108">
        <f t="shared" si="2"/>
        <v>209</v>
      </c>
      <c r="AM7" s="108">
        <f t="shared" si="2"/>
        <v>3173</v>
      </c>
      <c r="AN7" s="108">
        <f t="shared" si="2"/>
        <v>1842</v>
      </c>
      <c r="AO7" s="108">
        <f t="shared" si="2"/>
        <v>0</v>
      </c>
      <c r="AP7" s="108">
        <f t="shared" si="2"/>
        <v>0</v>
      </c>
      <c r="AQ7" s="108">
        <f t="shared" si="2"/>
        <v>1</v>
      </c>
      <c r="AR7" s="108">
        <f t="shared" si="2"/>
        <v>0</v>
      </c>
      <c r="AS7" s="108">
        <f t="shared" si="2"/>
        <v>2017</v>
      </c>
      <c r="AT7" s="108">
        <f>SUM(AU7:AY7)</f>
        <v>164</v>
      </c>
      <c r="AU7" s="108">
        <f>SUM(AU$8:AU$207)</f>
        <v>35</v>
      </c>
      <c r="AV7" s="108">
        <f>SUM(AV$8:AV$207)</f>
        <v>122</v>
      </c>
      <c r="AW7" s="108">
        <f>SUM(AW$8:AW$207)</f>
        <v>7</v>
      </c>
      <c r="AX7" s="108">
        <f>SUM(AX$8:AX$207)</f>
        <v>0</v>
      </c>
      <c r="AY7" s="108">
        <f>SUM(AY$8:AY$207)</f>
        <v>0</v>
      </c>
      <c r="AZ7" s="108">
        <f>SUM(BA7:BC7)</f>
        <v>187</v>
      </c>
      <c r="BA7" s="108">
        <f>SUM(BA$8:BA$207)</f>
        <v>187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27</v>
      </c>
      <c r="B8" s="113" t="s">
        <v>254</v>
      </c>
      <c r="C8" s="101" t="s">
        <v>255</v>
      </c>
      <c r="D8" s="103">
        <f>SUM(E8,+H8,+K8)</f>
        <v>7712</v>
      </c>
      <c r="E8" s="103">
        <f>SUM(F8:G8)</f>
        <v>0</v>
      </c>
      <c r="F8" s="103">
        <v>0</v>
      </c>
      <c r="G8" s="103">
        <v>0</v>
      </c>
      <c r="H8" s="103">
        <f>SUM(I8:J8)</f>
        <v>102</v>
      </c>
      <c r="I8" s="103">
        <v>102</v>
      </c>
      <c r="J8" s="103">
        <v>0</v>
      </c>
      <c r="K8" s="103">
        <f>SUM(L8:M8)</f>
        <v>7610</v>
      </c>
      <c r="L8" s="103">
        <v>2050</v>
      </c>
      <c r="M8" s="103">
        <v>5560</v>
      </c>
      <c r="N8" s="103">
        <f>SUM(O8,+V8,+AC8)</f>
        <v>7712</v>
      </c>
      <c r="O8" s="103">
        <f>SUM(P8:U8)</f>
        <v>2152</v>
      </c>
      <c r="P8" s="103">
        <v>2152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5560</v>
      </c>
      <c r="W8" s="103">
        <v>5560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0</v>
      </c>
      <c r="AG8" s="103">
        <v>0</v>
      </c>
      <c r="AH8" s="103">
        <v>0</v>
      </c>
      <c r="AI8" s="103">
        <v>0</v>
      </c>
      <c r="AJ8" s="103">
        <f>SUM(AK8:AS8)</f>
        <v>0</v>
      </c>
      <c r="AK8" s="103">
        <v>0</v>
      </c>
      <c r="AL8" s="103">
        <v>0</v>
      </c>
      <c r="AM8" s="103">
        <v>0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27</v>
      </c>
      <c r="B9" s="113" t="s">
        <v>258</v>
      </c>
      <c r="C9" s="101" t="s">
        <v>259</v>
      </c>
      <c r="D9" s="103">
        <f>SUM(E9,+H9,+K9)</f>
        <v>42439</v>
      </c>
      <c r="E9" s="103">
        <f>SUM(F9:G9)</f>
        <v>0</v>
      </c>
      <c r="F9" s="103">
        <v>0</v>
      </c>
      <c r="G9" s="103">
        <v>0</v>
      </c>
      <c r="H9" s="103">
        <f>SUM(I9:J9)</f>
        <v>22807</v>
      </c>
      <c r="I9" s="103">
        <v>22732</v>
      </c>
      <c r="J9" s="103">
        <v>75</v>
      </c>
      <c r="K9" s="103">
        <f>SUM(L9:M9)</f>
        <v>19632</v>
      </c>
      <c r="L9" s="103">
        <v>0</v>
      </c>
      <c r="M9" s="103">
        <v>19632</v>
      </c>
      <c r="N9" s="103">
        <f>SUM(O9,+V9,+AC9)</f>
        <v>42439</v>
      </c>
      <c r="O9" s="103">
        <f>SUM(P9:U9)</f>
        <v>22732</v>
      </c>
      <c r="P9" s="103">
        <v>0</v>
      </c>
      <c r="Q9" s="103">
        <v>0</v>
      </c>
      <c r="R9" s="103">
        <v>0</v>
      </c>
      <c r="S9" s="103">
        <v>22707</v>
      </c>
      <c r="T9" s="103">
        <v>0</v>
      </c>
      <c r="U9" s="103">
        <v>25</v>
      </c>
      <c r="V9" s="103">
        <f>SUM(W9:AB9)</f>
        <v>19707</v>
      </c>
      <c r="W9" s="103">
        <v>0</v>
      </c>
      <c r="X9" s="103">
        <v>0</v>
      </c>
      <c r="Y9" s="103">
        <v>0</v>
      </c>
      <c r="Z9" s="103">
        <v>19690</v>
      </c>
      <c r="AA9" s="103">
        <v>0</v>
      </c>
      <c r="AB9" s="103">
        <v>17</v>
      </c>
      <c r="AC9" s="103">
        <f>SUM(AD9:AE9)</f>
        <v>0</v>
      </c>
      <c r="AD9" s="103">
        <v>0</v>
      </c>
      <c r="AE9" s="103">
        <v>0</v>
      </c>
      <c r="AF9" s="103">
        <f>SUM(AG9:AI9)</f>
        <v>0</v>
      </c>
      <c r="AG9" s="103">
        <v>0</v>
      </c>
      <c r="AH9" s="103">
        <v>0</v>
      </c>
      <c r="AI9" s="103">
        <v>0</v>
      </c>
      <c r="AJ9" s="103">
        <f>SUM(AK9:AS9)</f>
        <v>0</v>
      </c>
      <c r="AK9" s="103">
        <v>0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27</v>
      </c>
      <c r="B10" s="113" t="s">
        <v>260</v>
      </c>
      <c r="C10" s="101" t="s">
        <v>261</v>
      </c>
      <c r="D10" s="103">
        <f>SUM(E10,+H10,+K10)</f>
        <v>21036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21036</v>
      </c>
      <c r="L10" s="103">
        <v>15397</v>
      </c>
      <c r="M10" s="103">
        <v>5639</v>
      </c>
      <c r="N10" s="103">
        <f>SUM(O10,+V10,+AC10)</f>
        <v>21036</v>
      </c>
      <c r="O10" s="103">
        <f>SUM(P10:U10)</f>
        <v>15397</v>
      </c>
      <c r="P10" s="103">
        <v>15397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5639</v>
      </c>
      <c r="W10" s="103">
        <v>5639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5</v>
      </c>
      <c r="AG10" s="103">
        <v>5</v>
      </c>
      <c r="AH10" s="103">
        <v>0</v>
      </c>
      <c r="AI10" s="103">
        <v>0</v>
      </c>
      <c r="AJ10" s="103">
        <f>SUM(AK10:AS10)</f>
        <v>5</v>
      </c>
      <c r="AK10" s="103">
        <v>0</v>
      </c>
      <c r="AL10" s="103">
        <v>0</v>
      </c>
      <c r="AM10" s="103">
        <v>5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27</v>
      </c>
      <c r="B11" s="113" t="s">
        <v>262</v>
      </c>
      <c r="C11" s="101" t="s">
        <v>263</v>
      </c>
      <c r="D11" s="103">
        <f>SUM(E11,+H11,+K11)</f>
        <v>537</v>
      </c>
      <c r="E11" s="103">
        <f>SUM(F11:G11)</f>
        <v>0</v>
      </c>
      <c r="F11" s="103">
        <v>0</v>
      </c>
      <c r="G11" s="103">
        <v>0</v>
      </c>
      <c r="H11" s="103">
        <f>SUM(I11:J11)</f>
        <v>339</v>
      </c>
      <c r="I11" s="103">
        <v>339</v>
      </c>
      <c r="J11" s="103">
        <v>0</v>
      </c>
      <c r="K11" s="103">
        <f>SUM(L11:M11)</f>
        <v>198</v>
      </c>
      <c r="L11" s="103">
        <v>0</v>
      </c>
      <c r="M11" s="103">
        <v>198</v>
      </c>
      <c r="N11" s="103">
        <f>SUM(O11,+V11,+AC11)</f>
        <v>537</v>
      </c>
      <c r="O11" s="103">
        <f>SUM(P11:U11)</f>
        <v>339</v>
      </c>
      <c r="P11" s="103">
        <v>0</v>
      </c>
      <c r="Q11" s="103">
        <v>0</v>
      </c>
      <c r="R11" s="103">
        <v>0</v>
      </c>
      <c r="S11" s="103">
        <v>339</v>
      </c>
      <c r="T11" s="103">
        <v>0</v>
      </c>
      <c r="U11" s="103">
        <v>0</v>
      </c>
      <c r="V11" s="103">
        <f>SUM(W11:AB11)</f>
        <v>198</v>
      </c>
      <c r="W11" s="103">
        <v>0</v>
      </c>
      <c r="X11" s="103">
        <v>0</v>
      </c>
      <c r="Y11" s="103">
        <v>0</v>
      </c>
      <c r="Z11" s="103">
        <v>198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0</v>
      </c>
      <c r="AG11" s="103">
        <v>0</v>
      </c>
      <c r="AH11" s="103">
        <v>0</v>
      </c>
      <c r="AI11" s="103">
        <v>0</v>
      </c>
      <c r="AJ11" s="103">
        <f>SUM(AK11:AS11)</f>
        <v>0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27</v>
      </c>
      <c r="B12" s="113" t="s">
        <v>264</v>
      </c>
      <c r="C12" s="101" t="s">
        <v>265</v>
      </c>
      <c r="D12" s="103">
        <f>SUM(E12,+H12,+K12)</f>
        <v>507</v>
      </c>
      <c r="E12" s="103">
        <f>SUM(F12:G12)</f>
        <v>507</v>
      </c>
      <c r="F12" s="103">
        <v>377</v>
      </c>
      <c r="G12" s="103">
        <v>130</v>
      </c>
      <c r="H12" s="103">
        <f>SUM(I12:J12)</f>
        <v>0</v>
      </c>
      <c r="I12" s="103">
        <v>0</v>
      </c>
      <c r="J12" s="103">
        <v>0</v>
      </c>
      <c r="K12" s="103">
        <f>SUM(L12:M12)</f>
        <v>0</v>
      </c>
      <c r="L12" s="103">
        <v>0</v>
      </c>
      <c r="M12" s="103">
        <v>0</v>
      </c>
      <c r="N12" s="103">
        <f>SUM(O12,+V12,+AC12)</f>
        <v>507</v>
      </c>
      <c r="O12" s="103">
        <f>SUM(P12:U12)</f>
        <v>377</v>
      </c>
      <c r="P12" s="103">
        <v>0</v>
      </c>
      <c r="Q12" s="103">
        <v>0</v>
      </c>
      <c r="R12" s="103">
        <v>0</v>
      </c>
      <c r="S12" s="103">
        <v>377</v>
      </c>
      <c r="T12" s="103">
        <v>0</v>
      </c>
      <c r="U12" s="103">
        <v>0</v>
      </c>
      <c r="V12" s="103">
        <f>SUM(W12:AB12)</f>
        <v>130</v>
      </c>
      <c r="W12" s="103">
        <v>0</v>
      </c>
      <c r="X12" s="103">
        <v>0</v>
      </c>
      <c r="Y12" s="103">
        <v>0</v>
      </c>
      <c r="Z12" s="103">
        <v>130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0</v>
      </c>
      <c r="AG12" s="103">
        <v>0</v>
      </c>
      <c r="AH12" s="103">
        <v>0</v>
      </c>
      <c r="AI12" s="103">
        <v>0</v>
      </c>
      <c r="AJ12" s="103">
        <f>SUM(AK12:AS12)</f>
        <v>0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27</v>
      </c>
      <c r="B13" s="113" t="s">
        <v>266</v>
      </c>
      <c r="C13" s="101" t="s">
        <v>267</v>
      </c>
      <c r="D13" s="103">
        <f>SUM(E13,+H13,+K13)</f>
        <v>1952</v>
      </c>
      <c r="E13" s="103">
        <f>SUM(F13:G13)</f>
        <v>0</v>
      </c>
      <c r="F13" s="103">
        <v>0</v>
      </c>
      <c r="G13" s="103">
        <v>0</v>
      </c>
      <c r="H13" s="103">
        <f>SUM(I13:J13)</f>
        <v>603</v>
      </c>
      <c r="I13" s="103">
        <v>603</v>
      </c>
      <c r="J13" s="103">
        <v>0</v>
      </c>
      <c r="K13" s="103">
        <f>SUM(L13:M13)</f>
        <v>1349</v>
      </c>
      <c r="L13" s="103">
        <v>0</v>
      </c>
      <c r="M13" s="103">
        <v>1349</v>
      </c>
      <c r="N13" s="103">
        <f>SUM(O13,+V13,+AC13)</f>
        <v>1952</v>
      </c>
      <c r="O13" s="103">
        <f>SUM(P13:U13)</f>
        <v>603</v>
      </c>
      <c r="P13" s="103">
        <v>0</v>
      </c>
      <c r="Q13" s="103">
        <v>0</v>
      </c>
      <c r="R13" s="103">
        <v>0</v>
      </c>
      <c r="S13" s="103">
        <v>603</v>
      </c>
      <c r="T13" s="103">
        <v>0</v>
      </c>
      <c r="U13" s="103">
        <v>0</v>
      </c>
      <c r="V13" s="103">
        <f>SUM(W13:AB13)</f>
        <v>1349</v>
      </c>
      <c r="W13" s="103">
        <v>0</v>
      </c>
      <c r="X13" s="103">
        <v>0</v>
      </c>
      <c r="Y13" s="103">
        <v>0</v>
      </c>
      <c r="Z13" s="103">
        <v>1349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0</v>
      </c>
      <c r="AG13" s="103">
        <v>0</v>
      </c>
      <c r="AH13" s="103">
        <v>0</v>
      </c>
      <c r="AI13" s="103">
        <v>0</v>
      </c>
      <c r="AJ13" s="103">
        <f>SUM(AK13:AS13)</f>
        <v>0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27</v>
      </c>
      <c r="B14" s="113" t="s">
        <v>268</v>
      </c>
      <c r="C14" s="101" t="s">
        <v>269</v>
      </c>
      <c r="D14" s="103">
        <f>SUM(E14,+H14,+K14)</f>
        <v>7294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7294</v>
      </c>
      <c r="L14" s="103">
        <v>2184</v>
      </c>
      <c r="M14" s="103">
        <v>5110</v>
      </c>
      <c r="N14" s="103">
        <f>SUM(O14,+V14,+AC14)</f>
        <v>7294</v>
      </c>
      <c r="O14" s="103">
        <f>SUM(P14:U14)</f>
        <v>2184</v>
      </c>
      <c r="P14" s="103">
        <v>2184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5110</v>
      </c>
      <c r="W14" s="103">
        <v>5110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134</v>
      </c>
      <c r="AG14" s="103">
        <v>134</v>
      </c>
      <c r="AH14" s="103">
        <v>0</v>
      </c>
      <c r="AI14" s="103">
        <v>0</v>
      </c>
      <c r="AJ14" s="103">
        <f>SUM(AK14:AS14)</f>
        <v>134</v>
      </c>
      <c r="AK14" s="103">
        <v>0</v>
      </c>
      <c r="AL14" s="103">
        <v>0</v>
      </c>
      <c r="AM14" s="103">
        <v>9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125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27</v>
      </c>
      <c r="B15" s="113" t="s">
        <v>270</v>
      </c>
      <c r="C15" s="101" t="s">
        <v>271</v>
      </c>
      <c r="D15" s="103">
        <f>SUM(E15,+H15,+K15)</f>
        <v>9316</v>
      </c>
      <c r="E15" s="103">
        <f>SUM(F15:G15)</f>
        <v>0</v>
      </c>
      <c r="F15" s="103">
        <v>0</v>
      </c>
      <c r="G15" s="103">
        <v>0</v>
      </c>
      <c r="H15" s="103">
        <f>SUM(I15:J15)</f>
        <v>5024</v>
      </c>
      <c r="I15" s="103">
        <v>5024</v>
      </c>
      <c r="J15" s="103">
        <v>0</v>
      </c>
      <c r="K15" s="103">
        <f>SUM(L15:M15)</f>
        <v>4292</v>
      </c>
      <c r="L15" s="103">
        <v>0</v>
      </c>
      <c r="M15" s="103">
        <v>4292</v>
      </c>
      <c r="N15" s="103">
        <f>SUM(O15,+V15,+AC15)</f>
        <v>9316</v>
      </c>
      <c r="O15" s="103">
        <f>SUM(P15:U15)</f>
        <v>5024</v>
      </c>
      <c r="P15" s="103">
        <v>0</v>
      </c>
      <c r="Q15" s="103">
        <v>0</v>
      </c>
      <c r="R15" s="103">
        <v>0</v>
      </c>
      <c r="S15" s="103">
        <v>5024</v>
      </c>
      <c r="T15" s="103">
        <v>0</v>
      </c>
      <c r="U15" s="103">
        <v>0</v>
      </c>
      <c r="V15" s="103">
        <f>SUM(W15:AB15)</f>
        <v>4292</v>
      </c>
      <c r="W15" s="103">
        <v>0</v>
      </c>
      <c r="X15" s="103">
        <v>0</v>
      </c>
      <c r="Y15" s="103">
        <v>0</v>
      </c>
      <c r="Z15" s="103">
        <v>4292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0</v>
      </c>
      <c r="AG15" s="103">
        <v>0</v>
      </c>
      <c r="AH15" s="103">
        <v>0</v>
      </c>
      <c r="AI15" s="103">
        <v>0</v>
      </c>
      <c r="AJ15" s="103">
        <f>SUM(AK15:AS15)</f>
        <v>0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27</v>
      </c>
      <c r="B16" s="113" t="s">
        <v>272</v>
      </c>
      <c r="C16" s="101" t="s">
        <v>273</v>
      </c>
      <c r="D16" s="103">
        <f>SUM(E16,+H16,+K16)</f>
        <v>32743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32743</v>
      </c>
      <c r="L16" s="103">
        <v>19707</v>
      </c>
      <c r="M16" s="103">
        <v>13036</v>
      </c>
      <c r="N16" s="103">
        <f>SUM(O16,+V16,+AC16)</f>
        <v>32743</v>
      </c>
      <c r="O16" s="103">
        <f>SUM(P16:U16)</f>
        <v>19707</v>
      </c>
      <c r="P16" s="103">
        <v>19707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13036</v>
      </c>
      <c r="W16" s="103">
        <v>13036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757</v>
      </c>
      <c r="AG16" s="103">
        <v>757</v>
      </c>
      <c r="AH16" s="103">
        <v>0</v>
      </c>
      <c r="AI16" s="103">
        <v>0</v>
      </c>
      <c r="AJ16" s="103">
        <f>SUM(AK16:AS16)</f>
        <v>757</v>
      </c>
      <c r="AK16" s="103">
        <v>0</v>
      </c>
      <c r="AL16" s="103">
        <v>0</v>
      </c>
      <c r="AM16" s="103">
        <v>757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27</v>
      </c>
      <c r="B17" s="113" t="s">
        <v>274</v>
      </c>
      <c r="C17" s="101" t="s">
        <v>275</v>
      </c>
      <c r="D17" s="103">
        <f>SUM(E17,+H17,+K17)</f>
        <v>261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261</v>
      </c>
      <c r="L17" s="103">
        <v>198</v>
      </c>
      <c r="M17" s="103">
        <v>63</v>
      </c>
      <c r="N17" s="103">
        <f>SUM(O17,+V17,+AC17)</f>
        <v>261</v>
      </c>
      <c r="O17" s="103">
        <f>SUM(P17:U17)</f>
        <v>198</v>
      </c>
      <c r="P17" s="103">
        <v>0</v>
      </c>
      <c r="Q17" s="103">
        <v>0</v>
      </c>
      <c r="R17" s="103">
        <v>0</v>
      </c>
      <c r="S17" s="103">
        <v>198</v>
      </c>
      <c r="T17" s="103">
        <v>0</v>
      </c>
      <c r="U17" s="103">
        <v>0</v>
      </c>
      <c r="V17" s="103">
        <f>SUM(W17:AB17)</f>
        <v>63</v>
      </c>
      <c r="W17" s="103">
        <v>0</v>
      </c>
      <c r="X17" s="103">
        <v>0</v>
      </c>
      <c r="Y17" s="103">
        <v>0</v>
      </c>
      <c r="Z17" s="103">
        <v>63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0</v>
      </c>
      <c r="AG17" s="103">
        <v>0</v>
      </c>
      <c r="AH17" s="103">
        <v>0</v>
      </c>
      <c r="AI17" s="103">
        <v>0</v>
      </c>
      <c r="AJ17" s="103">
        <f>SUM(AK17:AS17)</f>
        <v>0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27</v>
      </c>
      <c r="B18" s="113" t="s">
        <v>276</v>
      </c>
      <c r="C18" s="101" t="s">
        <v>277</v>
      </c>
      <c r="D18" s="103">
        <f>SUM(E18,+H18,+K18)</f>
        <v>13717</v>
      </c>
      <c r="E18" s="103">
        <f>SUM(F18:G18)</f>
        <v>1718</v>
      </c>
      <c r="F18" s="103">
        <v>1718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11999</v>
      </c>
      <c r="L18" s="103">
        <v>721</v>
      </c>
      <c r="M18" s="103">
        <v>11278</v>
      </c>
      <c r="N18" s="103">
        <f>SUM(O18,+V18,+AC18)</f>
        <v>13717</v>
      </c>
      <c r="O18" s="103">
        <f>SUM(P18:U18)</f>
        <v>2439</v>
      </c>
      <c r="P18" s="103">
        <v>0</v>
      </c>
      <c r="Q18" s="103">
        <v>0</v>
      </c>
      <c r="R18" s="103">
        <v>0</v>
      </c>
      <c r="S18" s="103">
        <v>2439</v>
      </c>
      <c r="T18" s="103">
        <v>0</v>
      </c>
      <c r="U18" s="103">
        <v>0</v>
      </c>
      <c r="V18" s="103">
        <f>SUM(W18:AB18)</f>
        <v>11278</v>
      </c>
      <c r="W18" s="103">
        <v>0</v>
      </c>
      <c r="X18" s="103">
        <v>0</v>
      </c>
      <c r="Y18" s="103">
        <v>0</v>
      </c>
      <c r="Z18" s="103">
        <v>11278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0</v>
      </c>
      <c r="AG18" s="103">
        <v>0</v>
      </c>
      <c r="AH18" s="103">
        <v>0</v>
      </c>
      <c r="AI18" s="103">
        <v>0</v>
      </c>
      <c r="AJ18" s="103">
        <f>SUM(AK18:AS18)</f>
        <v>0</v>
      </c>
      <c r="AK18" s="103">
        <v>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27</v>
      </c>
      <c r="B19" s="113" t="s">
        <v>278</v>
      </c>
      <c r="C19" s="101" t="s">
        <v>279</v>
      </c>
      <c r="D19" s="103">
        <f>SUM(E19,+H19,+K19)</f>
        <v>4256</v>
      </c>
      <c r="E19" s="103">
        <f>SUM(F19:G19)</f>
        <v>2768</v>
      </c>
      <c r="F19" s="103">
        <v>2768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1488</v>
      </c>
      <c r="L19" s="103">
        <v>0</v>
      </c>
      <c r="M19" s="103">
        <v>1488</v>
      </c>
      <c r="N19" s="103">
        <f>SUM(O19,+V19,+AC19)</f>
        <v>4256</v>
      </c>
      <c r="O19" s="103">
        <f>SUM(P19:U19)</f>
        <v>2768</v>
      </c>
      <c r="P19" s="103">
        <v>0</v>
      </c>
      <c r="Q19" s="103">
        <v>0</v>
      </c>
      <c r="R19" s="103">
        <v>0</v>
      </c>
      <c r="S19" s="103">
        <v>2768</v>
      </c>
      <c r="T19" s="103">
        <v>0</v>
      </c>
      <c r="U19" s="103">
        <v>0</v>
      </c>
      <c r="V19" s="103">
        <f>SUM(W19:AB19)</f>
        <v>1488</v>
      </c>
      <c r="W19" s="103">
        <v>0</v>
      </c>
      <c r="X19" s="103">
        <v>0</v>
      </c>
      <c r="Y19" s="103">
        <v>0</v>
      </c>
      <c r="Z19" s="103">
        <v>1488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0</v>
      </c>
      <c r="AG19" s="103">
        <v>0</v>
      </c>
      <c r="AH19" s="103">
        <v>0</v>
      </c>
      <c r="AI19" s="103">
        <v>0</v>
      </c>
      <c r="AJ19" s="103">
        <f>SUM(AK19:AS19)</f>
        <v>0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27</v>
      </c>
      <c r="B20" s="113" t="s">
        <v>280</v>
      </c>
      <c r="C20" s="101" t="s">
        <v>281</v>
      </c>
      <c r="D20" s="103">
        <f>SUM(E20,+H20,+K20)</f>
        <v>28465</v>
      </c>
      <c r="E20" s="103">
        <f>SUM(F20:G20)</f>
        <v>13990</v>
      </c>
      <c r="F20" s="103">
        <v>13990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14475</v>
      </c>
      <c r="L20" s="103">
        <v>0</v>
      </c>
      <c r="M20" s="103">
        <v>14475</v>
      </c>
      <c r="N20" s="103">
        <f>SUM(O20,+V20,+AC20)</f>
        <v>28465</v>
      </c>
      <c r="O20" s="103">
        <f>SUM(P20:U20)</f>
        <v>13990</v>
      </c>
      <c r="P20" s="103">
        <v>13990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14475</v>
      </c>
      <c r="W20" s="103">
        <v>14475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22</v>
      </c>
      <c r="AG20" s="103">
        <v>22</v>
      </c>
      <c r="AH20" s="103">
        <v>0</v>
      </c>
      <c r="AI20" s="103">
        <v>0</v>
      </c>
      <c r="AJ20" s="103">
        <f>SUM(AK20:AS20)</f>
        <v>171</v>
      </c>
      <c r="AK20" s="103">
        <v>169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2</v>
      </c>
      <c r="AT20" s="103">
        <f>SUM(AU20:AY20)</f>
        <v>20</v>
      </c>
      <c r="AU20" s="103">
        <v>20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27</v>
      </c>
      <c r="B21" s="113" t="s">
        <v>282</v>
      </c>
      <c r="C21" s="101" t="s">
        <v>283</v>
      </c>
      <c r="D21" s="103">
        <f>SUM(E21,+H21,+K21)</f>
        <v>76819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76819</v>
      </c>
      <c r="L21" s="103">
        <v>38819</v>
      </c>
      <c r="M21" s="103">
        <v>38000</v>
      </c>
      <c r="N21" s="103">
        <f>SUM(O21,+V21,+AC21)</f>
        <v>76819</v>
      </c>
      <c r="O21" s="103">
        <f>SUM(P21:U21)</f>
        <v>38819</v>
      </c>
      <c r="P21" s="103">
        <v>38819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38000</v>
      </c>
      <c r="W21" s="103">
        <v>38000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1692</v>
      </c>
      <c r="AG21" s="103">
        <v>1692</v>
      </c>
      <c r="AH21" s="103">
        <v>0</v>
      </c>
      <c r="AI21" s="103">
        <v>0</v>
      </c>
      <c r="AJ21" s="103">
        <f>SUM(AK21:AS21)</f>
        <v>1692</v>
      </c>
      <c r="AK21" s="103">
        <v>0</v>
      </c>
      <c r="AL21" s="103">
        <v>0</v>
      </c>
      <c r="AM21" s="103">
        <v>1692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27</v>
      </c>
      <c r="B22" s="113" t="s">
        <v>284</v>
      </c>
      <c r="C22" s="101" t="s">
        <v>285</v>
      </c>
      <c r="D22" s="103">
        <f>SUM(E22,+H22,+K22)</f>
        <v>17927</v>
      </c>
      <c r="E22" s="103">
        <f>SUM(F22:G22)</f>
        <v>0</v>
      </c>
      <c r="F22" s="103">
        <v>0</v>
      </c>
      <c r="G22" s="103">
        <v>0</v>
      </c>
      <c r="H22" s="103">
        <f>SUM(I22:J22)</f>
        <v>8066</v>
      </c>
      <c r="I22" s="103">
        <v>8066</v>
      </c>
      <c r="J22" s="103">
        <v>0</v>
      </c>
      <c r="K22" s="103">
        <f>SUM(L22:M22)</f>
        <v>9861</v>
      </c>
      <c r="L22" s="103">
        <v>0</v>
      </c>
      <c r="M22" s="103">
        <v>9861</v>
      </c>
      <c r="N22" s="103">
        <f>SUM(O22,+V22,+AC22)</f>
        <v>17927</v>
      </c>
      <c r="O22" s="103">
        <f>SUM(P22:U22)</f>
        <v>8066</v>
      </c>
      <c r="P22" s="103">
        <v>8066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9861</v>
      </c>
      <c r="W22" s="103">
        <v>9861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147</v>
      </c>
      <c r="AG22" s="103">
        <v>147</v>
      </c>
      <c r="AH22" s="103">
        <v>0</v>
      </c>
      <c r="AI22" s="103">
        <v>0</v>
      </c>
      <c r="AJ22" s="103">
        <f>SUM(AK22:AS22)</f>
        <v>212</v>
      </c>
      <c r="AK22" s="103">
        <v>0</v>
      </c>
      <c r="AL22" s="103">
        <v>156</v>
      </c>
      <c r="AM22" s="103">
        <v>8</v>
      </c>
      <c r="AN22" s="103">
        <v>0</v>
      </c>
      <c r="AO22" s="103">
        <v>0</v>
      </c>
      <c r="AP22" s="103">
        <v>0</v>
      </c>
      <c r="AQ22" s="103">
        <v>1</v>
      </c>
      <c r="AR22" s="103">
        <v>0</v>
      </c>
      <c r="AS22" s="103">
        <v>47</v>
      </c>
      <c r="AT22" s="103">
        <f>SUM(AU22:AY22)</f>
        <v>94</v>
      </c>
      <c r="AU22" s="103">
        <v>0</v>
      </c>
      <c r="AV22" s="103">
        <v>91</v>
      </c>
      <c r="AW22" s="103">
        <v>3</v>
      </c>
      <c r="AX22" s="103">
        <v>0</v>
      </c>
      <c r="AY22" s="103">
        <v>0</v>
      </c>
      <c r="AZ22" s="103">
        <f>SUM(BA22:BC22)</f>
        <v>139</v>
      </c>
      <c r="BA22" s="103">
        <v>139</v>
      </c>
      <c r="BB22" s="103">
        <v>0</v>
      </c>
      <c r="BC22" s="103">
        <v>0</v>
      </c>
    </row>
    <row r="23" spans="1:55" s="105" customFormat="1" ht="13.5" customHeight="1">
      <c r="A23" s="115" t="s">
        <v>27</v>
      </c>
      <c r="B23" s="113" t="s">
        <v>286</v>
      </c>
      <c r="C23" s="101" t="s">
        <v>287</v>
      </c>
      <c r="D23" s="103">
        <f>SUM(E23,+H23,+K23)</f>
        <v>2206</v>
      </c>
      <c r="E23" s="103">
        <f>SUM(F23:G23)</f>
        <v>0</v>
      </c>
      <c r="F23" s="103">
        <v>0</v>
      </c>
      <c r="G23" s="103">
        <v>0</v>
      </c>
      <c r="H23" s="103">
        <f>SUM(I23:J23)</f>
        <v>878</v>
      </c>
      <c r="I23" s="103">
        <v>878</v>
      </c>
      <c r="J23" s="103">
        <v>0</v>
      </c>
      <c r="K23" s="103">
        <f>SUM(L23:M23)</f>
        <v>1328</v>
      </c>
      <c r="L23" s="103">
        <v>0</v>
      </c>
      <c r="M23" s="103">
        <v>1328</v>
      </c>
      <c r="N23" s="103">
        <f>SUM(O23,+V23,+AC23)</f>
        <v>2206</v>
      </c>
      <c r="O23" s="103">
        <f>SUM(P23:U23)</f>
        <v>878</v>
      </c>
      <c r="P23" s="103">
        <v>0</v>
      </c>
      <c r="Q23" s="103">
        <v>0</v>
      </c>
      <c r="R23" s="103">
        <v>0</v>
      </c>
      <c r="S23" s="103">
        <v>878</v>
      </c>
      <c r="T23" s="103">
        <v>0</v>
      </c>
      <c r="U23" s="103">
        <v>0</v>
      </c>
      <c r="V23" s="103">
        <f>SUM(W23:AB23)</f>
        <v>1328</v>
      </c>
      <c r="W23" s="103">
        <v>0</v>
      </c>
      <c r="X23" s="103">
        <v>0</v>
      </c>
      <c r="Y23" s="103">
        <v>0</v>
      </c>
      <c r="Z23" s="103">
        <v>1328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0</v>
      </c>
      <c r="AG23" s="103">
        <v>0</v>
      </c>
      <c r="AH23" s="103">
        <v>0</v>
      </c>
      <c r="AI23" s="103">
        <v>0</v>
      </c>
      <c r="AJ23" s="103">
        <f>SUM(AK23:AS23)</f>
        <v>0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27</v>
      </c>
      <c r="B24" s="113" t="s">
        <v>288</v>
      </c>
      <c r="C24" s="101" t="s">
        <v>289</v>
      </c>
      <c r="D24" s="103">
        <f>SUM(E24,+H24,+K24)</f>
        <v>9182</v>
      </c>
      <c r="E24" s="103">
        <f>SUM(F24:G24)</f>
        <v>0</v>
      </c>
      <c r="F24" s="103">
        <v>0</v>
      </c>
      <c r="G24" s="103">
        <v>0</v>
      </c>
      <c r="H24" s="103">
        <f>SUM(I24:J24)</f>
        <v>5760</v>
      </c>
      <c r="I24" s="103">
        <v>5760</v>
      </c>
      <c r="J24" s="103">
        <v>0</v>
      </c>
      <c r="K24" s="103">
        <f>SUM(L24:M24)</f>
        <v>3422</v>
      </c>
      <c r="L24" s="103">
        <v>0</v>
      </c>
      <c r="M24" s="103">
        <v>3422</v>
      </c>
      <c r="N24" s="103">
        <f>SUM(O24,+V24,+AC24)</f>
        <v>9198</v>
      </c>
      <c r="O24" s="103">
        <f>SUM(P24:U24)</f>
        <v>5760</v>
      </c>
      <c r="P24" s="103">
        <v>5760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3422</v>
      </c>
      <c r="W24" s="103">
        <v>3422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16</v>
      </c>
      <c r="AD24" s="103">
        <v>16</v>
      </c>
      <c r="AE24" s="103">
        <v>0</v>
      </c>
      <c r="AF24" s="103">
        <f>SUM(AG24:AI24)</f>
        <v>247</v>
      </c>
      <c r="AG24" s="103">
        <v>247</v>
      </c>
      <c r="AH24" s="103">
        <v>0</v>
      </c>
      <c r="AI24" s="103">
        <v>0</v>
      </c>
      <c r="AJ24" s="103">
        <f>SUM(AK24:AS24)</f>
        <v>247</v>
      </c>
      <c r="AK24" s="103">
        <v>0</v>
      </c>
      <c r="AL24" s="103">
        <v>0</v>
      </c>
      <c r="AM24" s="103">
        <v>8</v>
      </c>
      <c r="AN24" s="103">
        <v>212</v>
      </c>
      <c r="AO24" s="103">
        <v>0</v>
      </c>
      <c r="AP24" s="103">
        <v>0</v>
      </c>
      <c r="AQ24" s="103">
        <v>0</v>
      </c>
      <c r="AR24" s="103">
        <v>0</v>
      </c>
      <c r="AS24" s="103">
        <v>27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27</v>
      </c>
      <c r="B25" s="113" t="s">
        <v>290</v>
      </c>
      <c r="C25" s="101" t="s">
        <v>291</v>
      </c>
      <c r="D25" s="103">
        <f>SUM(E25,+H25,+K25)</f>
        <v>15715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15715</v>
      </c>
      <c r="L25" s="103">
        <v>6703</v>
      </c>
      <c r="M25" s="103">
        <v>9012</v>
      </c>
      <c r="N25" s="103">
        <f>SUM(O25,+V25,+AC25)</f>
        <v>15715</v>
      </c>
      <c r="O25" s="103">
        <f>SUM(P25:U25)</f>
        <v>6703</v>
      </c>
      <c r="P25" s="103">
        <v>0</v>
      </c>
      <c r="Q25" s="103">
        <v>0</v>
      </c>
      <c r="R25" s="103">
        <v>0</v>
      </c>
      <c r="S25" s="103">
        <v>6703</v>
      </c>
      <c r="T25" s="103">
        <v>0</v>
      </c>
      <c r="U25" s="103">
        <v>0</v>
      </c>
      <c r="V25" s="103">
        <f>SUM(W25:AB25)</f>
        <v>9012</v>
      </c>
      <c r="W25" s="103">
        <v>0</v>
      </c>
      <c r="X25" s="103">
        <v>0</v>
      </c>
      <c r="Y25" s="103">
        <v>0</v>
      </c>
      <c r="Z25" s="103">
        <v>9012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0</v>
      </c>
      <c r="AG25" s="103">
        <v>0</v>
      </c>
      <c r="AH25" s="103">
        <v>0</v>
      </c>
      <c r="AI25" s="103">
        <v>0</v>
      </c>
      <c r="AJ25" s="103">
        <f>SUM(AK25:AS25)</f>
        <v>0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27</v>
      </c>
      <c r="B26" s="113" t="s">
        <v>292</v>
      </c>
      <c r="C26" s="101" t="s">
        <v>293</v>
      </c>
      <c r="D26" s="103">
        <f>SUM(E26,+H26,+K26)</f>
        <v>3024</v>
      </c>
      <c r="E26" s="103">
        <f>SUM(F26:G26)</f>
        <v>0</v>
      </c>
      <c r="F26" s="103">
        <v>0</v>
      </c>
      <c r="G26" s="103">
        <v>0</v>
      </c>
      <c r="H26" s="103">
        <f>SUM(I26:J26)</f>
        <v>1396</v>
      </c>
      <c r="I26" s="103">
        <v>1396</v>
      </c>
      <c r="J26" s="103">
        <v>0</v>
      </c>
      <c r="K26" s="103">
        <f>SUM(L26:M26)</f>
        <v>1628</v>
      </c>
      <c r="L26" s="103">
        <v>0</v>
      </c>
      <c r="M26" s="103">
        <v>1628</v>
      </c>
      <c r="N26" s="103">
        <f>SUM(O26,+V26,+AC26)</f>
        <v>3024</v>
      </c>
      <c r="O26" s="103">
        <f>SUM(P26:U26)</f>
        <v>1396</v>
      </c>
      <c r="P26" s="103">
        <v>0</v>
      </c>
      <c r="Q26" s="103">
        <v>0</v>
      </c>
      <c r="R26" s="103">
        <v>0</v>
      </c>
      <c r="S26" s="103">
        <v>1396</v>
      </c>
      <c r="T26" s="103">
        <v>0</v>
      </c>
      <c r="U26" s="103">
        <v>0</v>
      </c>
      <c r="V26" s="103">
        <f>SUM(W26:AB26)</f>
        <v>1628</v>
      </c>
      <c r="W26" s="103">
        <v>0</v>
      </c>
      <c r="X26" s="103">
        <v>0</v>
      </c>
      <c r="Y26" s="103">
        <v>0</v>
      </c>
      <c r="Z26" s="103">
        <v>1628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0</v>
      </c>
      <c r="AG26" s="103">
        <v>0</v>
      </c>
      <c r="AH26" s="103">
        <v>0</v>
      </c>
      <c r="AI26" s="103">
        <v>0</v>
      </c>
      <c r="AJ26" s="103">
        <f>SUM(AK26:AS26)</f>
        <v>0</v>
      </c>
      <c r="AK26" s="103">
        <v>0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27</v>
      </c>
      <c r="B27" s="113" t="s">
        <v>294</v>
      </c>
      <c r="C27" s="101" t="s">
        <v>295</v>
      </c>
      <c r="D27" s="103">
        <f>SUM(E27,+H27,+K27)</f>
        <v>25273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25273</v>
      </c>
      <c r="L27" s="103">
        <v>20309</v>
      </c>
      <c r="M27" s="103">
        <v>4964</v>
      </c>
      <c r="N27" s="103">
        <f>SUM(O27,+V27,+AC27)</f>
        <v>25273</v>
      </c>
      <c r="O27" s="103">
        <f>SUM(P27:U27)</f>
        <v>20309</v>
      </c>
      <c r="P27" s="103">
        <v>20309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4964</v>
      </c>
      <c r="W27" s="103">
        <v>4964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471</v>
      </c>
      <c r="AG27" s="103">
        <v>471</v>
      </c>
      <c r="AH27" s="103">
        <v>0</v>
      </c>
      <c r="AI27" s="103">
        <v>0</v>
      </c>
      <c r="AJ27" s="103">
        <f>SUM(AK27:AS27)</f>
        <v>471</v>
      </c>
      <c r="AK27" s="103">
        <v>0</v>
      </c>
      <c r="AL27" s="103">
        <v>0</v>
      </c>
      <c r="AM27" s="103">
        <v>32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439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27</v>
      </c>
      <c r="B28" s="113" t="s">
        <v>296</v>
      </c>
      <c r="C28" s="101" t="s">
        <v>297</v>
      </c>
      <c r="D28" s="103">
        <f>SUM(E28,+H28,+K28)</f>
        <v>481</v>
      </c>
      <c r="E28" s="103">
        <f>SUM(F28:G28)</f>
        <v>420</v>
      </c>
      <c r="F28" s="103">
        <v>420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61</v>
      </c>
      <c r="L28" s="103">
        <v>0</v>
      </c>
      <c r="M28" s="103">
        <v>61</v>
      </c>
      <c r="N28" s="103">
        <f>SUM(O28,+V28,+AC28)</f>
        <v>481</v>
      </c>
      <c r="O28" s="103">
        <f>SUM(P28:U28)</f>
        <v>420</v>
      </c>
      <c r="P28" s="103">
        <v>0</v>
      </c>
      <c r="Q28" s="103">
        <v>0</v>
      </c>
      <c r="R28" s="103">
        <v>0</v>
      </c>
      <c r="S28" s="103">
        <v>420</v>
      </c>
      <c r="T28" s="103">
        <v>0</v>
      </c>
      <c r="U28" s="103">
        <v>0</v>
      </c>
      <c r="V28" s="103">
        <f>SUM(W28:AB28)</f>
        <v>61</v>
      </c>
      <c r="W28" s="103">
        <v>0</v>
      </c>
      <c r="X28" s="103">
        <v>0</v>
      </c>
      <c r="Y28" s="103">
        <v>0</v>
      </c>
      <c r="Z28" s="103">
        <v>61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0</v>
      </c>
      <c r="AG28" s="103">
        <v>0</v>
      </c>
      <c r="AH28" s="103">
        <v>0</v>
      </c>
      <c r="AI28" s="103">
        <v>0</v>
      </c>
      <c r="AJ28" s="103">
        <f>SUM(AK28:AS28)</f>
        <v>0</v>
      </c>
      <c r="AK28" s="103">
        <v>0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27</v>
      </c>
      <c r="B29" s="113" t="s">
        <v>298</v>
      </c>
      <c r="C29" s="101" t="s">
        <v>299</v>
      </c>
      <c r="D29" s="103">
        <f>SUM(E29,+H29,+K29)</f>
        <v>14210</v>
      </c>
      <c r="E29" s="103">
        <f>SUM(F29:G29)</f>
        <v>0</v>
      </c>
      <c r="F29" s="103">
        <v>0</v>
      </c>
      <c r="G29" s="103">
        <v>0</v>
      </c>
      <c r="H29" s="103">
        <f>SUM(I29:J29)</f>
        <v>4469</v>
      </c>
      <c r="I29" s="103">
        <v>4469</v>
      </c>
      <c r="J29" s="103">
        <v>0</v>
      </c>
      <c r="K29" s="103">
        <f>SUM(L29:M29)</f>
        <v>9741</v>
      </c>
      <c r="L29" s="103">
        <v>0</v>
      </c>
      <c r="M29" s="103">
        <v>9741</v>
      </c>
      <c r="N29" s="103">
        <f>SUM(O29,+V29,+AC29)</f>
        <v>14210</v>
      </c>
      <c r="O29" s="103">
        <f>SUM(P29:U29)</f>
        <v>4469</v>
      </c>
      <c r="P29" s="103">
        <v>4469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9741</v>
      </c>
      <c r="W29" s="103">
        <v>9741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308</v>
      </c>
      <c r="AG29" s="103">
        <v>308</v>
      </c>
      <c r="AH29" s="103">
        <v>0</v>
      </c>
      <c r="AI29" s="103">
        <v>0</v>
      </c>
      <c r="AJ29" s="103">
        <f>SUM(AK29:AS29)</f>
        <v>308</v>
      </c>
      <c r="AK29" s="103">
        <v>0</v>
      </c>
      <c r="AL29" s="103">
        <v>0</v>
      </c>
      <c r="AM29" s="103">
        <v>16</v>
      </c>
      <c r="AN29" s="103">
        <v>292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27</v>
      </c>
      <c r="B30" s="113" t="s">
        <v>300</v>
      </c>
      <c r="C30" s="101" t="s">
        <v>301</v>
      </c>
      <c r="D30" s="103">
        <f>SUM(E30,+H30,+K30)</f>
        <v>23733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23733</v>
      </c>
      <c r="L30" s="103">
        <v>8135</v>
      </c>
      <c r="M30" s="103">
        <v>15598</v>
      </c>
      <c r="N30" s="103">
        <f>SUM(O30,+V30,+AC30)</f>
        <v>23733</v>
      </c>
      <c r="O30" s="103">
        <f>SUM(P30:U30)</f>
        <v>8135</v>
      </c>
      <c r="P30" s="103">
        <v>8135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15598</v>
      </c>
      <c r="W30" s="103">
        <v>15598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514</v>
      </c>
      <c r="AG30" s="103">
        <v>514</v>
      </c>
      <c r="AH30" s="103">
        <v>0</v>
      </c>
      <c r="AI30" s="103">
        <v>0</v>
      </c>
      <c r="AJ30" s="103">
        <f>SUM(AK30:AS30)</f>
        <v>514</v>
      </c>
      <c r="AK30" s="103">
        <v>0</v>
      </c>
      <c r="AL30" s="103">
        <v>0</v>
      </c>
      <c r="AM30" s="103">
        <v>27</v>
      </c>
      <c r="AN30" s="103">
        <v>487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27</v>
      </c>
      <c r="B31" s="113" t="s">
        <v>302</v>
      </c>
      <c r="C31" s="101" t="s">
        <v>303</v>
      </c>
      <c r="D31" s="103">
        <f>SUM(E31,+H31,+K31)</f>
        <v>7052</v>
      </c>
      <c r="E31" s="103">
        <f>SUM(F31:G31)</f>
        <v>0</v>
      </c>
      <c r="F31" s="103">
        <v>0</v>
      </c>
      <c r="G31" s="103">
        <v>0</v>
      </c>
      <c r="H31" s="103">
        <f>SUM(I31:J31)</f>
        <v>1853</v>
      </c>
      <c r="I31" s="103">
        <v>1853</v>
      </c>
      <c r="J31" s="103">
        <v>0</v>
      </c>
      <c r="K31" s="103">
        <f>SUM(L31:M31)</f>
        <v>5199</v>
      </c>
      <c r="L31" s="103">
        <v>0</v>
      </c>
      <c r="M31" s="103">
        <v>5199</v>
      </c>
      <c r="N31" s="103">
        <f>SUM(O31,+V31,+AC31)</f>
        <v>7052</v>
      </c>
      <c r="O31" s="103">
        <f>SUM(P31:U31)</f>
        <v>1853</v>
      </c>
      <c r="P31" s="103">
        <v>0</v>
      </c>
      <c r="Q31" s="103">
        <v>0</v>
      </c>
      <c r="R31" s="103">
        <v>0</v>
      </c>
      <c r="S31" s="103">
        <v>0</v>
      </c>
      <c r="T31" s="103">
        <v>0</v>
      </c>
      <c r="U31" s="103">
        <v>1853</v>
      </c>
      <c r="V31" s="103">
        <f>SUM(W31:AB31)</f>
        <v>5199</v>
      </c>
      <c r="W31" s="103">
        <v>0</v>
      </c>
      <c r="X31" s="103">
        <v>0</v>
      </c>
      <c r="Y31" s="103">
        <v>0</v>
      </c>
      <c r="Z31" s="103">
        <v>0</v>
      </c>
      <c r="AA31" s="103">
        <v>0</v>
      </c>
      <c r="AB31" s="103">
        <v>5199</v>
      </c>
      <c r="AC31" s="103">
        <f>SUM(AD31:AE31)</f>
        <v>0</v>
      </c>
      <c r="AD31" s="103">
        <v>0</v>
      </c>
      <c r="AE31" s="103">
        <v>0</v>
      </c>
      <c r="AF31" s="103">
        <f>SUM(AG31:AI31)</f>
        <v>426</v>
      </c>
      <c r="AG31" s="103">
        <v>426</v>
      </c>
      <c r="AH31" s="103">
        <v>0</v>
      </c>
      <c r="AI31" s="103">
        <v>0</v>
      </c>
      <c r="AJ31" s="103">
        <f>SUM(AK31:AS31)</f>
        <v>426</v>
      </c>
      <c r="AK31" s="103">
        <v>0</v>
      </c>
      <c r="AL31" s="103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426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27</v>
      </c>
      <c r="B32" s="113" t="s">
        <v>304</v>
      </c>
      <c r="C32" s="101" t="s">
        <v>305</v>
      </c>
      <c r="D32" s="103">
        <f>SUM(E32,+H32,+K32)</f>
        <v>2543</v>
      </c>
      <c r="E32" s="103">
        <f>SUM(F32:G32)</f>
        <v>0</v>
      </c>
      <c r="F32" s="103">
        <v>0</v>
      </c>
      <c r="G32" s="103">
        <v>0</v>
      </c>
      <c r="H32" s="103">
        <f>SUM(I32:J32)</f>
        <v>789</v>
      </c>
      <c r="I32" s="103">
        <v>789</v>
      </c>
      <c r="J32" s="103">
        <v>0</v>
      </c>
      <c r="K32" s="103">
        <f>SUM(L32:M32)</f>
        <v>1754</v>
      </c>
      <c r="L32" s="103">
        <v>0</v>
      </c>
      <c r="M32" s="103">
        <v>1754</v>
      </c>
      <c r="N32" s="103">
        <f>SUM(O32,+V32,+AC32)</f>
        <v>2543</v>
      </c>
      <c r="O32" s="103">
        <f>SUM(P32:U32)</f>
        <v>789</v>
      </c>
      <c r="P32" s="103">
        <v>789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1754</v>
      </c>
      <c r="W32" s="103">
        <v>0</v>
      </c>
      <c r="X32" s="103">
        <v>0</v>
      </c>
      <c r="Y32" s="103">
        <v>0</v>
      </c>
      <c r="Z32" s="103">
        <v>1754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16</v>
      </c>
      <c r="AG32" s="103">
        <v>16</v>
      </c>
      <c r="AH32" s="103">
        <v>0</v>
      </c>
      <c r="AI32" s="103">
        <v>0</v>
      </c>
      <c r="AJ32" s="103">
        <f>SUM(AK32:AS32)</f>
        <v>16</v>
      </c>
      <c r="AK32" s="103">
        <v>0</v>
      </c>
      <c r="AL32" s="103">
        <v>0</v>
      </c>
      <c r="AM32" s="103">
        <v>16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>SUM(AU32:AY32)</f>
        <v>0</v>
      </c>
      <c r="AU32" s="103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27</v>
      </c>
      <c r="B33" s="113" t="s">
        <v>306</v>
      </c>
      <c r="C33" s="101" t="s">
        <v>307</v>
      </c>
      <c r="D33" s="103">
        <f>SUM(E33,+H33,+K33)</f>
        <v>6101</v>
      </c>
      <c r="E33" s="103">
        <f>SUM(F33:G33)</f>
        <v>0</v>
      </c>
      <c r="F33" s="103">
        <v>0</v>
      </c>
      <c r="G33" s="103">
        <v>0</v>
      </c>
      <c r="H33" s="103">
        <f>SUM(I33:J33)</f>
        <v>2455</v>
      </c>
      <c r="I33" s="103">
        <v>2455</v>
      </c>
      <c r="J33" s="103">
        <v>0</v>
      </c>
      <c r="K33" s="103">
        <f>SUM(L33:M33)</f>
        <v>3646</v>
      </c>
      <c r="L33" s="103">
        <v>0</v>
      </c>
      <c r="M33" s="103">
        <v>3646</v>
      </c>
      <c r="N33" s="103">
        <f>SUM(O33,+V33,+AC33)</f>
        <v>6101</v>
      </c>
      <c r="O33" s="103">
        <f>SUM(P33:U33)</f>
        <v>2455</v>
      </c>
      <c r="P33" s="103">
        <v>2455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3646</v>
      </c>
      <c r="W33" s="103">
        <v>3646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115</v>
      </c>
      <c r="AG33" s="103">
        <v>115</v>
      </c>
      <c r="AH33" s="103">
        <v>0</v>
      </c>
      <c r="AI33" s="103">
        <v>0</v>
      </c>
      <c r="AJ33" s="103">
        <f>SUM(AK33:AS33)</f>
        <v>115</v>
      </c>
      <c r="AK33" s="103">
        <v>0</v>
      </c>
      <c r="AL33" s="103">
        <v>0</v>
      </c>
      <c r="AM33" s="103">
        <v>8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107</v>
      </c>
      <c r="AT33" s="103">
        <f>SUM(AU33:AY33)</f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 t="s">
        <v>27</v>
      </c>
      <c r="B34" s="113" t="s">
        <v>308</v>
      </c>
      <c r="C34" s="101" t="s">
        <v>309</v>
      </c>
      <c r="D34" s="103">
        <f>SUM(E34,+H34,+K34)</f>
        <v>8299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8299</v>
      </c>
      <c r="L34" s="103">
        <v>3590</v>
      </c>
      <c r="M34" s="103">
        <v>4709</v>
      </c>
      <c r="N34" s="103">
        <f>SUM(O34,+V34,+AC34)</f>
        <v>8299</v>
      </c>
      <c r="O34" s="103">
        <f>SUM(P34:U34)</f>
        <v>3590</v>
      </c>
      <c r="P34" s="103">
        <v>3590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4709</v>
      </c>
      <c r="W34" s="103">
        <v>4709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180</v>
      </c>
      <c r="AG34" s="103">
        <v>180</v>
      </c>
      <c r="AH34" s="103">
        <v>0</v>
      </c>
      <c r="AI34" s="103">
        <v>0</v>
      </c>
      <c r="AJ34" s="103">
        <f>SUM(AK34:AS34)</f>
        <v>180</v>
      </c>
      <c r="AK34" s="103">
        <v>0</v>
      </c>
      <c r="AL34" s="103">
        <v>0</v>
      </c>
      <c r="AM34" s="103">
        <v>10</v>
      </c>
      <c r="AN34" s="103">
        <v>170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>SUM(AU34:AY34)</f>
        <v>2</v>
      </c>
      <c r="AU34" s="103">
        <v>0</v>
      </c>
      <c r="AV34" s="103">
        <v>0</v>
      </c>
      <c r="AW34" s="103">
        <v>2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27</v>
      </c>
      <c r="B35" s="113" t="s">
        <v>310</v>
      </c>
      <c r="C35" s="101" t="s">
        <v>311</v>
      </c>
      <c r="D35" s="103">
        <f>SUM(E35,+H35,+K35)</f>
        <v>9335</v>
      </c>
      <c r="E35" s="103">
        <f>SUM(F35:G35)</f>
        <v>0</v>
      </c>
      <c r="F35" s="103">
        <v>0</v>
      </c>
      <c r="G35" s="103">
        <v>0</v>
      </c>
      <c r="H35" s="103">
        <f>SUM(I35:J35)</f>
        <v>3951</v>
      </c>
      <c r="I35" s="103">
        <v>3951</v>
      </c>
      <c r="J35" s="103">
        <v>0</v>
      </c>
      <c r="K35" s="103">
        <f>SUM(L35:M35)</f>
        <v>5384</v>
      </c>
      <c r="L35" s="103">
        <v>0</v>
      </c>
      <c r="M35" s="103">
        <v>5384</v>
      </c>
      <c r="N35" s="103">
        <f>SUM(O35,+V35,+AC35)</f>
        <v>9358</v>
      </c>
      <c r="O35" s="103">
        <f>SUM(P35:U35)</f>
        <v>3951</v>
      </c>
      <c r="P35" s="103">
        <v>0</v>
      </c>
      <c r="Q35" s="103">
        <v>0</v>
      </c>
      <c r="R35" s="103">
        <v>0</v>
      </c>
      <c r="S35" s="103">
        <v>3951</v>
      </c>
      <c r="T35" s="103">
        <v>0</v>
      </c>
      <c r="U35" s="103">
        <v>0</v>
      </c>
      <c r="V35" s="103">
        <f>SUM(W35:AB35)</f>
        <v>5384</v>
      </c>
      <c r="W35" s="103">
        <v>0</v>
      </c>
      <c r="X35" s="103">
        <v>0</v>
      </c>
      <c r="Y35" s="103">
        <v>0</v>
      </c>
      <c r="Z35" s="103">
        <v>5384</v>
      </c>
      <c r="AA35" s="103">
        <v>0</v>
      </c>
      <c r="AB35" s="103">
        <v>0</v>
      </c>
      <c r="AC35" s="103">
        <f>SUM(AD35:AE35)</f>
        <v>23</v>
      </c>
      <c r="AD35" s="103">
        <v>23</v>
      </c>
      <c r="AE35" s="103">
        <v>0</v>
      </c>
      <c r="AF35" s="103">
        <f>SUM(AG35:AI35)</f>
        <v>0</v>
      </c>
      <c r="AG35" s="103">
        <v>0</v>
      </c>
      <c r="AH35" s="103">
        <v>0</v>
      </c>
      <c r="AI35" s="103">
        <v>0</v>
      </c>
      <c r="AJ35" s="103">
        <f>SUM(AK35:AS35)</f>
        <v>0</v>
      </c>
      <c r="AK35" s="103">
        <v>0</v>
      </c>
      <c r="AL35" s="103">
        <v>0</v>
      </c>
      <c r="AM35" s="103">
        <v>0</v>
      </c>
      <c r="AN35" s="103">
        <v>0</v>
      </c>
      <c r="AO35" s="103">
        <v>0</v>
      </c>
      <c r="AP35" s="103">
        <v>0</v>
      </c>
      <c r="AQ35" s="103">
        <v>0</v>
      </c>
      <c r="AR35" s="103">
        <v>0</v>
      </c>
      <c r="AS35" s="103">
        <v>0</v>
      </c>
      <c r="AT35" s="103">
        <f>SUM(AU35:AY35)</f>
        <v>1</v>
      </c>
      <c r="AU35" s="103">
        <v>0</v>
      </c>
      <c r="AV35" s="103">
        <v>0</v>
      </c>
      <c r="AW35" s="103">
        <v>1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27</v>
      </c>
      <c r="B36" s="113" t="s">
        <v>312</v>
      </c>
      <c r="C36" s="101" t="s">
        <v>313</v>
      </c>
      <c r="D36" s="103">
        <f>SUM(E36,+H36,+K36)</f>
        <v>24430</v>
      </c>
      <c r="E36" s="103">
        <f>SUM(F36:G36)</f>
        <v>0</v>
      </c>
      <c r="F36" s="103">
        <v>0</v>
      </c>
      <c r="G36" s="103">
        <v>0</v>
      </c>
      <c r="H36" s="103">
        <f>SUM(I36:J36)</f>
        <v>16529</v>
      </c>
      <c r="I36" s="103">
        <v>16529</v>
      </c>
      <c r="J36" s="103">
        <v>0</v>
      </c>
      <c r="K36" s="103">
        <f>SUM(L36:M36)</f>
        <v>7901</v>
      </c>
      <c r="L36" s="103">
        <v>0</v>
      </c>
      <c r="M36" s="103">
        <v>7901</v>
      </c>
      <c r="N36" s="103">
        <f>SUM(O36,+V36,+AC36)</f>
        <v>24430</v>
      </c>
      <c r="O36" s="103">
        <f>SUM(P36:U36)</f>
        <v>16529</v>
      </c>
      <c r="P36" s="103">
        <v>16529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7901</v>
      </c>
      <c r="W36" s="103">
        <v>7901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786</v>
      </c>
      <c r="AG36" s="103">
        <v>786</v>
      </c>
      <c r="AH36" s="103">
        <v>0</v>
      </c>
      <c r="AI36" s="103">
        <v>0</v>
      </c>
      <c r="AJ36" s="103">
        <f>SUM(AK36:AS36)</f>
        <v>786</v>
      </c>
      <c r="AK36" s="103">
        <v>0</v>
      </c>
      <c r="AL36" s="103">
        <v>0</v>
      </c>
      <c r="AM36" s="103">
        <v>33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753</v>
      </c>
      <c r="AT36" s="103">
        <f>SUM(AU36:AY36)</f>
        <v>0</v>
      </c>
      <c r="AU36" s="103">
        <v>0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27</v>
      </c>
      <c r="B37" s="113" t="s">
        <v>314</v>
      </c>
      <c r="C37" s="101" t="s">
        <v>315</v>
      </c>
      <c r="D37" s="103">
        <f>SUM(E37,+H37,+K37)</f>
        <v>1122</v>
      </c>
      <c r="E37" s="103">
        <f>SUM(F37:G37)</f>
        <v>0</v>
      </c>
      <c r="F37" s="103">
        <v>0</v>
      </c>
      <c r="G37" s="103">
        <v>0</v>
      </c>
      <c r="H37" s="103">
        <f>SUM(I37:J37)</f>
        <v>328</v>
      </c>
      <c r="I37" s="103">
        <v>328</v>
      </c>
      <c r="J37" s="103">
        <v>0</v>
      </c>
      <c r="K37" s="103">
        <f>SUM(L37:M37)</f>
        <v>794</v>
      </c>
      <c r="L37" s="103">
        <v>0</v>
      </c>
      <c r="M37" s="103">
        <v>794</v>
      </c>
      <c r="N37" s="103">
        <f>SUM(O37,+V37,+AC37)</f>
        <v>1122</v>
      </c>
      <c r="O37" s="103">
        <f>SUM(P37:U37)</f>
        <v>328</v>
      </c>
      <c r="P37" s="103">
        <v>0</v>
      </c>
      <c r="Q37" s="103">
        <v>0</v>
      </c>
      <c r="R37" s="103">
        <v>0</v>
      </c>
      <c r="S37" s="103">
        <v>328</v>
      </c>
      <c r="T37" s="103">
        <v>0</v>
      </c>
      <c r="U37" s="103">
        <v>0</v>
      </c>
      <c r="V37" s="103">
        <f>SUM(W37:AB37)</f>
        <v>794</v>
      </c>
      <c r="W37" s="103">
        <v>0</v>
      </c>
      <c r="X37" s="103">
        <v>0</v>
      </c>
      <c r="Y37" s="103">
        <v>0</v>
      </c>
      <c r="Z37" s="103">
        <v>794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0</v>
      </c>
      <c r="AG37" s="103">
        <v>0</v>
      </c>
      <c r="AH37" s="103">
        <v>0</v>
      </c>
      <c r="AI37" s="103">
        <v>0</v>
      </c>
      <c r="AJ37" s="103">
        <f>SUM(AK37:AS37)</f>
        <v>0</v>
      </c>
      <c r="AK37" s="103">
        <v>0</v>
      </c>
      <c r="AL37" s="103">
        <v>0</v>
      </c>
      <c r="AM37" s="103">
        <v>0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27</v>
      </c>
      <c r="B38" s="113" t="s">
        <v>316</v>
      </c>
      <c r="C38" s="101" t="s">
        <v>317</v>
      </c>
      <c r="D38" s="103">
        <f>SUM(E38,+H38,+K38)</f>
        <v>6015</v>
      </c>
      <c r="E38" s="103">
        <f>SUM(F38:G38)</f>
        <v>0</v>
      </c>
      <c r="F38" s="103">
        <v>0</v>
      </c>
      <c r="G38" s="103">
        <v>0</v>
      </c>
      <c r="H38" s="103">
        <f>SUM(I38:J38)</f>
        <v>3360</v>
      </c>
      <c r="I38" s="103">
        <v>3360</v>
      </c>
      <c r="J38" s="103">
        <v>0</v>
      </c>
      <c r="K38" s="103">
        <f>SUM(L38:M38)</f>
        <v>2655</v>
      </c>
      <c r="L38" s="103">
        <v>0</v>
      </c>
      <c r="M38" s="103">
        <v>2655</v>
      </c>
      <c r="N38" s="103">
        <f>SUM(O38,+V38,+AC38)</f>
        <v>6015</v>
      </c>
      <c r="O38" s="103">
        <f>SUM(P38:U38)</f>
        <v>3360</v>
      </c>
      <c r="P38" s="103">
        <v>3360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2655</v>
      </c>
      <c r="W38" s="103">
        <v>2655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20</v>
      </c>
      <c r="AG38" s="103">
        <v>20</v>
      </c>
      <c r="AH38" s="103">
        <v>0</v>
      </c>
      <c r="AI38" s="103">
        <v>0</v>
      </c>
      <c r="AJ38" s="103">
        <f>SUM(AK38:AS38)</f>
        <v>20</v>
      </c>
      <c r="AK38" s="103">
        <v>0</v>
      </c>
      <c r="AL38" s="103">
        <v>0</v>
      </c>
      <c r="AM38" s="103">
        <v>11</v>
      </c>
      <c r="AN38" s="103">
        <v>0</v>
      </c>
      <c r="AO38" s="103">
        <v>0</v>
      </c>
      <c r="AP38" s="103">
        <v>0</v>
      </c>
      <c r="AQ38" s="103">
        <v>0</v>
      </c>
      <c r="AR38" s="103">
        <v>0</v>
      </c>
      <c r="AS38" s="103">
        <v>9</v>
      </c>
      <c r="AT38" s="103">
        <f>SUM(AU38:AY38)</f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0</v>
      </c>
      <c r="BA38" s="103">
        <v>0</v>
      </c>
      <c r="BB38" s="103">
        <v>0</v>
      </c>
      <c r="BC38" s="103">
        <v>0</v>
      </c>
    </row>
    <row r="39" spans="1:55" s="105" customFormat="1" ht="13.5" customHeight="1">
      <c r="A39" s="115" t="s">
        <v>27</v>
      </c>
      <c r="B39" s="113" t="s">
        <v>318</v>
      </c>
      <c r="C39" s="101" t="s">
        <v>319</v>
      </c>
      <c r="D39" s="103">
        <f>SUM(E39,+H39,+K39)</f>
        <v>437</v>
      </c>
      <c r="E39" s="103">
        <f>SUM(F39:G39)</f>
        <v>0</v>
      </c>
      <c r="F39" s="103">
        <v>0</v>
      </c>
      <c r="G39" s="103">
        <v>0</v>
      </c>
      <c r="H39" s="103">
        <f>SUM(I39:J39)</f>
        <v>324</v>
      </c>
      <c r="I39" s="103">
        <v>324</v>
      </c>
      <c r="J39" s="103">
        <v>0</v>
      </c>
      <c r="K39" s="103">
        <f>SUM(L39:M39)</f>
        <v>113</v>
      </c>
      <c r="L39" s="103">
        <v>0</v>
      </c>
      <c r="M39" s="103">
        <v>113</v>
      </c>
      <c r="N39" s="103">
        <f>SUM(O39,+V39,+AC39)</f>
        <v>437</v>
      </c>
      <c r="O39" s="103">
        <f>SUM(P39:U39)</f>
        <v>324</v>
      </c>
      <c r="P39" s="103">
        <v>324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113</v>
      </c>
      <c r="W39" s="103">
        <v>113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3</v>
      </c>
      <c r="AG39" s="103">
        <v>3</v>
      </c>
      <c r="AH39" s="103">
        <v>0</v>
      </c>
      <c r="AI39" s="103">
        <v>0</v>
      </c>
      <c r="AJ39" s="103">
        <f>SUM(AK39:AS39)</f>
        <v>4</v>
      </c>
      <c r="AK39" s="103">
        <v>0</v>
      </c>
      <c r="AL39" s="103">
        <v>3</v>
      </c>
      <c r="AM39" s="103">
        <v>0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1</v>
      </c>
      <c r="AT39" s="103">
        <f>SUM(AU39:AY39)</f>
        <v>2</v>
      </c>
      <c r="AU39" s="103">
        <v>0</v>
      </c>
      <c r="AV39" s="103">
        <v>2</v>
      </c>
      <c r="AW39" s="103">
        <v>0</v>
      </c>
      <c r="AX39" s="103">
        <v>0</v>
      </c>
      <c r="AY39" s="103">
        <v>0</v>
      </c>
      <c r="AZ39" s="103">
        <f>SUM(BA39:BC39)</f>
        <v>3</v>
      </c>
      <c r="BA39" s="103">
        <v>3</v>
      </c>
      <c r="BB39" s="103">
        <v>0</v>
      </c>
      <c r="BC39" s="103">
        <v>0</v>
      </c>
    </row>
    <row r="40" spans="1:55" s="105" customFormat="1" ht="13.5" customHeight="1">
      <c r="A40" s="115" t="s">
        <v>27</v>
      </c>
      <c r="B40" s="113" t="s">
        <v>320</v>
      </c>
      <c r="C40" s="101" t="s">
        <v>321</v>
      </c>
      <c r="D40" s="103">
        <f>SUM(E40,+H40,+K40)</f>
        <v>24107</v>
      </c>
      <c r="E40" s="103">
        <f>SUM(F40:G40)</f>
        <v>0</v>
      </c>
      <c r="F40" s="103">
        <v>0</v>
      </c>
      <c r="G40" s="103">
        <v>0</v>
      </c>
      <c r="H40" s="103">
        <f>SUM(I40:J40)</f>
        <v>0</v>
      </c>
      <c r="I40" s="103">
        <v>0</v>
      </c>
      <c r="J40" s="103">
        <v>0</v>
      </c>
      <c r="K40" s="103">
        <f>SUM(L40:M40)</f>
        <v>24107</v>
      </c>
      <c r="L40" s="103">
        <v>9008</v>
      </c>
      <c r="M40" s="103">
        <v>15099</v>
      </c>
      <c r="N40" s="103">
        <f>SUM(O40,+V40,+AC40)</f>
        <v>24107</v>
      </c>
      <c r="O40" s="103">
        <f>SUM(P40:U40)</f>
        <v>9008</v>
      </c>
      <c r="P40" s="103">
        <v>9008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15099</v>
      </c>
      <c r="W40" s="103">
        <v>15099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693</v>
      </c>
      <c r="AG40" s="103">
        <v>693</v>
      </c>
      <c r="AH40" s="103">
        <v>0</v>
      </c>
      <c r="AI40" s="103">
        <v>0</v>
      </c>
      <c r="AJ40" s="103">
        <f>SUM(AK40:AS40)</f>
        <v>693</v>
      </c>
      <c r="AK40" s="103">
        <v>0</v>
      </c>
      <c r="AL40" s="103">
        <v>0</v>
      </c>
      <c r="AM40" s="103">
        <v>12</v>
      </c>
      <c r="AN40" s="103">
        <v>681</v>
      </c>
      <c r="AO40" s="103">
        <v>0</v>
      </c>
      <c r="AP40" s="103">
        <v>0</v>
      </c>
      <c r="AQ40" s="103">
        <v>0</v>
      </c>
      <c r="AR40" s="103">
        <v>0</v>
      </c>
      <c r="AS40" s="103">
        <v>0</v>
      </c>
      <c r="AT40" s="103">
        <f>SUM(AU40:AY40)</f>
        <v>0</v>
      </c>
      <c r="AU40" s="103">
        <v>0</v>
      </c>
      <c r="AV40" s="103">
        <v>0</v>
      </c>
      <c r="AW40" s="103">
        <v>0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27</v>
      </c>
      <c r="B41" s="113" t="s">
        <v>322</v>
      </c>
      <c r="C41" s="101" t="s">
        <v>323</v>
      </c>
      <c r="D41" s="103">
        <f>SUM(E41,+H41,+K41)</f>
        <v>1823</v>
      </c>
      <c r="E41" s="103">
        <f>SUM(F41:G41)</f>
        <v>0</v>
      </c>
      <c r="F41" s="103">
        <v>0</v>
      </c>
      <c r="G41" s="103">
        <v>0</v>
      </c>
      <c r="H41" s="103">
        <f>SUM(I41:J41)</f>
        <v>604</v>
      </c>
      <c r="I41" s="103">
        <v>604</v>
      </c>
      <c r="J41" s="103">
        <v>0</v>
      </c>
      <c r="K41" s="103">
        <f>SUM(L41:M41)</f>
        <v>1219</v>
      </c>
      <c r="L41" s="103">
        <v>0</v>
      </c>
      <c r="M41" s="103">
        <v>1219</v>
      </c>
      <c r="N41" s="103">
        <f>SUM(O41,+V41,+AC41)</f>
        <v>1823</v>
      </c>
      <c r="O41" s="103">
        <f>SUM(P41:U41)</f>
        <v>604</v>
      </c>
      <c r="P41" s="103">
        <v>0</v>
      </c>
      <c r="Q41" s="103">
        <v>0</v>
      </c>
      <c r="R41" s="103">
        <v>0</v>
      </c>
      <c r="S41" s="103">
        <v>604</v>
      </c>
      <c r="T41" s="103">
        <v>0</v>
      </c>
      <c r="U41" s="103">
        <v>0</v>
      </c>
      <c r="V41" s="103">
        <f>SUM(W41:AB41)</f>
        <v>1219</v>
      </c>
      <c r="W41" s="103">
        <v>0</v>
      </c>
      <c r="X41" s="103">
        <v>0</v>
      </c>
      <c r="Y41" s="103">
        <v>0</v>
      </c>
      <c r="Z41" s="103">
        <v>1219</v>
      </c>
      <c r="AA41" s="103">
        <v>0</v>
      </c>
      <c r="AB41" s="103">
        <v>0</v>
      </c>
      <c r="AC41" s="103">
        <f>SUM(AD41:AE41)</f>
        <v>0</v>
      </c>
      <c r="AD41" s="103">
        <v>0</v>
      </c>
      <c r="AE41" s="103">
        <v>0</v>
      </c>
      <c r="AF41" s="103">
        <f>SUM(AG41:AI41)</f>
        <v>0</v>
      </c>
      <c r="AG41" s="103">
        <v>0</v>
      </c>
      <c r="AH41" s="103">
        <v>0</v>
      </c>
      <c r="AI41" s="103">
        <v>0</v>
      </c>
      <c r="AJ41" s="103">
        <f>SUM(AK41:AS41)</f>
        <v>0</v>
      </c>
      <c r="AK41" s="103">
        <v>0</v>
      </c>
      <c r="AL41" s="103">
        <v>0</v>
      </c>
      <c r="AM41" s="103">
        <v>0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>SUM(AU41:AY41)</f>
        <v>0</v>
      </c>
      <c r="AU41" s="103">
        <v>0</v>
      </c>
      <c r="AV41" s="103">
        <v>0</v>
      </c>
      <c r="AW41" s="103">
        <v>0</v>
      </c>
      <c r="AX41" s="103">
        <v>0</v>
      </c>
      <c r="AY41" s="103">
        <v>0</v>
      </c>
      <c r="AZ41" s="103">
        <f>SUM(BA41:BC41)</f>
        <v>0</v>
      </c>
      <c r="BA41" s="103">
        <v>0</v>
      </c>
      <c r="BB41" s="103">
        <v>0</v>
      </c>
      <c r="BC41" s="103">
        <v>0</v>
      </c>
    </row>
    <row r="42" spans="1:55" s="105" customFormat="1" ht="13.5" customHeight="1">
      <c r="A42" s="115" t="s">
        <v>27</v>
      </c>
      <c r="B42" s="113" t="s">
        <v>324</v>
      </c>
      <c r="C42" s="101" t="s">
        <v>325</v>
      </c>
      <c r="D42" s="103">
        <f>SUM(E42,+H42,+K42)</f>
        <v>326</v>
      </c>
      <c r="E42" s="103">
        <f>SUM(F42:G42)</f>
        <v>158</v>
      </c>
      <c r="F42" s="103">
        <v>158</v>
      </c>
      <c r="G42" s="103">
        <v>0</v>
      </c>
      <c r="H42" s="103">
        <f>SUM(I42:J42)</f>
        <v>0</v>
      </c>
      <c r="I42" s="103">
        <v>0</v>
      </c>
      <c r="J42" s="103">
        <v>0</v>
      </c>
      <c r="K42" s="103">
        <f>SUM(L42:M42)</f>
        <v>168</v>
      </c>
      <c r="L42" s="103">
        <v>0</v>
      </c>
      <c r="M42" s="103">
        <v>168</v>
      </c>
      <c r="N42" s="103">
        <f>SUM(O42,+V42,+AC42)</f>
        <v>326</v>
      </c>
      <c r="O42" s="103">
        <f>SUM(P42:U42)</f>
        <v>158</v>
      </c>
      <c r="P42" s="103">
        <v>158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>SUM(W42:AB42)</f>
        <v>168</v>
      </c>
      <c r="W42" s="103">
        <v>168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>SUM(AD42:AE42)</f>
        <v>0</v>
      </c>
      <c r="AD42" s="103">
        <v>0</v>
      </c>
      <c r="AE42" s="103">
        <v>0</v>
      </c>
      <c r="AF42" s="103">
        <f>SUM(AG42:AI42)</f>
        <v>7</v>
      </c>
      <c r="AG42" s="103">
        <v>7</v>
      </c>
      <c r="AH42" s="103">
        <v>0</v>
      </c>
      <c r="AI42" s="103">
        <v>0</v>
      </c>
      <c r="AJ42" s="103">
        <f>SUM(AK42:AS42)</f>
        <v>7</v>
      </c>
      <c r="AK42" s="103">
        <v>0</v>
      </c>
      <c r="AL42" s="103">
        <v>0</v>
      </c>
      <c r="AM42" s="103">
        <v>7</v>
      </c>
      <c r="AN42" s="103">
        <v>0</v>
      </c>
      <c r="AO42" s="103">
        <v>0</v>
      </c>
      <c r="AP42" s="103">
        <v>0</v>
      </c>
      <c r="AQ42" s="103">
        <v>0</v>
      </c>
      <c r="AR42" s="103">
        <v>0</v>
      </c>
      <c r="AS42" s="103">
        <v>0</v>
      </c>
      <c r="AT42" s="103">
        <f>SUM(AU42:AY42)</f>
        <v>0</v>
      </c>
      <c r="AU42" s="103">
        <v>0</v>
      </c>
      <c r="AV42" s="103">
        <v>0</v>
      </c>
      <c r="AW42" s="103">
        <v>0</v>
      </c>
      <c r="AX42" s="103">
        <v>0</v>
      </c>
      <c r="AY42" s="103">
        <v>0</v>
      </c>
      <c r="AZ42" s="103">
        <f>SUM(BA42:BC42)</f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 t="s">
        <v>27</v>
      </c>
      <c r="B43" s="113" t="s">
        <v>326</v>
      </c>
      <c r="C43" s="101" t="s">
        <v>327</v>
      </c>
      <c r="D43" s="103">
        <f>SUM(E43,+H43,+K43)</f>
        <v>6310</v>
      </c>
      <c r="E43" s="103">
        <f>SUM(F43:G43)</f>
        <v>0</v>
      </c>
      <c r="F43" s="103">
        <v>0</v>
      </c>
      <c r="G43" s="103">
        <v>0</v>
      </c>
      <c r="H43" s="103">
        <f>SUM(I43:J43)</f>
        <v>2610</v>
      </c>
      <c r="I43" s="103">
        <v>2610</v>
      </c>
      <c r="J43" s="103">
        <v>0</v>
      </c>
      <c r="K43" s="103">
        <f>SUM(L43:M43)</f>
        <v>3700</v>
      </c>
      <c r="L43" s="103">
        <v>0</v>
      </c>
      <c r="M43" s="103">
        <v>3700</v>
      </c>
      <c r="N43" s="103">
        <f>SUM(O43,+V43,+AC43)</f>
        <v>6339</v>
      </c>
      <c r="O43" s="103">
        <f>SUM(P43:U43)</f>
        <v>2610</v>
      </c>
      <c r="P43" s="103">
        <v>2610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f>SUM(W43:AB43)</f>
        <v>3700</v>
      </c>
      <c r="W43" s="103">
        <v>3700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f>SUM(AD43:AE43)</f>
        <v>29</v>
      </c>
      <c r="AD43" s="103">
        <v>29</v>
      </c>
      <c r="AE43" s="103">
        <v>0</v>
      </c>
      <c r="AF43" s="103">
        <f>SUM(AG43:AI43)</f>
        <v>105</v>
      </c>
      <c r="AG43" s="103">
        <v>105</v>
      </c>
      <c r="AH43" s="103">
        <v>0</v>
      </c>
      <c r="AI43" s="103">
        <v>0</v>
      </c>
      <c r="AJ43" s="103">
        <f>SUM(AK43:AS43)</f>
        <v>105</v>
      </c>
      <c r="AK43" s="103">
        <v>0</v>
      </c>
      <c r="AL43" s="103">
        <v>0</v>
      </c>
      <c r="AM43" s="103">
        <v>105</v>
      </c>
      <c r="AN43" s="103">
        <v>0</v>
      </c>
      <c r="AO43" s="103">
        <v>0</v>
      </c>
      <c r="AP43" s="103">
        <v>0</v>
      </c>
      <c r="AQ43" s="103">
        <v>0</v>
      </c>
      <c r="AR43" s="103">
        <v>0</v>
      </c>
      <c r="AS43" s="103">
        <v>0</v>
      </c>
      <c r="AT43" s="103">
        <f>SUM(AU43:AY43)</f>
        <v>0</v>
      </c>
      <c r="AU43" s="103">
        <v>0</v>
      </c>
      <c r="AV43" s="103">
        <v>0</v>
      </c>
      <c r="AW43" s="103">
        <v>0</v>
      </c>
      <c r="AX43" s="103">
        <v>0</v>
      </c>
      <c r="AY43" s="103">
        <v>0</v>
      </c>
      <c r="AZ43" s="103">
        <f>SUM(BA43:BC43)</f>
        <v>0</v>
      </c>
      <c r="BA43" s="103">
        <v>0</v>
      </c>
      <c r="BB43" s="103">
        <v>0</v>
      </c>
      <c r="BC43" s="103">
        <v>0</v>
      </c>
    </row>
    <row r="44" spans="1:55" s="105" customFormat="1" ht="13.5" customHeight="1">
      <c r="A44" s="115" t="s">
        <v>27</v>
      </c>
      <c r="B44" s="113" t="s">
        <v>328</v>
      </c>
      <c r="C44" s="101" t="s">
        <v>329</v>
      </c>
      <c r="D44" s="103">
        <f>SUM(E44,+H44,+K44)</f>
        <v>1570</v>
      </c>
      <c r="E44" s="103">
        <f>SUM(F44:G44)</f>
        <v>0</v>
      </c>
      <c r="F44" s="103">
        <v>0</v>
      </c>
      <c r="G44" s="103">
        <v>0</v>
      </c>
      <c r="H44" s="103">
        <f>SUM(I44:J44)</f>
        <v>0</v>
      </c>
      <c r="I44" s="103">
        <v>0</v>
      </c>
      <c r="J44" s="103">
        <v>0</v>
      </c>
      <c r="K44" s="103">
        <f>SUM(L44:M44)</f>
        <v>1570</v>
      </c>
      <c r="L44" s="103">
        <v>1124</v>
      </c>
      <c r="M44" s="103">
        <v>446</v>
      </c>
      <c r="N44" s="103">
        <f>SUM(O44,+V44,+AC44)</f>
        <v>1570</v>
      </c>
      <c r="O44" s="103">
        <f>SUM(P44:U44)</f>
        <v>1124</v>
      </c>
      <c r="P44" s="103">
        <v>1124</v>
      </c>
      <c r="Q44" s="103">
        <v>0</v>
      </c>
      <c r="R44" s="103">
        <v>0</v>
      </c>
      <c r="S44" s="103">
        <v>0</v>
      </c>
      <c r="T44" s="103">
        <v>0</v>
      </c>
      <c r="U44" s="103">
        <v>0</v>
      </c>
      <c r="V44" s="103">
        <f>SUM(W44:AB44)</f>
        <v>446</v>
      </c>
      <c r="W44" s="103">
        <v>446</v>
      </c>
      <c r="X44" s="103">
        <v>0</v>
      </c>
      <c r="Y44" s="103">
        <v>0</v>
      </c>
      <c r="Z44" s="103">
        <v>0</v>
      </c>
      <c r="AA44" s="103">
        <v>0</v>
      </c>
      <c r="AB44" s="103">
        <v>0</v>
      </c>
      <c r="AC44" s="103">
        <f>SUM(AD44:AE44)</f>
        <v>0</v>
      </c>
      <c r="AD44" s="103">
        <v>0</v>
      </c>
      <c r="AE44" s="103">
        <v>0</v>
      </c>
      <c r="AF44" s="103">
        <f>SUM(AG44:AI44)</f>
        <v>28</v>
      </c>
      <c r="AG44" s="103">
        <v>28</v>
      </c>
      <c r="AH44" s="103">
        <v>0</v>
      </c>
      <c r="AI44" s="103">
        <v>0</v>
      </c>
      <c r="AJ44" s="103">
        <f>SUM(AK44:AS44)</f>
        <v>28</v>
      </c>
      <c r="AK44" s="103">
        <v>0</v>
      </c>
      <c r="AL44" s="103">
        <v>0</v>
      </c>
      <c r="AM44" s="103">
        <v>2</v>
      </c>
      <c r="AN44" s="103">
        <v>0</v>
      </c>
      <c r="AO44" s="103">
        <v>0</v>
      </c>
      <c r="AP44" s="103">
        <v>0</v>
      </c>
      <c r="AQ44" s="103">
        <v>0</v>
      </c>
      <c r="AR44" s="103">
        <v>0</v>
      </c>
      <c r="AS44" s="103">
        <v>26</v>
      </c>
      <c r="AT44" s="103">
        <f>SUM(AU44:AY44)</f>
        <v>0</v>
      </c>
      <c r="AU44" s="103">
        <v>0</v>
      </c>
      <c r="AV44" s="103">
        <v>0</v>
      </c>
      <c r="AW44" s="103">
        <v>0</v>
      </c>
      <c r="AX44" s="103">
        <v>0</v>
      </c>
      <c r="AY44" s="103">
        <v>0</v>
      </c>
      <c r="AZ44" s="103">
        <f>SUM(BA44:BC44)</f>
        <v>0</v>
      </c>
      <c r="BA44" s="103">
        <v>0</v>
      </c>
      <c r="BB44" s="103">
        <v>0</v>
      </c>
      <c r="BC44" s="103">
        <v>0</v>
      </c>
    </row>
    <row r="45" spans="1:55" s="105" customFormat="1" ht="13.5" customHeight="1">
      <c r="A45" s="115" t="s">
        <v>27</v>
      </c>
      <c r="B45" s="113" t="s">
        <v>330</v>
      </c>
      <c r="C45" s="101" t="s">
        <v>331</v>
      </c>
      <c r="D45" s="103">
        <f>SUM(E45,+H45,+K45)</f>
        <v>13914</v>
      </c>
      <c r="E45" s="103">
        <f>SUM(F45:G45)</f>
        <v>0</v>
      </c>
      <c r="F45" s="103">
        <v>0</v>
      </c>
      <c r="G45" s="103">
        <v>0</v>
      </c>
      <c r="H45" s="103">
        <f>SUM(I45:J45)</f>
        <v>7893</v>
      </c>
      <c r="I45" s="103">
        <v>7893</v>
      </c>
      <c r="J45" s="103">
        <v>0</v>
      </c>
      <c r="K45" s="103">
        <f>SUM(L45:M45)</f>
        <v>6021</v>
      </c>
      <c r="L45" s="103">
        <v>712</v>
      </c>
      <c r="M45" s="103">
        <v>5309</v>
      </c>
      <c r="N45" s="103">
        <f>SUM(O45,+V45,+AC45)</f>
        <v>13914</v>
      </c>
      <c r="O45" s="103">
        <f>SUM(P45:U45)</f>
        <v>8605</v>
      </c>
      <c r="P45" s="103">
        <v>8605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f>SUM(W45:AB45)</f>
        <v>5309</v>
      </c>
      <c r="W45" s="103">
        <v>5309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f>SUM(AD45:AE45)</f>
        <v>0</v>
      </c>
      <c r="AD45" s="103">
        <v>0</v>
      </c>
      <c r="AE45" s="103">
        <v>0</v>
      </c>
      <c r="AF45" s="103">
        <f>SUM(AG45:AI45)</f>
        <v>54</v>
      </c>
      <c r="AG45" s="103">
        <v>54</v>
      </c>
      <c r="AH45" s="103">
        <v>0</v>
      </c>
      <c r="AI45" s="103">
        <v>0</v>
      </c>
      <c r="AJ45" s="103">
        <f>SUM(AK45:AS45)</f>
        <v>230</v>
      </c>
      <c r="AK45" s="103">
        <v>191</v>
      </c>
      <c r="AL45" s="103">
        <v>0</v>
      </c>
      <c r="AM45" s="103">
        <v>0</v>
      </c>
      <c r="AN45" s="103">
        <v>0</v>
      </c>
      <c r="AO45" s="103">
        <v>0</v>
      </c>
      <c r="AP45" s="103">
        <v>0</v>
      </c>
      <c r="AQ45" s="103">
        <v>0</v>
      </c>
      <c r="AR45" s="103">
        <v>0</v>
      </c>
      <c r="AS45" s="103">
        <v>39</v>
      </c>
      <c r="AT45" s="103">
        <f>SUM(AU45:AY45)</f>
        <v>15</v>
      </c>
      <c r="AU45" s="103">
        <v>15</v>
      </c>
      <c r="AV45" s="103">
        <v>0</v>
      </c>
      <c r="AW45" s="103">
        <v>0</v>
      </c>
      <c r="AX45" s="103">
        <v>0</v>
      </c>
      <c r="AY45" s="103">
        <v>0</v>
      </c>
      <c r="AZ45" s="103">
        <f>SUM(BA45:BC45)</f>
        <v>0</v>
      </c>
      <c r="BA45" s="103">
        <v>0</v>
      </c>
      <c r="BB45" s="103">
        <v>0</v>
      </c>
      <c r="BC45" s="103">
        <v>0</v>
      </c>
    </row>
    <row r="46" spans="1:55" s="105" customFormat="1" ht="13.5" customHeight="1">
      <c r="A46" s="115" t="s">
        <v>27</v>
      </c>
      <c r="B46" s="113" t="s">
        <v>332</v>
      </c>
      <c r="C46" s="101" t="s">
        <v>333</v>
      </c>
      <c r="D46" s="103">
        <f>SUM(E46,+H46,+K46)</f>
        <v>1002</v>
      </c>
      <c r="E46" s="103">
        <f>SUM(F46:G46)</f>
        <v>0</v>
      </c>
      <c r="F46" s="103">
        <v>0</v>
      </c>
      <c r="G46" s="103">
        <v>0</v>
      </c>
      <c r="H46" s="103">
        <f>SUM(I46:J46)</f>
        <v>0</v>
      </c>
      <c r="I46" s="103">
        <v>0</v>
      </c>
      <c r="J46" s="103">
        <v>0</v>
      </c>
      <c r="K46" s="103">
        <f>SUM(L46:M46)</f>
        <v>1002</v>
      </c>
      <c r="L46" s="103">
        <v>519</v>
      </c>
      <c r="M46" s="103">
        <v>483</v>
      </c>
      <c r="N46" s="103">
        <f>SUM(O46,+V46,+AC46)</f>
        <v>1002</v>
      </c>
      <c r="O46" s="103">
        <f>SUM(P46:U46)</f>
        <v>519</v>
      </c>
      <c r="P46" s="103">
        <v>519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f>SUM(W46:AB46)</f>
        <v>483</v>
      </c>
      <c r="W46" s="103">
        <v>483</v>
      </c>
      <c r="X46" s="103">
        <v>0</v>
      </c>
      <c r="Y46" s="103">
        <v>0</v>
      </c>
      <c r="Z46" s="103">
        <v>0</v>
      </c>
      <c r="AA46" s="103">
        <v>0</v>
      </c>
      <c r="AB46" s="103">
        <v>0</v>
      </c>
      <c r="AC46" s="103">
        <f>SUM(AD46:AE46)</f>
        <v>0</v>
      </c>
      <c r="AD46" s="103">
        <v>0</v>
      </c>
      <c r="AE46" s="103">
        <v>0</v>
      </c>
      <c r="AF46" s="103">
        <f>SUM(AG46:AI46)</f>
        <v>22</v>
      </c>
      <c r="AG46" s="103">
        <v>22</v>
      </c>
      <c r="AH46" s="103">
        <v>0</v>
      </c>
      <c r="AI46" s="103">
        <v>0</v>
      </c>
      <c r="AJ46" s="103">
        <f>SUM(AK46:AS46)</f>
        <v>22</v>
      </c>
      <c r="AK46" s="103">
        <v>0</v>
      </c>
      <c r="AL46" s="103">
        <v>0</v>
      </c>
      <c r="AM46" s="103">
        <v>22</v>
      </c>
      <c r="AN46" s="103">
        <v>0</v>
      </c>
      <c r="AO46" s="103">
        <v>0</v>
      </c>
      <c r="AP46" s="103">
        <v>0</v>
      </c>
      <c r="AQ46" s="103">
        <v>0</v>
      </c>
      <c r="AR46" s="103">
        <v>0</v>
      </c>
      <c r="AS46" s="103">
        <v>0</v>
      </c>
      <c r="AT46" s="103">
        <f>SUM(AU46:AY46)</f>
        <v>0</v>
      </c>
      <c r="AU46" s="103">
        <v>0</v>
      </c>
      <c r="AV46" s="103">
        <v>0</v>
      </c>
      <c r="AW46" s="103">
        <v>0</v>
      </c>
      <c r="AX46" s="103">
        <v>0</v>
      </c>
      <c r="AY46" s="103">
        <v>0</v>
      </c>
      <c r="AZ46" s="103">
        <f>SUM(BA46:BC46)</f>
        <v>0</v>
      </c>
      <c r="BA46" s="103">
        <v>0</v>
      </c>
      <c r="BB46" s="103">
        <v>0</v>
      </c>
      <c r="BC46" s="103">
        <v>0</v>
      </c>
    </row>
    <row r="47" spans="1:55" s="105" customFormat="1" ht="13.5" customHeight="1">
      <c r="A47" s="115" t="s">
        <v>27</v>
      </c>
      <c r="B47" s="113" t="s">
        <v>334</v>
      </c>
      <c r="C47" s="101" t="s">
        <v>335</v>
      </c>
      <c r="D47" s="103">
        <f>SUM(E47,+H47,+K47)</f>
        <v>7924</v>
      </c>
      <c r="E47" s="103">
        <f>SUM(F47:G47)</f>
        <v>0</v>
      </c>
      <c r="F47" s="103">
        <v>0</v>
      </c>
      <c r="G47" s="103">
        <v>0</v>
      </c>
      <c r="H47" s="103">
        <f>SUM(I47:J47)</f>
        <v>0</v>
      </c>
      <c r="I47" s="103">
        <v>0</v>
      </c>
      <c r="J47" s="103">
        <v>0</v>
      </c>
      <c r="K47" s="103">
        <f>SUM(L47:M47)</f>
        <v>7924</v>
      </c>
      <c r="L47" s="103">
        <v>6943</v>
      </c>
      <c r="M47" s="103">
        <v>981</v>
      </c>
      <c r="N47" s="103">
        <f>SUM(O47,+V47,+AC47)</f>
        <v>7924</v>
      </c>
      <c r="O47" s="103">
        <f>SUM(P47:U47)</f>
        <v>6943</v>
      </c>
      <c r="P47" s="103">
        <v>6943</v>
      </c>
      <c r="Q47" s="103">
        <v>0</v>
      </c>
      <c r="R47" s="103">
        <v>0</v>
      </c>
      <c r="S47" s="103">
        <v>0</v>
      </c>
      <c r="T47" s="103">
        <v>0</v>
      </c>
      <c r="U47" s="103">
        <v>0</v>
      </c>
      <c r="V47" s="103">
        <f>SUM(W47:AB47)</f>
        <v>981</v>
      </c>
      <c r="W47" s="103">
        <v>981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f>SUM(AD47:AE47)</f>
        <v>0</v>
      </c>
      <c r="AD47" s="103">
        <v>0</v>
      </c>
      <c r="AE47" s="103">
        <v>0</v>
      </c>
      <c r="AF47" s="103">
        <f>SUM(AG47:AI47)</f>
        <v>390</v>
      </c>
      <c r="AG47" s="103">
        <v>390</v>
      </c>
      <c r="AH47" s="103">
        <v>0</v>
      </c>
      <c r="AI47" s="103">
        <v>0</v>
      </c>
      <c r="AJ47" s="103">
        <f>SUM(AK47:AS47)</f>
        <v>390</v>
      </c>
      <c r="AK47" s="103">
        <v>0</v>
      </c>
      <c r="AL47" s="103">
        <v>0</v>
      </c>
      <c r="AM47" s="103">
        <v>390</v>
      </c>
      <c r="AN47" s="103">
        <v>0</v>
      </c>
      <c r="AO47" s="103">
        <v>0</v>
      </c>
      <c r="AP47" s="103">
        <v>0</v>
      </c>
      <c r="AQ47" s="103">
        <v>0</v>
      </c>
      <c r="AR47" s="103">
        <v>0</v>
      </c>
      <c r="AS47" s="103">
        <v>0</v>
      </c>
      <c r="AT47" s="103">
        <f>SUM(AU47:AY47)</f>
        <v>0</v>
      </c>
      <c r="AU47" s="103">
        <v>0</v>
      </c>
      <c r="AV47" s="103">
        <v>0</v>
      </c>
      <c r="AW47" s="103">
        <v>0</v>
      </c>
      <c r="AX47" s="103">
        <v>0</v>
      </c>
      <c r="AY47" s="103">
        <v>0</v>
      </c>
      <c r="AZ47" s="103">
        <f>SUM(BA47:BC47)</f>
        <v>0</v>
      </c>
      <c r="BA47" s="103">
        <v>0</v>
      </c>
      <c r="BB47" s="103">
        <v>0</v>
      </c>
      <c r="BC47" s="103">
        <v>0</v>
      </c>
    </row>
    <row r="48" spans="1:55" s="105" customFormat="1" ht="13.5" customHeight="1">
      <c r="A48" s="115" t="s">
        <v>27</v>
      </c>
      <c r="B48" s="113" t="s">
        <v>336</v>
      </c>
      <c r="C48" s="101" t="s">
        <v>337</v>
      </c>
      <c r="D48" s="103">
        <f>SUM(E48,+H48,+K48)</f>
        <v>1758</v>
      </c>
      <c r="E48" s="103">
        <f>SUM(F48:G48)</f>
        <v>0</v>
      </c>
      <c r="F48" s="103">
        <v>0</v>
      </c>
      <c r="G48" s="103">
        <v>0</v>
      </c>
      <c r="H48" s="103">
        <f>SUM(I48:J48)</f>
        <v>340</v>
      </c>
      <c r="I48" s="103">
        <v>340</v>
      </c>
      <c r="J48" s="103">
        <v>0</v>
      </c>
      <c r="K48" s="103">
        <f>SUM(L48:M48)</f>
        <v>1418</v>
      </c>
      <c r="L48" s="103">
        <v>0</v>
      </c>
      <c r="M48" s="103">
        <v>1418</v>
      </c>
      <c r="N48" s="103">
        <f>SUM(O48,+V48,+AC48)</f>
        <v>1783</v>
      </c>
      <c r="O48" s="103">
        <f>SUM(P48:U48)</f>
        <v>340</v>
      </c>
      <c r="P48" s="103">
        <v>340</v>
      </c>
      <c r="Q48" s="103">
        <v>0</v>
      </c>
      <c r="R48" s="103">
        <v>0</v>
      </c>
      <c r="S48" s="103">
        <v>0</v>
      </c>
      <c r="T48" s="103">
        <v>0</v>
      </c>
      <c r="U48" s="103">
        <v>0</v>
      </c>
      <c r="V48" s="103">
        <f>SUM(W48:AB48)</f>
        <v>1418</v>
      </c>
      <c r="W48" s="103">
        <v>1418</v>
      </c>
      <c r="X48" s="103">
        <v>0</v>
      </c>
      <c r="Y48" s="103">
        <v>0</v>
      </c>
      <c r="Z48" s="103">
        <v>0</v>
      </c>
      <c r="AA48" s="103">
        <v>0</v>
      </c>
      <c r="AB48" s="103">
        <v>0</v>
      </c>
      <c r="AC48" s="103">
        <f>SUM(AD48:AE48)</f>
        <v>25</v>
      </c>
      <c r="AD48" s="103">
        <v>25</v>
      </c>
      <c r="AE48" s="103">
        <v>0</v>
      </c>
      <c r="AF48" s="103">
        <f>SUM(AG48:AI48)</f>
        <v>15</v>
      </c>
      <c r="AG48" s="103">
        <v>15</v>
      </c>
      <c r="AH48" s="103">
        <v>0</v>
      </c>
      <c r="AI48" s="103">
        <v>0</v>
      </c>
      <c r="AJ48" s="103">
        <f>SUM(AK48:AS48)</f>
        <v>21</v>
      </c>
      <c r="AK48" s="103">
        <v>0</v>
      </c>
      <c r="AL48" s="103">
        <v>15</v>
      </c>
      <c r="AM48" s="103">
        <v>1</v>
      </c>
      <c r="AN48" s="103">
        <v>0</v>
      </c>
      <c r="AO48" s="103">
        <v>0</v>
      </c>
      <c r="AP48" s="103">
        <v>0</v>
      </c>
      <c r="AQ48" s="103">
        <v>0</v>
      </c>
      <c r="AR48" s="103">
        <v>0</v>
      </c>
      <c r="AS48" s="103">
        <v>5</v>
      </c>
      <c r="AT48" s="103">
        <f>SUM(AU48:AY48)</f>
        <v>9</v>
      </c>
      <c r="AU48" s="103">
        <v>0</v>
      </c>
      <c r="AV48" s="103">
        <v>9</v>
      </c>
      <c r="AW48" s="103">
        <v>0</v>
      </c>
      <c r="AX48" s="103">
        <v>0</v>
      </c>
      <c r="AY48" s="103">
        <v>0</v>
      </c>
      <c r="AZ48" s="103">
        <f>SUM(BA48:BC48)</f>
        <v>14</v>
      </c>
      <c r="BA48" s="103">
        <v>14</v>
      </c>
      <c r="BB48" s="103">
        <v>0</v>
      </c>
      <c r="BC48" s="103">
        <v>0</v>
      </c>
    </row>
    <row r="49" spans="1:55" s="105" customFormat="1" ht="13.5" customHeight="1">
      <c r="A49" s="115" t="s">
        <v>27</v>
      </c>
      <c r="B49" s="113" t="s">
        <v>338</v>
      </c>
      <c r="C49" s="101" t="s">
        <v>339</v>
      </c>
      <c r="D49" s="103">
        <f>SUM(E49,+H49,+K49)</f>
        <v>2239</v>
      </c>
      <c r="E49" s="103">
        <f>SUM(F49:G49)</f>
        <v>0</v>
      </c>
      <c r="F49" s="103">
        <v>0</v>
      </c>
      <c r="G49" s="103">
        <v>0</v>
      </c>
      <c r="H49" s="103">
        <f>SUM(I49:J49)</f>
        <v>891</v>
      </c>
      <c r="I49" s="103">
        <v>891</v>
      </c>
      <c r="J49" s="103">
        <v>0</v>
      </c>
      <c r="K49" s="103">
        <f>SUM(L49:M49)</f>
        <v>1348</v>
      </c>
      <c r="L49" s="103">
        <v>0</v>
      </c>
      <c r="M49" s="103">
        <v>1348</v>
      </c>
      <c r="N49" s="103">
        <f>SUM(O49,+V49,+AC49)</f>
        <v>2247</v>
      </c>
      <c r="O49" s="103">
        <f>SUM(P49:U49)</f>
        <v>891</v>
      </c>
      <c r="P49" s="103">
        <v>891</v>
      </c>
      <c r="Q49" s="103">
        <v>0</v>
      </c>
      <c r="R49" s="103">
        <v>0</v>
      </c>
      <c r="S49" s="103">
        <v>0</v>
      </c>
      <c r="T49" s="103">
        <v>0</v>
      </c>
      <c r="U49" s="103">
        <v>0</v>
      </c>
      <c r="V49" s="103">
        <f>SUM(W49:AB49)</f>
        <v>1348</v>
      </c>
      <c r="W49" s="103">
        <v>1348</v>
      </c>
      <c r="X49" s="103">
        <v>0</v>
      </c>
      <c r="Y49" s="103">
        <v>0</v>
      </c>
      <c r="Z49" s="103">
        <v>0</v>
      </c>
      <c r="AA49" s="103">
        <v>0</v>
      </c>
      <c r="AB49" s="103">
        <v>0</v>
      </c>
      <c r="AC49" s="103">
        <f>SUM(AD49:AE49)</f>
        <v>8</v>
      </c>
      <c r="AD49" s="103">
        <v>8</v>
      </c>
      <c r="AE49" s="103">
        <v>0</v>
      </c>
      <c r="AF49" s="103">
        <f>SUM(AG49:AI49)</f>
        <v>18</v>
      </c>
      <c r="AG49" s="103">
        <v>18</v>
      </c>
      <c r="AH49" s="103">
        <v>0</v>
      </c>
      <c r="AI49" s="103">
        <v>0</v>
      </c>
      <c r="AJ49" s="103">
        <f>SUM(AK49:AS49)</f>
        <v>26</v>
      </c>
      <c r="AK49" s="103">
        <v>0</v>
      </c>
      <c r="AL49" s="103">
        <v>19</v>
      </c>
      <c r="AM49" s="103">
        <v>1</v>
      </c>
      <c r="AN49" s="103">
        <v>0</v>
      </c>
      <c r="AO49" s="103">
        <v>0</v>
      </c>
      <c r="AP49" s="103">
        <v>0</v>
      </c>
      <c r="AQ49" s="103">
        <v>0</v>
      </c>
      <c r="AR49" s="103">
        <v>0</v>
      </c>
      <c r="AS49" s="103">
        <v>6</v>
      </c>
      <c r="AT49" s="103">
        <f>SUM(AU49:AY49)</f>
        <v>12</v>
      </c>
      <c r="AU49" s="103">
        <v>0</v>
      </c>
      <c r="AV49" s="103">
        <v>11</v>
      </c>
      <c r="AW49" s="103">
        <v>1</v>
      </c>
      <c r="AX49" s="103">
        <v>0</v>
      </c>
      <c r="AY49" s="103">
        <v>0</v>
      </c>
      <c r="AZ49" s="103">
        <f>SUM(BA49:BC49)</f>
        <v>17</v>
      </c>
      <c r="BA49" s="103">
        <v>17</v>
      </c>
      <c r="BB49" s="103">
        <v>0</v>
      </c>
      <c r="BC49" s="103">
        <v>0</v>
      </c>
    </row>
    <row r="50" spans="1:55" s="105" customFormat="1" ht="13.5" customHeight="1">
      <c r="A50" s="115" t="s">
        <v>27</v>
      </c>
      <c r="B50" s="113" t="s">
        <v>340</v>
      </c>
      <c r="C50" s="101" t="s">
        <v>341</v>
      </c>
      <c r="D50" s="103">
        <f>SUM(E50,+H50,+K50)</f>
        <v>1820</v>
      </c>
      <c r="E50" s="103">
        <f>SUM(F50:G50)</f>
        <v>0</v>
      </c>
      <c r="F50" s="103">
        <v>0</v>
      </c>
      <c r="G50" s="103">
        <v>0</v>
      </c>
      <c r="H50" s="103">
        <f>SUM(I50:J50)</f>
        <v>608</v>
      </c>
      <c r="I50" s="103">
        <v>608</v>
      </c>
      <c r="J50" s="103">
        <v>0</v>
      </c>
      <c r="K50" s="103">
        <f>SUM(L50:M50)</f>
        <v>1212</v>
      </c>
      <c r="L50" s="103">
        <v>0</v>
      </c>
      <c r="M50" s="103">
        <v>1212</v>
      </c>
      <c r="N50" s="103">
        <f>SUM(O50,+V50,+AC50)</f>
        <v>1825</v>
      </c>
      <c r="O50" s="103">
        <f>SUM(P50:U50)</f>
        <v>608</v>
      </c>
      <c r="P50" s="103">
        <v>608</v>
      </c>
      <c r="Q50" s="103">
        <v>0</v>
      </c>
      <c r="R50" s="103">
        <v>0</v>
      </c>
      <c r="S50" s="103">
        <v>0</v>
      </c>
      <c r="T50" s="103">
        <v>0</v>
      </c>
      <c r="U50" s="103">
        <v>0</v>
      </c>
      <c r="V50" s="103">
        <f>SUM(W50:AB50)</f>
        <v>1212</v>
      </c>
      <c r="W50" s="103">
        <v>1212</v>
      </c>
      <c r="X50" s="103">
        <v>0</v>
      </c>
      <c r="Y50" s="103">
        <v>0</v>
      </c>
      <c r="Z50" s="103">
        <v>0</v>
      </c>
      <c r="AA50" s="103">
        <v>0</v>
      </c>
      <c r="AB50" s="103">
        <v>0</v>
      </c>
      <c r="AC50" s="103">
        <f>SUM(AD50:AE50)</f>
        <v>5</v>
      </c>
      <c r="AD50" s="103">
        <v>5</v>
      </c>
      <c r="AE50" s="103">
        <v>0</v>
      </c>
      <c r="AF50" s="103">
        <f>SUM(AG50:AI50)</f>
        <v>15</v>
      </c>
      <c r="AG50" s="103">
        <v>15</v>
      </c>
      <c r="AH50" s="103">
        <v>0</v>
      </c>
      <c r="AI50" s="103">
        <v>0</v>
      </c>
      <c r="AJ50" s="103">
        <f>SUM(AK50:AS50)</f>
        <v>22</v>
      </c>
      <c r="AK50" s="103">
        <v>0</v>
      </c>
      <c r="AL50" s="103">
        <v>16</v>
      </c>
      <c r="AM50" s="103">
        <v>1</v>
      </c>
      <c r="AN50" s="103">
        <v>0</v>
      </c>
      <c r="AO50" s="103">
        <v>0</v>
      </c>
      <c r="AP50" s="103">
        <v>0</v>
      </c>
      <c r="AQ50" s="103">
        <v>0</v>
      </c>
      <c r="AR50" s="103">
        <v>0</v>
      </c>
      <c r="AS50" s="103">
        <v>5</v>
      </c>
      <c r="AT50" s="103">
        <f>SUM(AU50:AY50)</f>
        <v>9</v>
      </c>
      <c r="AU50" s="103">
        <v>0</v>
      </c>
      <c r="AV50" s="103">
        <v>9</v>
      </c>
      <c r="AW50" s="103">
        <v>0</v>
      </c>
      <c r="AX50" s="103">
        <v>0</v>
      </c>
      <c r="AY50" s="103">
        <v>0</v>
      </c>
      <c r="AZ50" s="103">
        <f>SUM(BA50:BC50)</f>
        <v>14</v>
      </c>
      <c r="BA50" s="103">
        <v>14</v>
      </c>
      <c r="BB50" s="103">
        <v>0</v>
      </c>
      <c r="BC50" s="103">
        <v>0</v>
      </c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50">
    <sortCondition ref="A8:A50"/>
    <sortCondition ref="B8:B50"/>
    <sortCondition ref="C8:C50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&amp;Lし尿処理の状況（令和1年度実績）</oddHeader>
  </headerFooter>
  <colBreaks count="3" manualBreakCount="3">
    <brk id="13" min="1" max="49" man="1"/>
    <brk id="31" min="1" max="49" man="1"/>
    <brk id="45" min="1" max="4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27000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27100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27140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27202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27203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27204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27205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27206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27207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27208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27209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27210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27211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27212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27213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27214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27215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27216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27217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27218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27219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27220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27221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27222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27223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27224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27225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27226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27227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27228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27229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27230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27231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27232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27301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27321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 t="str">
        <f>+水洗化人口等!B43</f>
        <v>27322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 t="str">
        <f>+水洗化人口等!B44</f>
        <v>27341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 t="str">
        <f>+水洗化人口等!B45</f>
        <v>27361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 t="str">
        <f>+水洗化人口等!B46</f>
        <v>27362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 t="str">
        <f>+水洗化人口等!B47</f>
        <v>27366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 t="str">
        <f>+水洗化人口等!B48</f>
        <v>27381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 t="str">
        <f>+水洗化人口等!B49</f>
        <v>27382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 t="str">
        <f>+水洗化人口等!B50</f>
        <v>27383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スタッフ１</cp:lastModifiedBy>
  <cp:lastPrinted>2016-10-24T05:42:31Z</cp:lastPrinted>
  <dcterms:created xsi:type="dcterms:W3CDTF">2008-01-06T09:25:24Z</dcterms:created>
  <dcterms:modified xsi:type="dcterms:W3CDTF">2021-01-29T07:41:29Z</dcterms:modified>
</cp:coreProperties>
</file>