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6京都府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N9" i="2" s="1"/>
  <c r="V10" i="2"/>
  <c r="N10" i="2" s="1"/>
  <c r="V11" i="2"/>
  <c r="V12" i="2"/>
  <c r="V13" i="2"/>
  <c r="N13" i="2" s="1"/>
  <c r="V14" i="2"/>
  <c r="V15" i="2"/>
  <c r="N15" i="2" s="1"/>
  <c r="V16" i="2"/>
  <c r="N16" i="2" s="1"/>
  <c r="V17" i="2"/>
  <c r="V18" i="2"/>
  <c r="V19" i="2"/>
  <c r="N19" i="2" s="1"/>
  <c r="V20" i="2"/>
  <c r="V21" i="2"/>
  <c r="N21" i="2" s="1"/>
  <c r="V22" i="2"/>
  <c r="N22" i="2" s="1"/>
  <c r="V23" i="2"/>
  <c r="V24" i="2"/>
  <c r="V25" i="2"/>
  <c r="N25" i="2" s="1"/>
  <c r="V26" i="2"/>
  <c r="V27" i="2"/>
  <c r="N27" i="2" s="1"/>
  <c r="V28" i="2"/>
  <c r="N28" i="2" s="1"/>
  <c r="V29" i="2"/>
  <c r="V30" i="2"/>
  <c r="V31" i="2"/>
  <c r="N31" i="2" s="1"/>
  <c r="V32" i="2"/>
  <c r="V33" i="2"/>
  <c r="N33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D8" i="2" s="1"/>
  <c r="H9" i="2"/>
  <c r="H10" i="2"/>
  <c r="H11" i="2"/>
  <c r="D11" i="2" s="1"/>
  <c r="H12" i="2"/>
  <c r="H13" i="2"/>
  <c r="D13" i="2" s="1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H23" i="2"/>
  <c r="D23" i="2" s="1"/>
  <c r="H24" i="2"/>
  <c r="H25" i="2"/>
  <c r="D25" i="2" s="1"/>
  <c r="H26" i="2"/>
  <c r="D26" i="2" s="1"/>
  <c r="H27" i="2"/>
  <c r="H28" i="2"/>
  <c r="H29" i="2"/>
  <c r="D29" i="2" s="1"/>
  <c r="H30" i="2"/>
  <c r="H31" i="2"/>
  <c r="D31" i="2" s="1"/>
  <c r="H32" i="2"/>
  <c r="D32" i="2" s="1"/>
  <c r="H33" i="2"/>
  <c r="E8" i="2"/>
  <c r="E9" i="2"/>
  <c r="E10" i="2"/>
  <c r="E11" i="2"/>
  <c r="E12" i="2"/>
  <c r="D12" i="2" s="1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D30" i="2" s="1"/>
  <c r="E31" i="2"/>
  <c r="E32" i="2"/>
  <c r="E33" i="2"/>
  <c r="D9" i="2"/>
  <c r="D10" i="2"/>
  <c r="D15" i="2"/>
  <c r="D16" i="2"/>
  <c r="D21" i="2"/>
  <c r="D22" i="2"/>
  <c r="D27" i="2"/>
  <c r="D28" i="2"/>
  <c r="D3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F9" i="1"/>
  <c r="F15" i="1"/>
  <c r="F21" i="1"/>
  <c r="F27" i="1"/>
  <c r="F33" i="1"/>
  <c r="E8" i="1"/>
  <c r="D8" i="1" s="1"/>
  <c r="E9" i="1"/>
  <c r="E10" i="1"/>
  <c r="D10" i="1" s="1"/>
  <c r="E11" i="1"/>
  <c r="E12" i="1"/>
  <c r="E13" i="1"/>
  <c r="D13" i="1" s="1"/>
  <c r="E14" i="1"/>
  <c r="D14" i="1" s="1"/>
  <c r="E15" i="1"/>
  <c r="E16" i="1"/>
  <c r="D16" i="1" s="1"/>
  <c r="E17" i="1"/>
  <c r="E18" i="1"/>
  <c r="E19" i="1"/>
  <c r="D19" i="1" s="1"/>
  <c r="E20" i="1"/>
  <c r="D20" i="1" s="1"/>
  <c r="E21" i="1"/>
  <c r="E22" i="1"/>
  <c r="D22" i="1" s="1"/>
  <c r="E23" i="1"/>
  <c r="E24" i="1"/>
  <c r="E25" i="1"/>
  <c r="D25" i="1" s="1"/>
  <c r="E26" i="1"/>
  <c r="D26" i="1" s="1"/>
  <c r="E27" i="1"/>
  <c r="E28" i="1"/>
  <c r="D28" i="1" s="1"/>
  <c r="E29" i="1"/>
  <c r="E30" i="1"/>
  <c r="E31" i="1"/>
  <c r="D31" i="1" s="1"/>
  <c r="E32" i="1"/>
  <c r="D32" i="1" s="1"/>
  <c r="E33" i="1"/>
  <c r="D9" i="1"/>
  <c r="Q9" i="1" s="1"/>
  <c r="D11" i="1"/>
  <c r="L11" i="1" s="1"/>
  <c r="D12" i="1"/>
  <c r="N12" i="1" s="1"/>
  <c r="D15" i="1"/>
  <c r="Q15" i="1" s="1"/>
  <c r="D17" i="1"/>
  <c r="L17" i="1" s="1"/>
  <c r="D18" i="1"/>
  <c r="N18" i="1" s="1"/>
  <c r="D21" i="1"/>
  <c r="Q21" i="1" s="1"/>
  <c r="D23" i="1"/>
  <c r="L23" i="1" s="1"/>
  <c r="D24" i="1"/>
  <c r="N24" i="1" s="1"/>
  <c r="D27" i="1"/>
  <c r="Q27" i="1" s="1"/>
  <c r="D29" i="1"/>
  <c r="L29" i="1" s="1"/>
  <c r="D30" i="1"/>
  <c r="N30" i="1" s="1"/>
  <c r="D33" i="1"/>
  <c r="Q33" i="1" s="1"/>
  <c r="L28" i="1" l="1"/>
  <c r="F28" i="1"/>
  <c r="Q28" i="1"/>
  <c r="J28" i="1"/>
  <c r="N28" i="1"/>
  <c r="L22" i="1"/>
  <c r="F22" i="1"/>
  <c r="Q22" i="1"/>
  <c r="J22" i="1"/>
  <c r="N22" i="1"/>
  <c r="L16" i="1"/>
  <c r="F16" i="1"/>
  <c r="J16" i="1"/>
  <c r="Q16" i="1"/>
  <c r="N16" i="1"/>
  <c r="L10" i="1"/>
  <c r="F10" i="1"/>
  <c r="Q10" i="1"/>
  <c r="J10" i="1"/>
  <c r="N10" i="1"/>
  <c r="Q32" i="1"/>
  <c r="J32" i="1"/>
  <c r="N32" i="1"/>
  <c r="L32" i="1"/>
  <c r="F32" i="1"/>
  <c r="Q26" i="1"/>
  <c r="J26" i="1"/>
  <c r="N26" i="1"/>
  <c r="L26" i="1"/>
  <c r="F26" i="1"/>
  <c r="Q20" i="1"/>
  <c r="J20" i="1"/>
  <c r="N20" i="1"/>
  <c r="L20" i="1"/>
  <c r="F20" i="1"/>
  <c r="Q14" i="1"/>
  <c r="J14" i="1"/>
  <c r="N14" i="1"/>
  <c r="L14" i="1"/>
  <c r="F14" i="1"/>
  <c r="Q8" i="1"/>
  <c r="J8" i="1"/>
  <c r="N8" i="1"/>
  <c r="L8" i="1"/>
  <c r="F8" i="1"/>
  <c r="N31" i="1"/>
  <c r="L31" i="1"/>
  <c r="F31" i="1"/>
  <c r="Q31" i="1"/>
  <c r="J31" i="1"/>
  <c r="N25" i="1"/>
  <c r="J25" i="1"/>
  <c r="L25" i="1"/>
  <c r="F25" i="1"/>
  <c r="Q25" i="1"/>
  <c r="N19" i="1"/>
  <c r="L19" i="1"/>
  <c r="F19" i="1"/>
  <c r="Q19" i="1"/>
  <c r="J19" i="1"/>
  <c r="N13" i="1"/>
  <c r="F13" i="1"/>
  <c r="L13" i="1"/>
  <c r="Q13" i="1"/>
  <c r="J13" i="1"/>
  <c r="L33" i="1"/>
  <c r="L27" i="1"/>
  <c r="L21" i="1"/>
  <c r="L15" i="1"/>
  <c r="L9" i="1"/>
  <c r="N29" i="1"/>
  <c r="N23" i="1"/>
  <c r="N17" i="1"/>
  <c r="N11" i="1"/>
  <c r="J30" i="1"/>
  <c r="J24" i="1"/>
  <c r="J18" i="1"/>
  <c r="J12" i="1"/>
  <c r="Q30" i="1"/>
  <c r="Q24" i="1"/>
  <c r="Q18" i="1"/>
  <c r="Q12" i="1"/>
  <c r="J29" i="1"/>
  <c r="J23" i="1"/>
  <c r="J17" i="1"/>
  <c r="J11" i="1"/>
  <c r="N33" i="1"/>
  <c r="N27" i="1"/>
  <c r="N21" i="1"/>
  <c r="N15" i="1"/>
  <c r="N9" i="1"/>
  <c r="Q29" i="1"/>
  <c r="Q23" i="1"/>
  <c r="Q17" i="1"/>
  <c r="Q11" i="1"/>
  <c r="F24" i="1"/>
  <c r="L24" i="1"/>
  <c r="L12" i="1"/>
  <c r="F30" i="1"/>
  <c r="F18" i="1"/>
  <c r="F12" i="1"/>
  <c r="L30" i="1"/>
  <c r="L18" i="1"/>
  <c r="F29" i="1"/>
  <c r="F23" i="1"/>
  <c r="F17" i="1"/>
  <c r="F11" i="1"/>
  <c r="J33" i="1"/>
  <c r="J27" i="1"/>
  <c r="J21" i="1"/>
  <c r="J15" i="1"/>
  <c r="J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<sst xmlns="http://schemas.openxmlformats.org/spreadsheetml/2006/main" count="718" uniqueCount="308">
  <si>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</si>
  <si>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</si>
  <si>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</si>
  <si>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</si>
  <si>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</si>
  <si>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</si>
  <si>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</si>
  <si>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</si>
  <si>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</si>
  <si>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</si>
  <si>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</si>
  <si>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</si>
  <si>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</si>
  <si>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</si>
  <si>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</si>
  <si>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</si>
  <si>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</si>
  <si>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</si>
  <si>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</si>
  <si>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</si>
  <si>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</si>
  <si>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</si>
  <si>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</si>
  <si>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</si>
  <si>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</si>
  <si>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</si>
  <si>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</si>
  <si>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</si>
  <si>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</si>
  <si>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</si>
  <si>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</si>
  <si>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</si>
  <si>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</si>
  <si>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</si>
  <si>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</si>
  <si>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</si>
  <si>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</si>
  <si>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</si>
  <si>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</si>
  <si>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</si>
  <si>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</si>
  <si>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</si>
  <si>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</si>
  <si>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</si>
  <si>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</si>
  <si>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</si>
  <si>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</si>
  <si>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</si>
  <si>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</si>
  <si>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</si>
  <si>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</si>
  <si>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</si>
  <si>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</si>
  <si>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</si>
  <si>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</si>
  <si>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</si>
  <si>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</si>
  <si>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</si>
  <si>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</si>
  <si>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</si>
  <si>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</si>
  <si>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</si>
  <si>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</si>
  <si>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</si>
  <si>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</si>
  <si>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</si>
  <si>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</si>
  <si>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</si>
  <si>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</si>
  <si>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</si>
  <si>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</si>
  <si>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</si>
  <si>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</si>
  <si>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</si>
  <si>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</si>
  <si>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</si>
  <si>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</si>
  <si>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</si>
  <si>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</si>
  <si>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</si>
  <si>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</si>
  <si>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</si>
  <si>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</si>
  <si>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</si>
  <si>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</si>
  <si>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</si>
  <si>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</si>
  <si>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</si>
  <si>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</si>
  <si>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</si>
  <si>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</si>
  <si>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</si>
  <si>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</si>
  <si>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</si>
  <si>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</si>
  <si>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</si>
  <si>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</si>
  <si>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</si>
  <si>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</si>
  <si>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</si>
  <si>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</si>
  <si>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</si>
  <si>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</si>
  <si>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</si>
  <si>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</si>
  <si>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</si>
  <si>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</si>
  <si>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</si>
  <si>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</si>
  <si>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</si>
  <si>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</si>
  <si>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</si>
  <si>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</si>
  <si>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</si>
  <si>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</si>
  <si>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</si>
  <si>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</si>
  <si>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</si>
  <si>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</si>
  <si>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</si>
  <si>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</si>
  <si>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</si>
  <si>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</si>
  <si>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</si>
  <si>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</si>
  <si>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</si>
  <si>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</si>
  <si>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</si>
  <si>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</si>
  <si>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</si>
  <si>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</si>
  <si>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</si>
  <si>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</si>
  <si>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</si>
  <si>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</si>
  <si>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</si>
  <si>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</si>
  <si>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</si>
  <si>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</si>
  <si>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</si>
  <si>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</si>
  <si>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</si>
  <si>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</si>
  <si>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</si>
  <si>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</si>
  <si>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</si>
  <si>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</si>
  <si>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</si>
  <si>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</si>
  <si>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</si>
  <si>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</si>
  <si>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</si>
  <si>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</si>
  <si>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</si>
  <si>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</si>
  <si>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</si>
  <si>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</si>
  <si>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</si>
  <si>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</si>
  <si>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</si>
  <si>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</si>
  <si>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</si>
  <si>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</si>
  <si>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</si>
  <si>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</si>
  <si>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</si>
  <si>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</si>
  <si>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</si>
  <si>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</si>
  <si>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</si>
  <si>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</si>
  <si>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</si>
  <si>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</si>
  <si>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</si>
  <si>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</si>
  <si>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</si>
  <si>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</si>
  <si>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</si>
  <si>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</si>
  <si>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</si>
  <si>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</si>
  <si>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</si>
  <si>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</si>
  <si>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</si>
  <si>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</si>
  <si>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</si>
  <si>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</si>
  <si>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</si>
  <si>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</si>
  <si>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</si>
  <si>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</si>
  <si>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</si>
  <si>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</si>
  <si>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</si>
  <si>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</si>
  <si>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</si>
  <si>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</si>
  <si>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</si>
  <si>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</si>
  <si>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</si>
  <si>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</si>
  <si>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</si>
  <si>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</si>
  <si>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</si>
  <si>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</si>
  <si>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</si>
  <si>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</si>
  <si>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</si>
  <si>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</si>
  <si>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</si>
  <si>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</si>
  <si>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</si>
  <si>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</si>
  <si>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</si>
  <si>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</si>
  <si>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</si>
  <si>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</si>
  <si>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</si>
  <si>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</si>
  <si>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</si>
  <si>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</si>
  <si>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</si>
  <si>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</si>
  <si>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</si>
  <si>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</si>
  <si>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</si>
  <si>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</si>
  <si>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</si>
  <si>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</si>
  <si>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</si>
  <si>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</si>
  <si>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</si>
  <si>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</si>
  <si>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</si>
  <si>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</si>
  <si>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</si>
  <si>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</si>
  <si>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</si>
  <si>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</si>
  <si>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</si>
  <si>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</si>
  <si>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</si>
  <si>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</si>
  <si>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</si>
  <si>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</si>
  <si>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</si>
  <si>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</si>
  <si>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</si>
  <si>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</si>
  <si>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</si>
  <si>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</si>
  <si>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26000</t>
  </si>
  <si>
    <t>水洗化人口等（令和1年度実績）</t>
    <phoneticPr fontId="3"/>
  </si>
  <si>
    <t>し尿処理の状況（令和1年度実績）</t>
    <phoneticPr fontId="3"/>
  </si>
  <si>
    <t>26100</t>
  </si>
  <si>
    <t>京都市</t>
  </si>
  <si>
    <t/>
  </si>
  <si>
    <t>○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</si>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</sst>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28</v>
      </c>
      <c r="B7" s="116" t="s">
        <v>251</v>
      </c>
      <c r="C7" s="109" t="s">
        <v>200</v>
      </c>
      <c r="D7" s="110">
        <f>+SUM(E7,+I7)</f>
        <v>2602082</v>
      </c>
      <c r="E7" s="110">
        <f>+SUM(G7,+H7)</f>
        <v>81637</v>
      </c>
      <c r="F7" s="111">
        <f>IF(D7&gt;0,E7/D7*100,"-")</f>
        <v>3.137372304177962</v>
      </c>
      <c r="G7" s="108">
        <f>SUM(G$8:G$207)</f>
        <v>80690</v>
      </c>
      <c r="H7" s="108">
        <f>SUM(H$8:H$207)</f>
        <v>947</v>
      </c>
      <c r="I7" s="110">
        <f>+SUM(K7,+M7,+O7)</f>
        <v>2520445</v>
      </c>
      <c r="J7" s="111">
        <f>IF(D7&gt;0,I7/D7*100,"-")</f>
        <v>96.862627695822027</v>
      </c>
      <c r="K7" s="108">
        <f>SUM(K$8:K$207)</f>
        <v>2390696</v>
      </c>
      <c r="L7" s="111">
        <f>IF(D7&gt;0,K7/D7*100,"-")</f>
        <v>91.876274460220699</v>
      </c>
      <c r="M7" s="108">
        <f>SUM(M$8:M$207)</f>
        <v>6367</v>
      </c>
      <c r="N7" s="111">
        <f>IF(D7&gt;0,M7/D7*100,"-")</f>
        <v>0.2446886762215795</v>
      </c>
      <c r="O7" s="108">
        <f>SUM(O$8:O$207)</f>
        <v>123382</v>
      </c>
      <c r="P7" s="108">
        <f>SUM(P$8:P$207)</f>
        <v>65311</v>
      </c>
      <c r="Q7" s="111">
        <f>IF(D7&gt;0,O7/D7*100,"-")</f>
        <v>4.7416645593797577</v>
      </c>
      <c r="R7" s="108">
        <f>SUM(R$8:R$207)</f>
        <v>62698</v>
      </c>
      <c r="S7" s="112">
        <f t="shared" ref="S7:Z7" si="0">COUNTIF(S$8:S$207,"○")</f>
        <v>17</v>
      </c>
      <c r="T7" s="112">
        <f t="shared" si="0"/>
        <v>8</v>
      </c>
      <c r="U7" s="112">
        <f t="shared" si="0"/>
        <v>0</v>
      </c>
      <c r="V7" s="112">
        <f t="shared" si="0"/>
        <v>1</v>
      </c>
      <c r="W7" s="112">
        <f t="shared" si="0"/>
        <v>13</v>
      </c>
      <c r="X7" s="112">
        <f t="shared" si="0"/>
        <v>3</v>
      </c>
      <c r="Y7" s="112">
        <f t="shared" si="0"/>
        <v>2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28</v>
      </c>
      <c r="B8" s="102" t="s">
        <v>254</v>
      </c>
      <c r="C8" s="101" t="s">
        <v>255</v>
      </c>
      <c r="D8" s="103">
        <f>+SUM(E8,+I8)</f>
        <v>1466264</v>
      </c>
      <c r="E8" s="103">
        <f>+SUM(G8,+H8)</f>
        <v>6218</v>
      </c>
      <c r="F8" s="104">
        <f>IF(D8&gt;0,E8/D8*100,"-")</f>
        <v>0.424070972212371</v>
      </c>
      <c r="G8" s="103">
        <v>6218</v>
      </c>
      <c r="H8" s="103">
        <v>0</v>
      </c>
      <c r="I8" s="103">
        <f>+SUM(K8,+M8,+O8)</f>
        <v>1460046</v>
      </c>
      <c r="J8" s="104">
        <f>IF(D8&gt;0,I8/D8*100,"-")</f>
        <v>99.575929027787623</v>
      </c>
      <c r="K8" s="103">
        <v>1451725</v>
      </c>
      <c r="L8" s="104">
        <f>IF(D8&gt;0,K8/D8*100,"-")</f>
        <v>99.008432315053767</v>
      </c>
      <c r="M8" s="103">
        <v>498</v>
      </c>
      <c r="N8" s="104">
        <f>IF(D8&gt;0,M8/D8*100,"-")</f>
        <v>3.3963870080694882E-2</v>
      </c>
      <c r="O8" s="103">
        <v>7823</v>
      </c>
      <c r="P8" s="103">
        <v>4459</v>
      </c>
      <c r="Q8" s="104">
        <f>IF(D8&gt;0,O8/D8*100,"-")</f>
        <v>0.53353284265316481</v>
      </c>
      <c r="R8" s="103">
        <v>47889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28</v>
      </c>
      <c r="B9" s="102" t="s">
        <v>258</v>
      </c>
      <c r="C9" s="101" t="s">
        <v>259</v>
      </c>
      <c r="D9" s="103">
        <f>+SUM(E9,+I9)</f>
        <v>77741</v>
      </c>
      <c r="E9" s="103">
        <f>+SUM(G9,+H9)</f>
        <v>2302</v>
      </c>
      <c r="F9" s="104">
        <f>IF(D9&gt;0,E9/D9*100,"-")</f>
        <v>2.9611144698421681</v>
      </c>
      <c r="G9" s="103">
        <v>2302</v>
      </c>
      <c r="H9" s="103">
        <v>0</v>
      </c>
      <c r="I9" s="103">
        <f>+SUM(K9,+M9,+O9)</f>
        <v>75439</v>
      </c>
      <c r="J9" s="104">
        <f>IF(D9&gt;0,I9/D9*100,"-")</f>
        <v>97.038885530157842</v>
      </c>
      <c r="K9" s="103">
        <v>64430</v>
      </c>
      <c r="L9" s="104">
        <f>IF(D9&gt;0,K9/D9*100,"-")</f>
        <v>82.877760769735403</v>
      </c>
      <c r="M9" s="103">
        <v>0</v>
      </c>
      <c r="N9" s="104">
        <f>IF(D9&gt;0,M9/D9*100,"-")</f>
        <v>0</v>
      </c>
      <c r="O9" s="103">
        <v>11009</v>
      </c>
      <c r="P9" s="103">
        <v>106</v>
      </c>
      <c r="Q9" s="104">
        <f>IF(D9&gt;0,O9/D9*100,"-")</f>
        <v>14.161124760422428</v>
      </c>
      <c r="R9" s="103">
        <v>1004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28</v>
      </c>
      <c r="B10" s="102" t="s">
        <v>260</v>
      </c>
      <c r="C10" s="101" t="s">
        <v>261</v>
      </c>
      <c r="D10" s="103">
        <f>+SUM(E10,+I10)</f>
        <v>80957</v>
      </c>
      <c r="E10" s="103">
        <f>+SUM(G10,+H10)</f>
        <v>7856</v>
      </c>
      <c r="F10" s="104">
        <f>IF(D10&gt;0,E10/D10*100,"-")</f>
        <v>9.7039168941536875</v>
      </c>
      <c r="G10" s="103">
        <v>7296</v>
      </c>
      <c r="H10" s="103">
        <v>560</v>
      </c>
      <c r="I10" s="103">
        <f>+SUM(K10,+M10,+O10)</f>
        <v>73101</v>
      </c>
      <c r="J10" s="104">
        <f>IF(D10&gt;0,I10/D10*100,"-")</f>
        <v>90.296083105846321</v>
      </c>
      <c r="K10" s="103">
        <v>68033</v>
      </c>
      <c r="L10" s="104">
        <f>IF(D10&gt;0,K10/D10*100,"-")</f>
        <v>84.035969712316415</v>
      </c>
      <c r="M10" s="103">
        <v>0</v>
      </c>
      <c r="N10" s="104">
        <f>IF(D10&gt;0,M10/D10*100,"-")</f>
        <v>0</v>
      </c>
      <c r="O10" s="103">
        <v>5068</v>
      </c>
      <c r="P10" s="103">
        <v>4577</v>
      </c>
      <c r="Q10" s="104">
        <f>IF(D10&gt;0,O10/D10*100,"-")</f>
        <v>6.260113393529898</v>
      </c>
      <c r="R10" s="103">
        <v>1128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28</v>
      </c>
      <c r="B11" s="102" t="s">
        <v>262</v>
      </c>
      <c r="C11" s="101" t="s">
        <v>263</v>
      </c>
      <c r="D11" s="103">
        <f>+SUM(E11,+I11)</f>
        <v>33358</v>
      </c>
      <c r="E11" s="103">
        <f>+SUM(G11,+H11)</f>
        <v>8311</v>
      </c>
      <c r="F11" s="104">
        <f>IF(D11&gt;0,E11/D11*100,"-")</f>
        <v>24.914563223214824</v>
      </c>
      <c r="G11" s="103">
        <v>8290</v>
      </c>
      <c r="H11" s="103">
        <v>21</v>
      </c>
      <c r="I11" s="103">
        <f>+SUM(K11,+M11,+O11)</f>
        <v>25047</v>
      </c>
      <c r="J11" s="104">
        <f>IF(D11&gt;0,I11/D11*100,"-")</f>
        <v>75.085436776785173</v>
      </c>
      <c r="K11" s="103">
        <v>14064</v>
      </c>
      <c r="L11" s="104">
        <f>IF(D11&gt;0,K11/D11*100,"-")</f>
        <v>42.160801007254634</v>
      </c>
      <c r="M11" s="103">
        <v>94</v>
      </c>
      <c r="N11" s="104">
        <f>IF(D11&gt;0,M11/D11*100,"-")</f>
        <v>0.2817914743090113</v>
      </c>
      <c r="O11" s="103">
        <v>10889</v>
      </c>
      <c r="P11" s="103">
        <v>858</v>
      </c>
      <c r="Q11" s="104">
        <f>IF(D11&gt;0,O11/D11*100,"-")</f>
        <v>32.642844295221536</v>
      </c>
      <c r="R11" s="103">
        <v>466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28</v>
      </c>
      <c r="B12" s="102" t="s">
        <v>264</v>
      </c>
      <c r="C12" s="101" t="s">
        <v>265</v>
      </c>
      <c r="D12" s="103">
        <f>+SUM(E12,+I12)</f>
        <v>186095</v>
      </c>
      <c r="E12" s="103">
        <f>+SUM(G12,+H12)</f>
        <v>3834</v>
      </c>
      <c r="F12" s="104">
        <f>IF(D12&gt;0,E12/D12*100,"-")</f>
        <v>2.0602380504580995</v>
      </c>
      <c r="G12" s="103">
        <v>3832</v>
      </c>
      <c r="H12" s="103">
        <v>2</v>
      </c>
      <c r="I12" s="103">
        <f>+SUM(K12,+M12,+O12)</f>
        <v>182261</v>
      </c>
      <c r="J12" s="104">
        <f>IF(D12&gt;0,I12/D12*100,"-")</f>
        <v>97.939761949541904</v>
      </c>
      <c r="K12" s="103">
        <v>153549</v>
      </c>
      <c r="L12" s="104">
        <f>IF(D12&gt;0,K12/D12*100,"-")</f>
        <v>82.511083048980367</v>
      </c>
      <c r="M12" s="103">
        <v>0</v>
      </c>
      <c r="N12" s="104">
        <f>IF(D12&gt;0,M12/D12*100,"-")</f>
        <v>0</v>
      </c>
      <c r="O12" s="103">
        <v>28712</v>
      </c>
      <c r="P12" s="103">
        <v>15436</v>
      </c>
      <c r="Q12" s="104">
        <f>IF(D12&gt;0,O12/D12*100,"-")</f>
        <v>15.42867890056154</v>
      </c>
      <c r="R12" s="103">
        <v>2951</v>
      </c>
      <c r="S12" s="101"/>
      <c r="T12" s="101" t="s">
        <v>257</v>
      </c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28</v>
      </c>
      <c r="B13" s="102" t="s">
        <v>266</v>
      </c>
      <c r="C13" s="101" t="s">
        <v>267</v>
      </c>
      <c r="D13" s="103">
        <f>+SUM(E13,+I13)</f>
        <v>17592</v>
      </c>
      <c r="E13" s="103">
        <f>+SUM(G13,+H13)</f>
        <v>5188</v>
      </c>
      <c r="F13" s="104">
        <f>IF(D13&gt;0,E13/D13*100,"-")</f>
        <v>29.490677580718511</v>
      </c>
      <c r="G13" s="103">
        <v>5188</v>
      </c>
      <c r="H13" s="103">
        <v>0</v>
      </c>
      <c r="I13" s="103">
        <f>+SUM(K13,+M13,+O13)</f>
        <v>12404</v>
      </c>
      <c r="J13" s="104">
        <f>IF(D13&gt;0,I13/D13*100,"-")</f>
        <v>70.509322419281489</v>
      </c>
      <c r="K13" s="103">
        <v>10596</v>
      </c>
      <c r="L13" s="104">
        <f>IF(D13&gt;0,K13/D13*100,"-")</f>
        <v>60.231923601637106</v>
      </c>
      <c r="M13" s="103">
        <v>0</v>
      </c>
      <c r="N13" s="104">
        <f>IF(D13&gt;0,M13/D13*100,"-")</f>
        <v>0</v>
      </c>
      <c r="O13" s="103">
        <v>1808</v>
      </c>
      <c r="P13" s="103">
        <v>0</v>
      </c>
      <c r="Q13" s="104">
        <f>IF(D13&gt;0,O13/D13*100,"-")</f>
        <v>10.277398817644384</v>
      </c>
      <c r="R13" s="103">
        <v>161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28</v>
      </c>
      <c r="B14" s="102" t="s">
        <v>268</v>
      </c>
      <c r="C14" s="101" t="s">
        <v>269</v>
      </c>
      <c r="D14" s="103">
        <f>+SUM(E14,+I14)</f>
        <v>88618</v>
      </c>
      <c r="E14" s="103">
        <f>+SUM(G14,+H14)</f>
        <v>5607</v>
      </c>
      <c r="F14" s="104">
        <f>IF(D14&gt;0,E14/D14*100,"-")</f>
        <v>6.3271570109909954</v>
      </c>
      <c r="G14" s="103">
        <v>5607</v>
      </c>
      <c r="H14" s="103">
        <v>0</v>
      </c>
      <c r="I14" s="103">
        <f>+SUM(K14,+M14,+O14)</f>
        <v>83011</v>
      </c>
      <c r="J14" s="104">
        <f>IF(D14&gt;0,I14/D14*100,"-")</f>
        <v>93.672842989009013</v>
      </c>
      <c r="K14" s="103">
        <v>72966</v>
      </c>
      <c r="L14" s="104">
        <f>IF(D14&gt;0,K14/D14*100,"-")</f>
        <v>82.337674061703041</v>
      </c>
      <c r="M14" s="103">
        <v>0</v>
      </c>
      <c r="N14" s="104">
        <f>IF(D14&gt;0,M14/D14*100,"-")</f>
        <v>0</v>
      </c>
      <c r="O14" s="103">
        <v>10045</v>
      </c>
      <c r="P14" s="103">
        <v>3054</v>
      </c>
      <c r="Q14" s="104">
        <f>IF(D14&gt;0,O14/D14*100,"-")</f>
        <v>11.335168927305965</v>
      </c>
      <c r="R14" s="103">
        <v>1056</v>
      </c>
      <c r="S14" s="101" t="s">
        <v>257</v>
      </c>
      <c r="T14" s="101"/>
      <c r="U14" s="101"/>
      <c r="V14" s="101"/>
      <c r="W14" s="101"/>
      <c r="X14" s="101"/>
      <c r="Y14" s="101" t="s">
        <v>257</v>
      </c>
      <c r="Z14" s="101"/>
      <c r="AA14" s="189" t="s">
        <v>256</v>
      </c>
      <c r="AB14" s="190"/>
    </row>
    <row r="15" spans="1:28" s="105" customFormat="1" ht="13.5" customHeight="1">
      <c r="A15" s="101" t="s">
        <v>28</v>
      </c>
      <c r="B15" s="102" t="s">
        <v>270</v>
      </c>
      <c r="C15" s="101" t="s">
        <v>271</v>
      </c>
      <c r="D15" s="103">
        <f>+SUM(E15,+I15)</f>
        <v>76183</v>
      </c>
      <c r="E15" s="103">
        <f>+SUM(G15,+H15)</f>
        <v>1355</v>
      </c>
      <c r="F15" s="104">
        <f>IF(D15&gt;0,E15/D15*100,"-")</f>
        <v>1.7786120263050813</v>
      </c>
      <c r="G15" s="103">
        <v>1355</v>
      </c>
      <c r="H15" s="103">
        <v>0</v>
      </c>
      <c r="I15" s="103">
        <f>+SUM(K15,+M15,+O15)</f>
        <v>74828</v>
      </c>
      <c r="J15" s="104">
        <f>IF(D15&gt;0,I15/D15*100,"-")</f>
        <v>98.221387973694917</v>
      </c>
      <c r="K15" s="103">
        <v>70897</v>
      </c>
      <c r="L15" s="104">
        <f>IF(D15&gt;0,K15/D15*100,"-")</f>
        <v>93.061444154207635</v>
      </c>
      <c r="M15" s="103">
        <v>0</v>
      </c>
      <c r="N15" s="104">
        <f>IF(D15&gt;0,M15/D15*100,"-")</f>
        <v>0</v>
      </c>
      <c r="O15" s="103">
        <v>3931</v>
      </c>
      <c r="P15" s="103">
        <v>1100</v>
      </c>
      <c r="Q15" s="104">
        <f>IF(D15&gt;0,O15/D15*100,"-")</f>
        <v>5.1599438194872871</v>
      </c>
      <c r="R15" s="103">
        <v>721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28</v>
      </c>
      <c r="B16" s="102" t="s">
        <v>272</v>
      </c>
      <c r="C16" s="101" t="s">
        <v>273</v>
      </c>
      <c r="D16" s="103">
        <f>+SUM(E16,+I16)</f>
        <v>57548</v>
      </c>
      <c r="E16" s="103">
        <f>+SUM(G16,+H16)</f>
        <v>113</v>
      </c>
      <c r="F16" s="104">
        <f>IF(D16&gt;0,E16/D16*100,"-")</f>
        <v>0.1963578230346841</v>
      </c>
      <c r="G16" s="103">
        <v>113</v>
      </c>
      <c r="H16" s="103">
        <v>0</v>
      </c>
      <c r="I16" s="103">
        <f>+SUM(K16,+M16,+O16)</f>
        <v>57435</v>
      </c>
      <c r="J16" s="104">
        <f>IF(D16&gt;0,I16/D16*100,"-")</f>
        <v>99.803642176965312</v>
      </c>
      <c r="K16" s="103">
        <v>57032</v>
      </c>
      <c r="L16" s="104">
        <f>IF(D16&gt;0,K16/D16*100,"-")</f>
        <v>99.103357197469947</v>
      </c>
      <c r="M16" s="103">
        <v>0</v>
      </c>
      <c r="N16" s="104">
        <f>IF(D16&gt;0,M16/D16*100,"-")</f>
        <v>0</v>
      </c>
      <c r="O16" s="103">
        <v>403</v>
      </c>
      <c r="P16" s="103">
        <v>14</v>
      </c>
      <c r="Q16" s="104">
        <f>IF(D16&gt;0,O16/D16*100,"-")</f>
        <v>0.70028497949537771</v>
      </c>
      <c r="R16" s="103">
        <v>524</v>
      </c>
      <c r="S16" s="101"/>
      <c r="T16" s="101" t="s">
        <v>257</v>
      </c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28</v>
      </c>
      <c r="B17" s="102" t="s">
        <v>274</v>
      </c>
      <c r="C17" s="101" t="s">
        <v>275</v>
      </c>
      <c r="D17" s="103">
        <f>+SUM(E17,+I17)</f>
        <v>81082</v>
      </c>
      <c r="E17" s="103">
        <f>+SUM(G17,+H17)</f>
        <v>147</v>
      </c>
      <c r="F17" s="104">
        <f>IF(D17&gt;0,E17/D17*100,"-")</f>
        <v>0.18129794528995338</v>
      </c>
      <c r="G17" s="103">
        <v>147</v>
      </c>
      <c r="H17" s="103">
        <v>0</v>
      </c>
      <c r="I17" s="103">
        <f>+SUM(K17,+M17,+O17)</f>
        <v>80935</v>
      </c>
      <c r="J17" s="104">
        <f>IF(D17&gt;0,I17/D17*100,"-")</f>
        <v>99.818702054710045</v>
      </c>
      <c r="K17" s="103">
        <v>80300</v>
      </c>
      <c r="L17" s="104">
        <f>IF(D17&gt;0,K17/D17*100,"-")</f>
        <v>99.035544263831682</v>
      </c>
      <c r="M17" s="103">
        <v>0</v>
      </c>
      <c r="N17" s="104">
        <f>IF(D17&gt;0,M17/D17*100,"-")</f>
        <v>0</v>
      </c>
      <c r="O17" s="103">
        <v>635</v>
      </c>
      <c r="P17" s="103">
        <v>53</v>
      </c>
      <c r="Q17" s="104">
        <f>IF(D17&gt;0,O17/D17*100,"-")</f>
        <v>0.78315779087837001</v>
      </c>
      <c r="R17" s="103">
        <v>718</v>
      </c>
      <c r="S17" s="101"/>
      <c r="T17" s="101" t="s">
        <v>257</v>
      </c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28</v>
      </c>
      <c r="B18" s="102" t="s">
        <v>276</v>
      </c>
      <c r="C18" s="101" t="s">
        <v>277</v>
      </c>
      <c r="D18" s="103">
        <f>+SUM(E18,+I18)</f>
        <v>70958</v>
      </c>
      <c r="E18" s="103">
        <f>+SUM(G18,+H18)</f>
        <v>519</v>
      </c>
      <c r="F18" s="104">
        <f>IF(D18&gt;0,E18/D18*100,"-")</f>
        <v>0.73141858564221085</v>
      </c>
      <c r="G18" s="103">
        <v>519</v>
      </c>
      <c r="H18" s="103">
        <v>0</v>
      </c>
      <c r="I18" s="103">
        <f>+SUM(K18,+M18,+O18)</f>
        <v>70439</v>
      </c>
      <c r="J18" s="104">
        <f>IF(D18&gt;0,I18/D18*100,"-")</f>
        <v>99.268581414357797</v>
      </c>
      <c r="K18" s="103">
        <v>70107</v>
      </c>
      <c r="L18" s="104">
        <f>IF(D18&gt;0,K18/D18*100,"-")</f>
        <v>98.800699005045232</v>
      </c>
      <c r="M18" s="103">
        <v>0</v>
      </c>
      <c r="N18" s="104">
        <f>IF(D18&gt;0,M18/D18*100,"-")</f>
        <v>0</v>
      </c>
      <c r="O18" s="103">
        <v>332</v>
      </c>
      <c r="P18" s="103">
        <v>98</v>
      </c>
      <c r="Q18" s="104">
        <f>IF(D18&gt;0,O18/D18*100,"-")</f>
        <v>0.46788240931255104</v>
      </c>
      <c r="R18" s="103">
        <v>1527</v>
      </c>
      <c r="S18" s="101"/>
      <c r="T18" s="101" t="s">
        <v>257</v>
      </c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28</v>
      </c>
      <c r="B19" s="102" t="s">
        <v>278</v>
      </c>
      <c r="C19" s="101" t="s">
        <v>279</v>
      </c>
      <c r="D19" s="103">
        <f>+SUM(E19,+I19)</f>
        <v>70172</v>
      </c>
      <c r="E19" s="103">
        <f>+SUM(G19,+H19)</f>
        <v>1406</v>
      </c>
      <c r="F19" s="104">
        <f>IF(D19&gt;0,E19/D19*100,"-")</f>
        <v>2.0036481787607592</v>
      </c>
      <c r="G19" s="103">
        <v>1406</v>
      </c>
      <c r="H19" s="103">
        <v>0</v>
      </c>
      <c r="I19" s="103">
        <f>+SUM(K19,+M19,+O19)</f>
        <v>68766</v>
      </c>
      <c r="J19" s="104">
        <f>IF(D19&gt;0,I19/D19*100,"-")</f>
        <v>97.99635182123923</v>
      </c>
      <c r="K19" s="103">
        <v>67060</v>
      </c>
      <c r="L19" s="104">
        <f>IF(D19&gt;0,K19/D19*100,"-")</f>
        <v>95.565182693951996</v>
      </c>
      <c r="M19" s="103">
        <v>0</v>
      </c>
      <c r="N19" s="104">
        <f>IF(D19&gt;0,M19/D19*100,"-")</f>
        <v>0</v>
      </c>
      <c r="O19" s="103">
        <v>1706</v>
      </c>
      <c r="P19" s="103">
        <v>1113</v>
      </c>
      <c r="Q19" s="104">
        <f>IF(D19&gt;0,O19/D19*100,"-")</f>
        <v>2.4311691272872369</v>
      </c>
      <c r="R19" s="103">
        <v>1087</v>
      </c>
      <c r="S19" s="101" t="s">
        <v>257</v>
      </c>
      <c r="T19" s="101"/>
      <c r="U19" s="101"/>
      <c r="V19" s="101"/>
      <c r="W19" s="101"/>
      <c r="X19" s="101"/>
      <c r="Y19" s="101" t="s">
        <v>257</v>
      </c>
      <c r="Z19" s="101"/>
      <c r="AA19" s="189" t="s">
        <v>256</v>
      </c>
      <c r="AB19" s="190"/>
    </row>
    <row r="20" spans="1:28" s="105" customFormat="1" ht="13.5" customHeight="1">
      <c r="A20" s="101" t="s">
        <v>28</v>
      </c>
      <c r="B20" s="102" t="s">
        <v>280</v>
      </c>
      <c r="C20" s="101" t="s">
        <v>281</v>
      </c>
      <c r="D20" s="103">
        <f>+SUM(E20,+I20)</f>
        <v>54533</v>
      </c>
      <c r="E20" s="103">
        <f>+SUM(G20,+H20)</f>
        <v>21022</v>
      </c>
      <c r="F20" s="104">
        <f>IF(D20&gt;0,E20/D20*100,"-")</f>
        <v>38.549135385913118</v>
      </c>
      <c r="G20" s="103">
        <v>20715</v>
      </c>
      <c r="H20" s="103">
        <v>307</v>
      </c>
      <c r="I20" s="103">
        <f>+SUM(K20,+M20,+O20)</f>
        <v>33511</v>
      </c>
      <c r="J20" s="104">
        <f>IF(D20&gt;0,I20/D20*100,"-")</f>
        <v>61.450864614086889</v>
      </c>
      <c r="K20" s="103">
        <v>17447</v>
      </c>
      <c r="L20" s="104">
        <f>IF(D20&gt;0,K20/D20*100,"-")</f>
        <v>31.993471842737424</v>
      </c>
      <c r="M20" s="103">
        <v>5775</v>
      </c>
      <c r="N20" s="104">
        <f>IF(D20&gt;0,M20/D20*100,"-")</f>
        <v>10.58991803128381</v>
      </c>
      <c r="O20" s="103">
        <v>10289</v>
      </c>
      <c r="P20" s="103">
        <v>8912</v>
      </c>
      <c r="Q20" s="104">
        <f>IF(D20&gt;0,O20/D20*100,"-")</f>
        <v>18.867474740065649</v>
      </c>
      <c r="R20" s="103">
        <v>498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28</v>
      </c>
      <c r="B21" s="102" t="s">
        <v>282</v>
      </c>
      <c r="C21" s="101" t="s">
        <v>283</v>
      </c>
      <c r="D21" s="103">
        <f>+SUM(E21,+I21)</f>
        <v>31670</v>
      </c>
      <c r="E21" s="103">
        <f>+SUM(G21,+H21)</f>
        <v>2953</v>
      </c>
      <c r="F21" s="104">
        <f>IF(D21&gt;0,E21/D21*100,"-")</f>
        <v>9.324281654562677</v>
      </c>
      <c r="G21" s="103">
        <v>2953</v>
      </c>
      <c r="H21" s="103">
        <v>0</v>
      </c>
      <c r="I21" s="103">
        <f>+SUM(K21,+M21,+O21)</f>
        <v>28717</v>
      </c>
      <c r="J21" s="104">
        <f>IF(D21&gt;0,I21/D21*100,"-")</f>
        <v>90.675718345437318</v>
      </c>
      <c r="K21" s="103">
        <v>21043</v>
      </c>
      <c r="L21" s="104">
        <f>IF(D21&gt;0,K21/D21*100,"-")</f>
        <v>66.44458478054942</v>
      </c>
      <c r="M21" s="103">
        <v>0</v>
      </c>
      <c r="N21" s="104">
        <f>IF(D21&gt;0,M21/D21*100,"-")</f>
        <v>0</v>
      </c>
      <c r="O21" s="103">
        <v>7674</v>
      </c>
      <c r="P21" s="103">
        <v>7674</v>
      </c>
      <c r="Q21" s="104">
        <f>IF(D21&gt;0,O21/D21*100,"-")</f>
        <v>24.231133564887909</v>
      </c>
      <c r="R21" s="103">
        <v>353</v>
      </c>
      <c r="S21" s="101" t="s">
        <v>257</v>
      </c>
      <c r="T21" s="101"/>
      <c r="U21" s="101"/>
      <c r="V21" s="101"/>
      <c r="W21" s="101"/>
      <c r="X21" s="101" t="s">
        <v>257</v>
      </c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28</v>
      </c>
      <c r="B22" s="102" t="s">
        <v>284</v>
      </c>
      <c r="C22" s="101" t="s">
        <v>285</v>
      </c>
      <c r="D22" s="103">
        <f>+SUM(E22,+I22)</f>
        <v>77999</v>
      </c>
      <c r="E22" s="103">
        <f>+SUM(G22,+H22)</f>
        <v>3248</v>
      </c>
      <c r="F22" s="104">
        <f>IF(D22&gt;0,E22/D22*100,"-")</f>
        <v>4.1641559507173165</v>
      </c>
      <c r="G22" s="103">
        <v>3234</v>
      </c>
      <c r="H22" s="103">
        <v>14</v>
      </c>
      <c r="I22" s="103">
        <f>+SUM(K22,+M22,+O22)</f>
        <v>74751</v>
      </c>
      <c r="J22" s="104">
        <f>IF(D22&gt;0,I22/D22*100,"-")</f>
        <v>95.835844049282684</v>
      </c>
      <c r="K22" s="103">
        <v>68423</v>
      </c>
      <c r="L22" s="104">
        <f>IF(D22&gt;0,K22/D22*100,"-")</f>
        <v>87.722919524609296</v>
      </c>
      <c r="M22" s="103">
        <v>0</v>
      </c>
      <c r="N22" s="104">
        <f>IF(D22&gt;0,M22/D22*100,"-")</f>
        <v>0</v>
      </c>
      <c r="O22" s="103">
        <v>6328</v>
      </c>
      <c r="P22" s="103">
        <v>4468</v>
      </c>
      <c r="Q22" s="104">
        <f>IF(D22&gt;0,O22/D22*100,"-")</f>
        <v>8.1129245246733923</v>
      </c>
      <c r="R22" s="103">
        <v>637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28</v>
      </c>
      <c r="B23" s="102" t="s">
        <v>286</v>
      </c>
      <c r="C23" s="101" t="s">
        <v>287</v>
      </c>
      <c r="D23" s="103">
        <f>+SUM(E23,+I23)</f>
        <v>16050</v>
      </c>
      <c r="E23" s="103">
        <f>+SUM(G23,+H23)</f>
        <v>32</v>
      </c>
      <c r="F23" s="104">
        <f>IF(D23&gt;0,E23/D23*100,"-")</f>
        <v>0.19937694704049844</v>
      </c>
      <c r="G23" s="103">
        <v>32</v>
      </c>
      <c r="H23" s="103">
        <v>0</v>
      </c>
      <c r="I23" s="103">
        <f>+SUM(K23,+M23,+O23)</f>
        <v>16018</v>
      </c>
      <c r="J23" s="104">
        <f>IF(D23&gt;0,I23/D23*100,"-")</f>
        <v>99.800623052959509</v>
      </c>
      <c r="K23" s="103">
        <v>15975</v>
      </c>
      <c r="L23" s="104">
        <f>IF(D23&gt;0,K23/D23*100,"-")</f>
        <v>99.532710280373834</v>
      </c>
      <c r="M23" s="103">
        <v>0</v>
      </c>
      <c r="N23" s="104">
        <f>IF(D23&gt;0,M23/D23*100,"-")</f>
        <v>0</v>
      </c>
      <c r="O23" s="103">
        <v>43</v>
      </c>
      <c r="P23" s="103">
        <v>3</v>
      </c>
      <c r="Q23" s="104">
        <f>IF(D23&gt;0,O23/D23*100,"-")</f>
        <v>0.26791277258566981</v>
      </c>
      <c r="R23" s="103">
        <v>151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28</v>
      </c>
      <c r="B24" s="102" t="s">
        <v>288</v>
      </c>
      <c r="C24" s="101" t="s">
        <v>289</v>
      </c>
      <c r="D24" s="103">
        <f>+SUM(E24,+I24)</f>
        <v>15977</v>
      </c>
      <c r="E24" s="103">
        <f>+SUM(G24,+H24)</f>
        <v>388</v>
      </c>
      <c r="F24" s="104">
        <f>IF(D24&gt;0,E24/D24*100,"-")</f>
        <v>2.428490955748889</v>
      </c>
      <c r="G24" s="103">
        <v>387</v>
      </c>
      <c r="H24" s="103">
        <v>1</v>
      </c>
      <c r="I24" s="103">
        <f>+SUM(K24,+M24,+O24)</f>
        <v>15589</v>
      </c>
      <c r="J24" s="104">
        <f>IF(D24&gt;0,I24/D24*100,"-")</f>
        <v>97.571509044251115</v>
      </c>
      <c r="K24" s="103">
        <v>14924</v>
      </c>
      <c r="L24" s="104">
        <f>IF(D24&gt;0,K24/D24*100,"-")</f>
        <v>93.409275834011396</v>
      </c>
      <c r="M24" s="103">
        <v>0</v>
      </c>
      <c r="N24" s="104">
        <f>IF(D24&gt;0,M24/D24*100,"-")</f>
        <v>0</v>
      </c>
      <c r="O24" s="103">
        <v>665</v>
      </c>
      <c r="P24" s="103">
        <v>93</v>
      </c>
      <c r="Q24" s="104">
        <f>IF(D24&gt;0,O24/D24*100,"-")</f>
        <v>4.1622332102397195</v>
      </c>
      <c r="R24" s="103">
        <v>615</v>
      </c>
      <c r="S24" s="101"/>
      <c r="T24" s="101" t="s">
        <v>257</v>
      </c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28</v>
      </c>
      <c r="B25" s="102" t="s">
        <v>290</v>
      </c>
      <c r="C25" s="101" t="s">
        <v>291</v>
      </c>
      <c r="D25" s="103">
        <f>+SUM(E25,+I25)</f>
        <v>7411</v>
      </c>
      <c r="E25" s="103">
        <f>+SUM(G25,+H25)</f>
        <v>403</v>
      </c>
      <c r="F25" s="104">
        <f>IF(D25&gt;0,E25/D25*100,"-")</f>
        <v>5.4378626366212384</v>
      </c>
      <c r="G25" s="103">
        <v>403</v>
      </c>
      <c r="H25" s="103">
        <v>0</v>
      </c>
      <c r="I25" s="103">
        <f>+SUM(K25,+M25,+O25)</f>
        <v>7008</v>
      </c>
      <c r="J25" s="104">
        <f>IF(D25&gt;0,I25/D25*100,"-")</f>
        <v>94.562137363378767</v>
      </c>
      <c r="K25" s="103">
        <v>6522</v>
      </c>
      <c r="L25" s="104">
        <f>IF(D25&gt;0,K25/D25*100,"-")</f>
        <v>88.004317905815682</v>
      </c>
      <c r="M25" s="103">
        <v>0</v>
      </c>
      <c r="N25" s="104">
        <f>IF(D25&gt;0,M25/D25*100,"-")</f>
        <v>0</v>
      </c>
      <c r="O25" s="103">
        <v>486</v>
      </c>
      <c r="P25" s="103">
        <v>185</v>
      </c>
      <c r="Q25" s="104">
        <f>IF(D25&gt;0,O25/D25*100,"-")</f>
        <v>6.557819457563081</v>
      </c>
      <c r="R25" s="103">
        <v>196</v>
      </c>
      <c r="S25" s="101"/>
      <c r="T25" s="101" t="s">
        <v>257</v>
      </c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28</v>
      </c>
      <c r="B26" s="102" t="s">
        <v>292</v>
      </c>
      <c r="C26" s="101" t="s">
        <v>293</v>
      </c>
      <c r="D26" s="103">
        <f>+SUM(E26,+I26)</f>
        <v>9272</v>
      </c>
      <c r="E26" s="103">
        <f>+SUM(G26,+H26)</f>
        <v>989</v>
      </c>
      <c r="F26" s="104">
        <f>IF(D26&gt;0,E26/D26*100,"-")</f>
        <v>10.666522864538395</v>
      </c>
      <c r="G26" s="103">
        <v>989</v>
      </c>
      <c r="H26" s="103">
        <v>0</v>
      </c>
      <c r="I26" s="103">
        <f>+SUM(K26,+M26,+O26)</f>
        <v>8283</v>
      </c>
      <c r="J26" s="104">
        <f>IF(D26&gt;0,I26/D26*100,"-")</f>
        <v>89.333477135461607</v>
      </c>
      <c r="K26" s="103">
        <v>6282</v>
      </c>
      <c r="L26" s="104">
        <f>IF(D26&gt;0,K26/D26*100,"-")</f>
        <v>67.752372735116481</v>
      </c>
      <c r="M26" s="103">
        <v>0</v>
      </c>
      <c r="N26" s="104">
        <f>IF(D26&gt;0,M26/D26*100,"-")</f>
        <v>0</v>
      </c>
      <c r="O26" s="103">
        <v>2001</v>
      </c>
      <c r="P26" s="103">
        <v>1259</v>
      </c>
      <c r="Q26" s="104">
        <f>IF(D26&gt;0,O26/D26*100,"-")</f>
        <v>21.581104400345126</v>
      </c>
      <c r="R26" s="103">
        <v>314</v>
      </c>
      <c r="S26" s="101"/>
      <c r="T26" s="101" t="s">
        <v>257</v>
      </c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28</v>
      </c>
      <c r="B27" s="102" t="s">
        <v>294</v>
      </c>
      <c r="C27" s="101" t="s">
        <v>295</v>
      </c>
      <c r="D27" s="103">
        <f>+SUM(E27,+I27)</f>
        <v>1295</v>
      </c>
      <c r="E27" s="103">
        <f>+SUM(G27,+H27)</f>
        <v>585</v>
      </c>
      <c r="F27" s="104">
        <f>IF(D27&gt;0,E27/D27*100,"-")</f>
        <v>45.173745173745175</v>
      </c>
      <c r="G27" s="103">
        <v>578</v>
      </c>
      <c r="H27" s="103">
        <v>7</v>
      </c>
      <c r="I27" s="103">
        <f>+SUM(K27,+M27,+O27)</f>
        <v>710</v>
      </c>
      <c r="J27" s="104">
        <f>IF(D27&gt;0,I27/D27*100,"-")</f>
        <v>54.826254826254825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710</v>
      </c>
      <c r="P27" s="103">
        <v>482</v>
      </c>
      <c r="Q27" s="104">
        <f>IF(D27&gt;0,O27/D27*100,"-")</f>
        <v>54.826254826254825</v>
      </c>
      <c r="R27" s="103">
        <v>3</v>
      </c>
      <c r="S27" s="101" t="s">
        <v>257</v>
      </c>
      <c r="T27" s="101"/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28</v>
      </c>
      <c r="B28" s="102" t="s">
        <v>296</v>
      </c>
      <c r="C28" s="101" t="s">
        <v>297</v>
      </c>
      <c r="D28" s="103">
        <f>+SUM(E28,+I28)</f>
        <v>3937</v>
      </c>
      <c r="E28" s="103">
        <f>+SUM(G28,+H28)</f>
        <v>1002</v>
      </c>
      <c r="F28" s="104">
        <f>IF(D28&gt;0,E28/D28*100,"-")</f>
        <v>25.450850901701806</v>
      </c>
      <c r="G28" s="103">
        <v>1002</v>
      </c>
      <c r="H28" s="103">
        <v>0</v>
      </c>
      <c r="I28" s="103">
        <f>+SUM(K28,+M28,+O28)</f>
        <v>2935</v>
      </c>
      <c r="J28" s="104">
        <f>IF(D28&gt;0,I28/D28*100,"-")</f>
        <v>74.549149098298201</v>
      </c>
      <c r="K28" s="103">
        <v>2369</v>
      </c>
      <c r="L28" s="104">
        <f>IF(D28&gt;0,K28/D28*100,"-")</f>
        <v>60.172720345440688</v>
      </c>
      <c r="M28" s="103">
        <v>0</v>
      </c>
      <c r="N28" s="104">
        <f>IF(D28&gt;0,M28/D28*100,"-")</f>
        <v>0</v>
      </c>
      <c r="O28" s="103">
        <v>566</v>
      </c>
      <c r="P28" s="103">
        <v>227</v>
      </c>
      <c r="Q28" s="104">
        <f>IF(D28&gt;0,O28/D28*100,"-")</f>
        <v>14.376428752857507</v>
      </c>
      <c r="R28" s="103">
        <v>23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28</v>
      </c>
      <c r="B29" s="102" t="s">
        <v>298</v>
      </c>
      <c r="C29" s="101" t="s">
        <v>299</v>
      </c>
      <c r="D29" s="103">
        <f>+SUM(E29,+I29)</f>
        <v>37380</v>
      </c>
      <c r="E29" s="103">
        <f>+SUM(G29,+H29)</f>
        <v>802</v>
      </c>
      <c r="F29" s="104">
        <f>IF(D29&gt;0,E29/D29*100,"-")</f>
        <v>2.1455323702514715</v>
      </c>
      <c r="G29" s="103">
        <v>793</v>
      </c>
      <c r="H29" s="103">
        <v>9</v>
      </c>
      <c r="I29" s="103">
        <f>+SUM(K29,+M29,+O29)</f>
        <v>36578</v>
      </c>
      <c r="J29" s="104">
        <f>IF(D29&gt;0,I29/D29*100,"-")</f>
        <v>97.854467629748527</v>
      </c>
      <c r="K29" s="103">
        <v>35759</v>
      </c>
      <c r="L29" s="104">
        <f>IF(D29&gt;0,K29/D29*100,"-")</f>
        <v>95.663456393793481</v>
      </c>
      <c r="M29" s="103">
        <v>0</v>
      </c>
      <c r="N29" s="104">
        <f>IF(D29&gt;0,M29/D29*100,"-")</f>
        <v>0</v>
      </c>
      <c r="O29" s="103">
        <v>819</v>
      </c>
      <c r="P29" s="103">
        <v>188</v>
      </c>
      <c r="Q29" s="104">
        <f>IF(D29&gt;0,O29/D29*100,"-")</f>
        <v>2.191011235955056</v>
      </c>
      <c r="R29" s="103">
        <v>328</v>
      </c>
      <c r="S29" s="101" t="s">
        <v>257</v>
      </c>
      <c r="T29" s="101"/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28</v>
      </c>
      <c r="B30" s="102" t="s">
        <v>300</v>
      </c>
      <c r="C30" s="101" t="s">
        <v>301</v>
      </c>
      <c r="D30" s="103">
        <f>+SUM(E30,+I30)</f>
        <v>2693</v>
      </c>
      <c r="E30" s="103">
        <f>+SUM(G30,+H30)</f>
        <v>688</v>
      </c>
      <c r="F30" s="104">
        <f>IF(D30&gt;0,E30/D30*100,"-")</f>
        <v>25.547716301522467</v>
      </c>
      <c r="G30" s="103">
        <v>688</v>
      </c>
      <c r="H30" s="103">
        <v>0</v>
      </c>
      <c r="I30" s="103">
        <f>+SUM(K30,+M30,+O30)</f>
        <v>2005</v>
      </c>
      <c r="J30" s="104">
        <f>IF(D30&gt;0,I30/D30*100,"-")</f>
        <v>74.452283698477544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2005</v>
      </c>
      <c r="P30" s="103">
        <v>1785</v>
      </c>
      <c r="Q30" s="104">
        <f>IF(D30&gt;0,O30/D30*100,"-")</f>
        <v>74.452283698477544</v>
      </c>
      <c r="R30" s="103">
        <v>38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28</v>
      </c>
      <c r="B31" s="102" t="s">
        <v>302</v>
      </c>
      <c r="C31" s="101" t="s">
        <v>303</v>
      </c>
      <c r="D31" s="103">
        <f>+SUM(E31,+I31)</f>
        <v>13999</v>
      </c>
      <c r="E31" s="103">
        <f>+SUM(G31,+H31)</f>
        <v>1462</v>
      </c>
      <c r="F31" s="104">
        <f>IF(D31&gt;0,E31/D31*100,"-")</f>
        <v>10.443603114508178</v>
      </c>
      <c r="G31" s="103">
        <v>1462</v>
      </c>
      <c r="H31" s="103">
        <v>0</v>
      </c>
      <c r="I31" s="103">
        <f>+SUM(K31,+M31,+O31)</f>
        <v>12537</v>
      </c>
      <c r="J31" s="104">
        <f>IF(D31&gt;0,I31/D31*100,"-")</f>
        <v>89.556396885491822</v>
      </c>
      <c r="K31" s="103">
        <v>3981</v>
      </c>
      <c r="L31" s="104">
        <f>IF(D31&gt;0,K31/D31*100,"-")</f>
        <v>28.437745553253801</v>
      </c>
      <c r="M31" s="103">
        <v>0</v>
      </c>
      <c r="N31" s="104">
        <f>IF(D31&gt;0,M31/D31*100,"-")</f>
        <v>0</v>
      </c>
      <c r="O31" s="103">
        <v>8556</v>
      </c>
      <c r="P31" s="103">
        <v>8365</v>
      </c>
      <c r="Q31" s="104">
        <f>IF(D31&gt;0,O31/D31*100,"-")</f>
        <v>61.118651332238016</v>
      </c>
      <c r="R31" s="103">
        <v>180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28</v>
      </c>
      <c r="B32" s="102" t="s">
        <v>304</v>
      </c>
      <c r="C32" s="101" t="s">
        <v>305</v>
      </c>
      <c r="D32" s="103">
        <f>+SUM(E32,+I32)</f>
        <v>2079</v>
      </c>
      <c r="E32" s="103">
        <f>+SUM(G32,+H32)</f>
        <v>640</v>
      </c>
      <c r="F32" s="104">
        <f>IF(D32&gt;0,E32/D32*100,"-")</f>
        <v>30.784030784030787</v>
      </c>
      <c r="G32" s="103">
        <v>628</v>
      </c>
      <c r="H32" s="103">
        <v>12</v>
      </c>
      <c r="I32" s="103">
        <f>+SUM(K32,+M32,+O32)</f>
        <v>1439</v>
      </c>
      <c r="J32" s="104">
        <f>IF(D32&gt;0,I32/D32*100,"-")</f>
        <v>69.215969215969224</v>
      </c>
      <c r="K32" s="103">
        <v>1126</v>
      </c>
      <c r="L32" s="104">
        <f>IF(D32&gt;0,K32/D32*100,"-")</f>
        <v>54.160654160654161</v>
      </c>
      <c r="M32" s="103">
        <v>0</v>
      </c>
      <c r="N32" s="104">
        <f>IF(D32&gt;0,M32/D32*100,"-")</f>
        <v>0</v>
      </c>
      <c r="O32" s="103">
        <v>313</v>
      </c>
      <c r="P32" s="103">
        <v>312</v>
      </c>
      <c r="Q32" s="104">
        <f>IF(D32&gt;0,O32/D32*100,"-")</f>
        <v>15.055315055315056</v>
      </c>
      <c r="R32" s="103">
        <v>8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28</v>
      </c>
      <c r="B33" s="102" t="s">
        <v>306</v>
      </c>
      <c r="C33" s="101" t="s">
        <v>307</v>
      </c>
      <c r="D33" s="103">
        <f>+SUM(E33,+I33)</f>
        <v>21219</v>
      </c>
      <c r="E33" s="103">
        <f>+SUM(G33,+H33)</f>
        <v>4567</v>
      </c>
      <c r="F33" s="104">
        <f>IF(D33&gt;0,E33/D33*100,"-")</f>
        <v>21.523163202789952</v>
      </c>
      <c r="G33" s="103">
        <v>4553</v>
      </c>
      <c r="H33" s="103">
        <v>14</v>
      </c>
      <c r="I33" s="103">
        <f>+SUM(K33,+M33,+O33)</f>
        <v>16652</v>
      </c>
      <c r="J33" s="104">
        <f>IF(D33&gt;0,I33/D33*100,"-")</f>
        <v>78.476836797210041</v>
      </c>
      <c r="K33" s="103">
        <v>16086</v>
      </c>
      <c r="L33" s="104">
        <f>IF(D33&gt;0,K33/D33*100,"-")</f>
        <v>75.809416089353874</v>
      </c>
      <c r="M33" s="103">
        <v>0</v>
      </c>
      <c r="N33" s="104">
        <f>IF(D33&gt;0,M33/D33*100,"-")</f>
        <v>0</v>
      </c>
      <c r="O33" s="103">
        <v>566</v>
      </c>
      <c r="P33" s="103">
        <v>490</v>
      </c>
      <c r="Q33" s="104">
        <f>IF(D33&gt;0,O33/D33*100,"-")</f>
        <v>2.6674207078561665</v>
      </c>
      <c r="R33" s="103">
        <v>122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3">
    <sortCondition ref="A8:A33"/>
    <sortCondition ref="B8:B33"/>
    <sortCondition ref="C8:C33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京都府</v>
      </c>
      <c r="B7" s="107" t="str">
        <f>水洗化人口等!B7</f>
        <v>26000</v>
      </c>
      <c r="C7" s="106" t="s">
        <v>200</v>
      </c>
      <c r="D7" s="108">
        <f>SUM(E7,+H7,+K7)</f>
        <v>196723</v>
      </c>
      <c r="E7" s="108">
        <f>SUM(F7:G7)</f>
        <v>14965</v>
      </c>
      <c r="F7" s="108">
        <f>SUM(F$8:F$207)</f>
        <v>14965</v>
      </c>
      <c r="G7" s="108">
        <f>SUM(G$8:G$207)</f>
        <v>0</v>
      </c>
      <c r="H7" s="108">
        <f>SUM(I7:J7)</f>
        <v>112813</v>
      </c>
      <c r="I7" s="108">
        <f>SUM(I$8:I$207)</f>
        <v>65017</v>
      </c>
      <c r="J7" s="108">
        <f>SUM(J$8:J$207)</f>
        <v>47796</v>
      </c>
      <c r="K7" s="108">
        <f>SUM(L7:M7)</f>
        <v>68945</v>
      </c>
      <c r="L7" s="108">
        <f>SUM(L$8:L$207)</f>
        <v>8734</v>
      </c>
      <c r="M7" s="108">
        <f>SUM(M$8:M$207)</f>
        <v>60211</v>
      </c>
      <c r="N7" s="108">
        <f>SUM(O7,+V7,+AC7)</f>
        <v>198577</v>
      </c>
      <c r="O7" s="108">
        <f>SUM(P7:U7)</f>
        <v>88716</v>
      </c>
      <c r="P7" s="108">
        <f t="shared" ref="P7:U7" si="0">SUM(P$8:P$207)</f>
        <v>61887</v>
      </c>
      <c r="Q7" s="108">
        <f t="shared" si="0"/>
        <v>0</v>
      </c>
      <c r="R7" s="108">
        <f t="shared" si="0"/>
        <v>0</v>
      </c>
      <c r="S7" s="108">
        <f t="shared" si="0"/>
        <v>26829</v>
      </c>
      <c r="T7" s="108">
        <f t="shared" si="0"/>
        <v>0</v>
      </c>
      <c r="U7" s="108">
        <f t="shared" si="0"/>
        <v>0</v>
      </c>
      <c r="V7" s="108">
        <f>SUM(W7:AB7)</f>
        <v>108007</v>
      </c>
      <c r="W7" s="108">
        <f t="shared" ref="W7:AB7" si="1">SUM(W$8:W$207)</f>
        <v>62842</v>
      </c>
      <c r="X7" s="108">
        <f t="shared" si="1"/>
        <v>0</v>
      </c>
      <c r="Y7" s="108">
        <f t="shared" si="1"/>
        <v>0</v>
      </c>
      <c r="Z7" s="108">
        <f t="shared" si="1"/>
        <v>45165</v>
      </c>
      <c r="AA7" s="108">
        <f t="shared" si="1"/>
        <v>0</v>
      </c>
      <c r="AB7" s="108">
        <f t="shared" si="1"/>
        <v>0</v>
      </c>
      <c r="AC7" s="108">
        <f>SUM(AD7:AE7)</f>
        <v>1854</v>
      </c>
      <c r="AD7" s="108">
        <f>SUM(AD$8:AD$207)</f>
        <v>1130</v>
      </c>
      <c r="AE7" s="108">
        <f>SUM(AE$8:AE$207)</f>
        <v>724</v>
      </c>
      <c r="AF7" s="108">
        <f>SUM(AG7:AI7)</f>
        <v>422</v>
      </c>
      <c r="AG7" s="108">
        <f>SUM(AG$8:AG$207)</f>
        <v>422</v>
      </c>
      <c r="AH7" s="108">
        <f>SUM(AH$8:AH$207)</f>
        <v>0</v>
      </c>
      <c r="AI7" s="108">
        <f>SUM(AI$8:AI$207)</f>
        <v>0</v>
      </c>
      <c r="AJ7" s="108">
        <f>SUM(AK7:AS7)</f>
        <v>8734</v>
      </c>
      <c r="AK7" s="108">
        <f t="shared" ref="AK7:AS7" si="2">SUM(AK$8:AK$207)</f>
        <v>8526</v>
      </c>
      <c r="AL7" s="108">
        <f t="shared" si="2"/>
        <v>27</v>
      </c>
      <c r="AM7" s="108">
        <f t="shared" si="2"/>
        <v>17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107</v>
      </c>
      <c r="AS7" s="108">
        <f t="shared" si="2"/>
        <v>57</v>
      </c>
      <c r="AT7" s="108">
        <f>SUM(AU7:AY7)</f>
        <v>241</v>
      </c>
      <c r="AU7" s="108">
        <f>SUM(AU$8:AU$207)</f>
        <v>241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27</v>
      </c>
      <c r="BA7" s="108">
        <f>SUM(BA$8:BA$207)</f>
        <v>27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28</v>
      </c>
      <c r="B8" s="113" t="s">
        <v>254</v>
      </c>
      <c r="C8" s="101" t="s">
        <v>255</v>
      </c>
      <c r="D8" s="103">
        <f>SUM(E8,+H8,+K8)</f>
        <v>16209</v>
      </c>
      <c r="E8" s="103">
        <f>SUM(F8:G8)</f>
        <v>1050</v>
      </c>
      <c r="F8" s="103">
        <v>1050</v>
      </c>
      <c r="G8" s="103">
        <v>0</v>
      </c>
      <c r="H8" s="103">
        <f>SUM(I8:J8)</f>
        <v>6617</v>
      </c>
      <c r="I8" s="103">
        <v>6617</v>
      </c>
      <c r="J8" s="103">
        <v>0</v>
      </c>
      <c r="K8" s="103">
        <f>SUM(L8:M8)</f>
        <v>8542</v>
      </c>
      <c r="L8" s="103">
        <v>0</v>
      </c>
      <c r="M8" s="103">
        <v>8542</v>
      </c>
      <c r="N8" s="103">
        <f>SUM(O8,+V8,+AC8)</f>
        <v>16209</v>
      </c>
      <c r="O8" s="103">
        <f>SUM(P8:U8)</f>
        <v>7667</v>
      </c>
      <c r="P8" s="103">
        <v>0</v>
      </c>
      <c r="Q8" s="103">
        <v>0</v>
      </c>
      <c r="R8" s="103">
        <v>0</v>
      </c>
      <c r="S8" s="103">
        <v>7667</v>
      </c>
      <c r="T8" s="103">
        <v>0</v>
      </c>
      <c r="U8" s="103">
        <v>0</v>
      </c>
      <c r="V8" s="103">
        <f>SUM(W8:AB8)</f>
        <v>8542</v>
      </c>
      <c r="W8" s="103">
        <v>0</v>
      </c>
      <c r="X8" s="103">
        <v>0</v>
      </c>
      <c r="Y8" s="103">
        <v>0</v>
      </c>
      <c r="Z8" s="103">
        <v>8542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28</v>
      </c>
      <c r="B9" s="113" t="s">
        <v>258</v>
      </c>
      <c r="C9" s="101" t="s">
        <v>259</v>
      </c>
      <c r="D9" s="103">
        <f>SUM(E9,+H9,+K9)</f>
        <v>10743</v>
      </c>
      <c r="E9" s="103">
        <f>SUM(F9:G9)</f>
        <v>0</v>
      </c>
      <c r="F9" s="103">
        <v>0</v>
      </c>
      <c r="G9" s="103">
        <v>0</v>
      </c>
      <c r="H9" s="103">
        <f>SUM(I9:J9)</f>
        <v>10743</v>
      </c>
      <c r="I9" s="103">
        <v>2041</v>
      </c>
      <c r="J9" s="103">
        <v>8702</v>
      </c>
      <c r="K9" s="103">
        <f>SUM(L9:M9)</f>
        <v>0</v>
      </c>
      <c r="L9" s="103">
        <v>0</v>
      </c>
      <c r="M9" s="103">
        <v>0</v>
      </c>
      <c r="N9" s="103">
        <f>SUM(O9,+V9,+AC9)</f>
        <v>11467</v>
      </c>
      <c r="O9" s="103">
        <f>SUM(P9:U9)</f>
        <v>2041</v>
      </c>
      <c r="P9" s="103">
        <v>0</v>
      </c>
      <c r="Q9" s="103">
        <v>0</v>
      </c>
      <c r="R9" s="103">
        <v>0</v>
      </c>
      <c r="S9" s="103">
        <v>2041</v>
      </c>
      <c r="T9" s="103">
        <v>0</v>
      </c>
      <c r="U9" s="103">
        <v>0</v>
      </c>
      <c r="V9" s="103">
        <f>SUM(W9:AB9)</f>
        <v>8702</v>
      </c>
      <c r="W9" s="103">
        <v>724</v>
      </c>
      <c r="X9" s="103">
        <v>0</v>
      </c>
      <c r="Y9" s="103">
        <v>0</v>
      </c>
      <c r="Z9" s="103">
        <v>7978</v>
      </c>
      <c r="AA9" s="103">
        <v>0</v>
      </c>
      <c r="AB9" s="103">
        <v>0</v>
      </c>
      <c r="AC9" s="103">
        <f>SUM(AD9:AE9)</f>
        <v>724</v>
      </c>
      <c r="AD9" s="103">
        <v>0</v>
      </c>
      <c r="AE9" s="103">
        <v>724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28</v>
      </c>
      <c r="B10" s="113" t="s">
        <v>260</v>
      </c>
      <c r="C10" s="101" t="s">
        <v>261</v>
      </c>
      <c r="D10" s="103">
        <f>SUM(E10,+H10,+K10)</f>
        <v>15175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15175</v>
      </c>
      <c r="L10" s="103">
        <v>8734</v>
      </c>
      <c r="M10" s="103">
        <v>6441</v>
      </c>
      <c r="N10" s="103">
        <f>SUM(O10,+V10,+AC10)</f>
        <v>15845</v>
      </c>
      <c r="O10" s="103">
        <f>SUM(P10:U10)</f>
        <v>8734</v>
      </c>
      <c r="P10" s="103">
        <v>8734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6441</v>
      </c>
      <c r="W10" s="103">
        <v>6441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670</v>
      </c>
      <c r="AD10" s="103">
        <v>670</v>
      </c>
      <c r="AE10" s="103">
        <v>0</v>
      </c>
      <c r="AF10" s="103">
        <f>SUM(AG10:AI10)</f>
        <v>17</v>
      </c>
      <c r="AG10" s="103">
        <v>17</v>
      </c>
      <c r="AH10" s="103">
        <v>0</v>
      </c>
      <c r="AI10" s="103">
        <v>0</v>
      </c>
      <c r="AJ10" s="103">
        <f>SUM(AK10:AS10)</f>
        <v>17</v>
      </c>
      <c r="AK10" s="103">
        <v>0</v>
      </c>
      <c r="AL10" s="103">
        <v>0</v>
      </c>
      <c r="AM10" s="103">
        <v>17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28</v>
      </c>
      <c r="B11" s="113" t="s">
        <v>262</v>
      </c>
      <c r="C11" s="101" t="s">
        <v>263</v>
      </c>
      <c r="D11" s="103">
        <f>SUM(E11,+H11,+K11)</f>
        <v>22833</v>
      </c>
      <c r="E11" s="103">
        <f>SUM(F11:G11)</f>
        <v>0</v>
      </c>
      <c r="F11" s="103">
        <v>0</v>
      </c>
      <c r="G11" s="103">
        <v>0</v>
      </c>
      <c r="H11" s="103">
        <f>SUM(I11:J11)</f>
        <v>22833</v>
      </c>
      <c r="I11" s="103">
        <v>7333</v>
      </c>
      <c r="J11" s="103">
        <v>15500</v>
      </c>
      <c r="K11" s="103">
        <f>SUM(L11:M11)</f>
        <v>0</v>
      </c>
      <c r="L11" s="103">
        <v>0</v>
      </c>
      <c r="M11" s="103">
        <v>0</v>
      </c>
      <c r="N11" s="103">
        <f>SUM(O11,+V11,+AC11)</f>
        <v>22933</v>
      </c>
      <c r="O11" s="103">
        <f>SUM(P11:U11)</f>
        <v>7333</v>
      </c>
      <c r="P11" s="103">
        <v>7333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15500</v>
      </c>
      <c r="W11" s="103">
        <v>15500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100</v>
      </c>
      <c r="AD11" s="103">
        <v>100</v>
      </c>
      <c r="AE11" s="103">
        <v>0</v>
      </c>
      <c r="AF11" s="103">
        <f>SUM(AG11:AI11)</f>
        <v>61</v>
      </c>
      <c r="AG11" s="103">
        <v>61</v>
      </c>
      <c r="AH11" s="103">
        <v>0</v>
      </c>
      <c r="AI11" s="103">
        <v>0</v>
      </c>
      <c r="AJ11" s="103">
        <f>SUM(AK11:AS11)</f>
        <v>7333</v>
      </c>
      <c r="AK11" s="103">
        <v>7333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61</v>
      </c>
      <c r="AU11" s="103">
        <v>61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28</v>
      </c>
      <c r="B12" s="113" t="s">
        <v>264</v>
      </c>
      <c r="C12" s="101" t="s">
        <v>265</v>
      </c>
      <c r="D12" s="103">
        <f>SUM(E12,+H12,+K12)</f>
        <v>21042</v>
      </c>
      <c r="E12" s="103">
        <f>SUM(F12:G12)</f>
        <v>0</v>
      </c>
      <c r="F12" s="103">
        <v>0</v>
      </c>
      <c r="G12" s="103">
        <v>0</v>
      </c>
      <c r="H12" s="103">
        <f>SUM(I12:J12)</f>
        <v>5537</v>
      </c>
      <c r="I12" s="103">
        <v>5537</v>
      </c>
      <c r="J12" s="103">
        <v>0</v>
      </c>
      <c r="K12" s="103">
        <f>SUM(L12:M12)</f>
        <v>15505</v>
      </c>
      <c r="L12" s="103">
        <v>0</v>
      </c>
      <c r="M12" s="103">
        <v>15505</v>
      </c>
      <c r="N12" s="103">
        <f>SUM(O12,+V12,+AC12)</f>
        <v>21044</v>
      </c>
      <c r="O12" s="103">
        <f>SUM(P12:U12)</f>
        <v>5537</v>
      </c>
      <c r="P12" s="103">
        <v>0</v>
      </c>
      <c r="Q12" s="103">
        <v>0</v>
      </c>
      <c r="R12" s="103">
        <v>0</v>
      </c>
      <c r="S12" s="103">
        <v>5537</v>
      </c>
      <c r="T12" s="103">
        <v>0</v>
      </c>
      <c r="U12" s="103">
        <v>0</v>
      </c>
      <c r="V12" s="103">
        <f>SUM(W12:AB12)</f>
        <v>15505</v>
      </c>
      <c r="W12" s="103">
        <v>0</v>
      </c>
      <c r="X12" s="103">
        <v>0</v>
      </c>
      <c r="Y12" s="103">
        <v>0</v>
      </c>
      <c r="Z12" s="103">
        <v>15505</v>
      </c>
      <c r="AA12" s="103">
        <v>0</v>
      </c>
      <c r="AB12" s="103">
        <v>0</v>
      </c>
      <c r="AC12" s="103">
        <f>SUM(AD12:AE12)</f>
        <v>2</v>
      </c>
      <c r="AD12" s="103">
        <v>2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28</v>
      </c>
      <c r="B13" s="113" t="s">
        <v>266</v>
      </c>
      <c r="C13" s="101" t="s">
        <v>267</v>
      </c>
      <c r="D13" s="103">
        <f>SUM(E13,+H13,+K13)</f>
        <v>10665</v>
      </c>
      <c r="E13" s="103">
        <f>SUM(F13:G13)</f>
        <v>0</v>
      </c>
      <c r="F13" s="103">
        <v>0</v>
      </c>
      <c r="G13" s="103">
        <v>0</v>
      </c>
      <c r="H13" s="103">
        <f>SUM(I13:J13)</f>
        <v>10665</v>
      </c>
      <c r="I13" s="103">
        <v>6591</v>
      </c>
      <c r="J13" s="103">
        <v>4074</v>
      </c>
      <c r="K13" s="103">
        <f>SUM(L13:M13)</f>
        <v>0</v>
      </c>
      <c r="L13" s="103">
        <v>0</v>
      </c>
      <c r="M13" s="103">
        <v>0</v>
      </c>
      <c r="N13" s="103">
        <f>SUM(O13,+V13,+AC13)</f>
        <v>10665</v>
      </c>
      <c r="O13" s="103">
        <f>SUM(P13:U13)</f>
        <v>6591</v>
      </c>
      <c r="P13" s="103">
        <v>6591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4074</v>
      </c>
      <c r="W13" s="103">
        <v>4074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</v>
      </c>
      <c r="AG13" s="103">
        <v>14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14</v>
      </c>
      <c r="AU13" s="103">
        <v>14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28</v>
      </c>
      <c r="B14" s="113" t="s">
        <v>268</v>
      </c>
      <c r="C14" s="101" t="s">
        <v>269</v>
      </c>
      <c r="D14" s="103">
        <f>SUM(E14,+H14,+K14)</f>
        <v>9591</v>
      </c>
      <c r="E14" s="103">
        <f>SUM(F14:G14)</f>
        <v>0</v>
      </c>
      <c r="F14" s="103">
        <v>0</v>
      </c>
      <c r="G14" s="103">
        <v>0</v>
      </c>
      <c r="H14" s="103">
        <f>SUM(I14:J14)</f>
        <v>5039</v>
      </c>
      <c r="I14" s="103">
        <v>5039</v>
      </c>
      <c r="J14" s="103">
        <v>0</v>
      </c>
      <c r="K14" s="103">
        <f>SUM(L14:M14)</f>
        <v>4552</v>
      </c>
      <c r="L14" s="103">
        <v>0</v>
      </c>
      <c r="M14" s="103">
        <v>4552</v>
      </c>
      <c r="N14" s="103">
        <f>SUM(O14,+V14,+AC14)</f>
        <v>9591</v>
      </c>
      <c r="O14" s="103">
        <f>SUM(P14:U14)</f>
        <v>5039</v>
      </c>
      <c r="P14" s="103">
        <v>5039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4552</v>
      </c>
      <c r="W14" s="103">
        <v>4552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30</v>
      </c>
      <c r="AG14" s="103">
        <v>30</v>
      </c>
      <c r="AH14" s="103">
        <v>0</v>
      </c>
      <c r="AI14" s="103">
        <v>0</v>
      </c>
      <c r="AJ14" s="103">
        <f>SUM(AK14:AS14)</f>
        <v>30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28</v>
      </c>
      <c r="B15" s="113" t="s">
        <v>270</v>
      </c>
      <c r="C15" s="101" t="s">
        <v>271</v>
      </c>
      <c r="D15" s="103">
        <f>SUM(E15,+H15,+K15)</f>
        <v>5347</v>
      </c>
      <c r="E15" s="103">
        <f>SUM(F15:G15)</f>
        <v>0</v>
      </c>
      <c r="F15" s="103">
        <v>0</v>
      </c>
      <c r="G15" s="103">
        <v>0</v>
      </c>
      <c r="H15" s="103">
        <f>SUM(I15:J15)</f>
        <v>2312</v>
      </c>
      <c r="I15" s="103">
        <v>2312</v>
      </c>
      <c r="J15" s="103">
        <v>0</v>
      </c>
      <c r="K15" s="103">
        <f>SUM(L15:M15)</f>
        <v>3035</v>
      </c>
      <c r="L15" s="103">
        <v>0</v>
      </c>
      <c r="M15" s="103">
        <v>3035</v>
      </c>
      <c r="N15" s="103">
        <f>SUM(O15,+V15,+AC15)</f>
        <v>5347</v>
      </c>
      <c r="O15" s="103">
        <f>SUM(P15:U15)</f>
        <v>2312</v>
      </c>
      <c r="P15" s="103">
        <v>0</v>
      </c>
      <c r="Q15" s="103">
        <v>0</v>
      </c>
      <c r="R15" s="103">
        <v>0</v>
      </c>
      <c r="S15" s="103">
        <v>2312</v>
      </c>
      <c r="T15" s="103">
        <v>0</v>
      </c>
      <c r="U15" s="103">
        <v>0</v>
      </c>
      <c r="V15" s="103">
        <f>SUM(W15:AB15)</f>
        <v>3035</v>
      </c>
      <c r="W15" s="103">
        <v>0</v>
      </c>
      <c r="X15" s="103">
        <v>0</v>
      </c>
      <c r="Y15" s="103">
        <v>0</v>
      </c>
      <c r="Z15" s="103">
        <v>3035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28</v>
      </c>
      <c r="B16" s="113" t="s">
        <v>272</v>
      </c>
      <c r="C16" s="101" t="s">
        <v>273</v>
      </c>
      <c r="D16" s="103">
        <f>SUM(E16,+H16,+K16)</f>
        <v>325</v>
      </c>
      <c r="E16" s="103">
        <f>SUM(F16:G16)</f>
        <v>0</v>
      </c>
      <c r="F16" s="103">
        <v>0</v>
      </c>
      <c r="G16" s="103">
        <v>0</v>
      </c>
      <c r="H16" s="103">
        <f>SUM(I16:J16)</f>
        <v>200</v>
      </c>
      <c r="I16" s="103">
        <v>200</v>
      </c>
      <c r="J16" s="103">
        <v>0</v>
      </c>
      <c r="K16" s="103">
        <f>SUM(L16:M16)</f>
        <v>125</v>
      </c>
      <c r="L16" s="103">
        <v>0</v>
      </c>
      <c r="M16" s="103">
        <v>125</v>
      </c>
      <c r="N16" s="103">
        <f>SUM(O16,+V16,+AC16)</f>
        <v>325</v>
      </c>
      <c r="O16" s="103">
        <f>SUM(P16:U16)</f>
        <v>200</v>
      </c>
      <c r="P16" s="103">
        <v>0</v>
      </c>
      <c r="Q16" s="103">
        <v>0</v>
      </c>
      <c r="R16" s="103">
        <v>0</v>
      </c>
      <c r="S16" s="103">
        <v>200</v>
      </c>
      <c r="T16" s="103">
        <v>0</v>
      </c>
      <c r="U16" s="103">
        <v>0</v>
      </c>
      <c r="V16" s="103">
        <f>SUM(W16:AB16)</f>
        <v>125</v>
      </c>
      <c r="W16" s="103">
        <v>0</v>
      </c>
      <c r="X16" s="103">
        <v>0</v>
      </c>
      <c r="Y16" s="103">
        <v>0</v>
      </c>
      <c r="Z16" s="103">
        <v>125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28</v>
      </c>
      <c r="B17" s="113" t="s">
        <v>274</v>
      </c>
      <c r="C17" s="101" t="s">
        <v>275</v>
      </c>
      <c r="D17" s="103">
        <f>SUM(E17,+H17,+K17)</f>
        <v>835</v>
      </c>
      <c r="E17" s="103">
        <f>SUM(F17:G17)</f>
        <v>0</v>
      </c>
      <c r="F17" s="103">
        <v>0</v>
      </c>
      <c r="G17" s="103">
        <v>0</v>
      </c>
      <c r="H17" s="103">
        <f>SUM(I17:J17)</f>
        <v>291</v>
      </c>
      <c r="I17" s="103">
        <v>291</v>
      </c>
      <c r="J17" s="103">
        <v>0</v>
      </c>
      <c r="K17" s="103">
        <f>SUM(L17:M17)</f>
        <v>544</v>
      </c>
      <c r="L17" s="103">
        <v>0</v>
      </c>
      <c r="M17" s="103">
        <v>544</v>
      </c>
      <c r="N17" s="103">
        <f>SUM(O17,+V17,+AC17)</f>
        <v>835</v>
      </c>
      <c r="O17" s="103">
        <f>SUM(P17:U17)</f>
        <v>291</v>
      </c>
      <c r="P17" s="103">
        <v>0</v>
      </c>
      <c r="Q17" s="103">
        <v>0</v>
      </c>
      <c r="R17" s="103">
        <v>0</v>
      </c>
      <c r="S17" s="103">
        <v>291</v>
      </c>
      <c r="T17" s="103">
        <v>0</v>
      </c>
      <c r="U17" s="103">
        <v>0</v>
      </c>
      <c r="V17" s="103">
        <f>SUM(W17:AB17)</f>
        <v>544</v>
      </c>
      <c r="W17" s="103">
        <v>0</v>
      </c>
      <c r="X17" s="103">
        <v>0</v>
      </c>
      <c r="Y17" s="103">
        <v>0</v>
      </c>
      <c r="Z17" s="103">
        <v>544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28</v>
      </c>
      <c r="B18" s="113" t="s">
        <v>276</v>
      </c>
      <c r="C18" s="101" t="s">
        <v>277</v>
      </c>
      <c r="D18" s="103">
        <f>SUM(E18,+H18,+K18)</f>
        <v>2050</v>
      </c>
      <c r="E18" s="103">
        <f>SUM(F18:G18)</f>
        <v>0</v>
      </c>
      <c r="F18" s="103">
        <v>0</v>
      </c>
      <c r="G18" s="103">
        <v>0</v>
      </c>
      <c r="H18" s="103">
        <f>SUM(I18:J18)</f>
        <v>2050</v>
      </c>
      <c r="I18" s="103">
        <v>809</v>
      </c>
      <c r="J18" s="103">
        <v>1241</v>
      </c>
      <c r="K18" s="103">
        <f>SUM(L18:M18)</f>
        <v>0</v>
      </c>
      <c r="L18" s="103">
        <v>0</v>
      </c>
      <c r="M18" s="103">
        <v>0</v>
      </c>
      <c r="N18" s="103">
        <f>SUM(O18,+V18,+AC18)</f>
        <v>2050</v>
      </c>
      <c r="O18" s="103">
        <f>SUM(P18:U18)</f>
        <v>809</v>
      </c>
      <c r="P18" s="103">
        <v>0</v>
      </c>
      <c r="Q18" s="103">
        <v>0</v>
      </c>
      <c r="R18" s="103">
        <v>0</v>
      </c>
      <c r="S18" s="103">
        <v>809</v>
      </c>
      <c r="T18" s="103">
        <v>0</v>
      </c>
      <c r="U18" s="103">
        <v>0</v>
      </c>
      <c r="V18" s="103">
        <f>SUM(W18:AB18)</f>
        <v>1241</v>
      </c>
      <c r="W18" s="103">
        <v>0</v>
      </c>
      <c r="X18" s="103">
        <v>0</v>
      </c>
      <c r="Y18" s="103">
        <v>0</v>
      </c>
      <c r="Z18" s="103">
        <v>1241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28</v>
      </c>
      <c r="B19" s="113" t="s">
        <v>278</v>
      </c>
      <c r="C19" s="101" t="s">
        <v>279</v>
      </c>
      <c r="D19" s="103">
        <f>SUM(E19,+H19,+K19)</f>
        <v>2574</v>
      </c>
      <c r="E19" s="103">
        <f>SUM(F19:G19)</f>
        <v>0</v>
      </c>
      <c r="F19" s="103">
        <v>0</v>
      </c>
      <c r="G19" s="103">
        <v>0</v>
      </c>
      <c r="H19" s="103">
        <f>SUM(I19:J19)</f>
        <v>1436</v>
      </c>
      <c r="I19" s="103">
        <v>1436</v>
      </c>
      <c r="J19" s="103">
        <v>0</v>
      </c>
      <c r="K19" s="103">
        <f>SUM(L19:M19)</f>
        <v>1138</v>
      </c>
      <c r="L19" s="103">
        <v>0</v>
      </c>
      <c r="M19" s="103">
        <v>1138</v>
      </c>
      <c r="N19" s="103">
        <f>SUM(O19,+V19,+AC19)</f>
        <v>2574</v>
      </c>
      <c r="O19" s="103">
        <f>SUM(P19:U19)</f>
        <v>1436</v>
      </c>
      <c r="P19" s="103">
        <v>0</v>
      </c>
      <c r="Q19" s="103">
        <v>0</v>
      </c>
      <c r="R19" s="103">
        <v>0</v>
      </c>
      <c r="S19" s="103">
        <v>1436</v>
      </c>
      <c r="T19" s="103">
        <v>0</v>
      </c>
      <c r="U19" s="103">
        <v>0</v>
      </c>
      <c r="V19" s="103">
        <f>SUM(W19:AB19)</f>
        <v>1138</v>
      </c>
      <c r="W19" s="103">
        <v>0</v>
      </c>
      <c r="X19" s="103">
        <v>0</v>
      </c>
      <c r="Y19" s="103">
        <v>0</v>
      </c>
      <c r="Z19" s="103">
        <v>1138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28</v>
      </c>
      <c r="B20" s="113" t="s">
        <v>280</v>
      </c>
      <c r="C20" s="101" t="s">
        <v>281</v>
      </c>
      <c r="D20" s="103">
        <f>SUM(E20,+H20,+K20)</f>
        <v>35398</v>
      </c>
      <c r="E20" s="103">
        <f>SUM(F20:G20)</f>
        <v>8643</v>
      </c>
      <c r="F20" s="103">
        <v>8643</v>
      </c>
      <c r="G20" s="103">
        <v>0</v>
      </c>
      <c r="H20" s="103">
        <f>SUM(I20:J20)</f>
        <v>26755</v>
      </c>
      <c r="I20" s="103">
        <v>14639</v>
      </c>
      <c r="J20" s="103">
        <v>12116</v>
      </c>
      <c r="K20" s="103">
        <f>SUM(L20:M20)</f>
        <v>0</v>
      </c>
      <c r="L20" s="103">
        <v>0</v>
      </c>
      <c r="M20" s="103">
        <v>0</v>
      </c>
      <c r="N20" s="103">
        <f>SUM(O20,+V20,+AC20)</f>
        <v>35705</v>
      </c>
      <c r="O20" s="103">
        <f>SUM(P20:U20)</f>
        <v>23282</v>
      </c>
      <c r="P20" s="103">
        <v>20310</v>
      </c>
      <c r="Q20" s="103">
        <v>0</v>
      </c>
      <c r="R20" s="103">
        <v>0</v>
      </c>
      <c r="S20" s="103">
        <v>2972</v>
      </c>
      <c r="T20" s="103">
        <v>0</v>
      </c>
      <c r="U20" s="103">
        <v>0</v>
      </c>
      <c r="V20" s="103">
        <f>SUM(W20:AB20)</f>
        <v>12116</v>
      </c>
      <c r="W20" s="103">
        <v>8449</v>
      </c>
      <c r="X20" s="103">
        <v>0</v>
      </c>
      <c r="Y20" s="103">
        <v>0</v>
      </c>
      <c r="Z20" s="103">
        <v>3667</v>
      </c>
      <c r="AA20" s="103">
        <v>0</v>
      </c>
      <c r="AB20" s="103">
        <v>0</v>
      </c>
      <c r="AC20" s="103">
        <f>SUM(AD20:AE20)</f>
        <v>307</v>
      </c>
      <c r="AD20" s="103">
        <v>307</v>
      </c>
      <c r="AE20" s="103">
        <v>0</v>
      </c>
      <c r="AF20" s="103">
        <f>SUM(AG20:AI20)</f>
        <v>107</v>
      </c>
      <c r="AG20" s="103">
        <v>107</v>
      </c>
      <c r="AH20" s="103">
        <v>0</v>
      </c>
      <c r="AI20" s="103">
        <v>0</v>
      </c>
      <c r="AJ20" s="103">
        <f>SUM(AK20:AS20)</f>
        <v>107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107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28</v>
      </c>
      <c r="B21" s="113" t="s">
        <v>282</v>
      </c>
      <c r="C21" s="101" t="s">
        <v>283</v>
      </c>
      <c r="D21" s="103">
        <f>SUM(E21,+H21,+K21)</f>
        <v>7958</v>
      </c>
      <c r="E21" s="103">
        <f>SUM(F21:G21)</f>
        <v>0</v>
      </c>
      <c r="F21" s="103">
        <v>0</v>
      </c>
      <c r="G21" s="103">
        <v>0</v>
      </c>
      <c r="H21" s="103">
        <f>SUM(I21:J21)</f>
        <v>3807</v>
      </c>
      <c r="I21" s="103">
        <v>1731</v>
      </c>
      <c r="J21" s="103">
        <v>2076</v>
      </c>
      <c r="K21" s="103">
        <f>SUM(L21:M21)</f>
        <v>4151</v>
      </c>
      <c r="L21" s="103">
        <v>0</v>
      </c>
      <c r="M21" s="103">
        <v>4151</v>
      </c>
      <c r="N21" s="103">
        <f>SUM(O21,+V21,+AC21)</f>
        <v>7958</v>
      </c>
      <c r="O21" s="103">
        <f>SUM(P21:U21)</f>
        <v>1731</v>
      </c>
      <c r="P21" s="103">
        <v>1731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6227</v>
      </c>
      <c r="W21" s="103">
        <v>6227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</v>
      </c>
      <c r="AG21" s="103">
        <v>15</v>
      </c>
      <c r="AH21" s="103">
        <v>0</v>
      </c>
      <c r="AI21" s="103">
        <v>0</v>
      </c>
      <c r="AJ21" s="103">
        <f>SUM(AK21:AS21)</f>
        <v>297</v>
      </c>
      <c r="AK21" s="103">
        <v>297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15</v>
      </c>
      <c r="AU21" s="103">
        <v>15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28</v>
      </c>
      <c r="B22" s="113" t="s">
        <v>284</v>
      </c>
      <c r="C22" s="101" t="s">
        <v>285</v>
      </c>
      <c r="D22" s="103">
        <f>SUM(E22,+H22,+K22)</f>
        <v>7380</v>
      </c>
      <c r="E22" s="103">
        <f>SUM(F22:G22)</f>
        <v>0</v>
      </c>
      <c r="F22" s="103">
        <v>0</v>
      </c>
      <c r="G22" s="103">
        <v>0</v>
      </c>
      <c r="H22" s="103">
        <f>SUM(I22:J22)</f>
        <v>2533</v>
      </c>
      <c r="I22" s="103">
        <v>2533</v>
      </c>
      <c r="J22" s="103">
        <v>0</v>
      </c>
      <c r="K22" s="103">
        <f>SUM(L22:M22)</f>
        <v>4847</v>
      </c>
      <c r="L22" s="103">
        <v>0</v>
      </c>
      <c r="M22" s="103">
        <v>4847</v>
      </c>
      <c r="N22" s="103">
        <f>SUM(O22,+V22,+AC22)</f>
        <v>7391</v>
      </c>
      <c r="O22" s="103">
        <f>SUM(P22:U22)</f>
        <v>2533</v>
      </c>
      <c r="P22" s="103">
        <v>2533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4847</v>
      </c>
      <c r="W22" s="103">
        <v>4847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11</v>
      </c>
      <c r="AD22" s="103">
        <v>11</v>
      </c>
      <c r="AE22" s="103">
        <v>0</v>
      </c>
      <c r="AF22" s="103">
        <f>SUM(AG22:AI22)</f>
        <v>75</v>
      </c>
      <c r="AG22" s="103">
        <v>75</v>
      </c>
      <c r="AH22" s="103">
        <v>0</v>
      </c>
      <c r="AI22" s="103">
        <v>0</v>
      </c>
      <c r="AJ22" s="103">
        <f>SUM(AK22:AS22)</f>
        <v>326</v>
      </c>
      <c r="AK22" s="103">
        <v>326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75</v>
      </c>
      <c r="AU22" s="103">
        <v>75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28</v>
      </c>
      <c r="B23" s="113" t="s">
        <v>286</v>
      </c>
      <c r="C23" s="101" t="s">
        <v>287</v>
      </c>
      <c r="D23" s="103">
        <f>SUM(E23,+H23,+K23)</f>
        <v>627</v>
      </c>
      <c r="E23" s="103">
        <f>SUM(F23:G23)</f>
        <v>0</v>
      </c>
      <c r="F23" s="103">
        <v>0</v>
      </c>
      <c r="G23" s="103">
        <v>0</v>
      </c>
      <c r="H23" s="103">
        <f>SUM(I23:J23)</f>
        <v>493</v>
      </c>
      <c r="I23" s="103">
        <v>493</v>
      </c>
      <c r="J23" s="103">
        <v>0</v>
      </c>
      <c r="K23" s="103">
        <f>SUM(L23:M23)</f>
        <v>134</v>
      </c>
      <c r="L23" s="103">
        <v>0</v>
      </c>
      <c r="M23" s="103">
        <v>134</v>
      </c>
      <c r="N23" s="103">
        <f>SUM(O23,+V23,+AC23)</f>
        <v>627</v>
      </c>
      <c r="O23" s="103">
        <f>SUM(P23:U23)</f>
        <v>493</v>
      </c>
      <c r="P23" s="103">
        <v>0</v>
      </c>
      <c r="Q23" s="103">
        <v>0</v>
      </c>
      <c r="R23" s="103">
        <v>0</v>
      </c>
      <c r="S23" s="103">
        <v>493</v>
      </c>
      <c r="T23" s="103">
        <v>0</v>
      </c>
      <c r="U23" s="103">
        <v>0</v>
      </c>
      <c r="V23" s="103">
        <f>SUM(W23:AB23)</f>
        <v>134</v>
      </c>
      <c r="W23" s="103">
        <v>0</v>
      </c>
      <c r="X23" s="103">
        <v>0</v>
      </c>
      <c r="Y23" s="103">
        <v>0</v>
      </c>
      <c r="Z23" s="103">
        <v>134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28</v>
      </c>
      <c r="B24" s="113" t="s">
        <v>288</v>
      </c>
      <c r="C24" s="101" t="s">
        <v>289</v>
      </c>
      <c r="D24" s="103">
        <f>SUM(E24,+H24,+K24)</f>
        <v>1767</v>
      </c>
      <c r="E24" s="103">
        <f>SUM(F24:G24)</f>
        <v>0</v>
      </c>
      <c r="F24" s="103">
        <v>0</v>
      </c>
      <c r="G24" s="103">
        <v>0</v>
      </c>
      <c r="H24" s="103">
        <f>SUM(I24:J24)</f>
        <v>805</v>
      </c>
      <c r="I24" s="103">
        <v>805</v>
      </c>
      <c r="J24" s="103">
        <v>0</v>
      </c>
      <c r="K24" s="103">
        <f>SUM(L24:M24)</f>
        <v>962</v>
      </c>
      <c r="L24" s="103">
        <v>0</v>
      </c>
      <c r="M24" s="103">
        <v>962</v>
      </c>
      <c r="N24" s="103">
        <f>SUM(O24,+V24,+AC24)</f>
        <v>1768</v>
      </c>
      <c r="O24" s="103">
        <f>SUM(P24:U24)</f>
        <v>805</v>
      </c>
      <c r="P24" s="103">
        <v>0</v>
      </c>
      <c r="Q24" s="103">
        <v>0</v>
      </c>
      <c r="R24" s="103">
        <v>0</v>
      </c>
      <c r="S24" s="103">
        <v>805</v>
      </c>
      <c r="T24" s="103">
        <v>0</v>
      </c>
      <c r="U24" s="103">
        <v>0</v>
      </c>
      <c r="V24" s="103">
        <f>SUM(W24:AB24)</f>
        <v>962</v>
      </c>
      <c r="W24" s="103">
        <v>0</v>
      </c>
      <c r="X24" s="103">
        <v>0</v>
      </c>
      <c r="Y24" s="103">
        <v>0</v>
      </c>
      <c r="Z24" s="103">
        <v>962</v>
      </c>
      <c r="AA24" s="103">
        <v>0</v>
      </c>
      <c r="AB24" s="103">
        <v>0</v>
      </c>
      <c r="AC24" s="103">
        <f>SUM(AD24:AE24)</f>
        <v>1</v>
      </c>
      <c r="AD24" s="103">
        <v>1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28</v>
      </c>
      <c r="B25" s="113" t="s">
        <v>290</v>
      </c>
      <c r="C25" s="101" t="s">
        <v>291</v>
      </c>
      <c r="D25" s="103">
        <f>SUM(E25,+H25,+K25)</f>
        <v>785</v>
      </c>
      <c r="E25" s="103">
        <f>SUM(F25:G25)</f>
        <v>0</v>
      </c>
      <c r="F25" s="103">
        <v>0</v>
      </c>
      <c r="G25" s="103">
        <v>0</v>
      </c>
      <c r="H25" s="103">
        <f>SUM(I25:J25)</f>
        <v>557</v>
      </c>
      <c r="I25" s="103">
        <v>557</v>
      </c>
      <c r="J25" s="103">
        <v>0</v>
      </c>
      <c r="K25" s="103">
        <f>SUM(L25:M25)</f>
        <v>228</v>
      </c>
      <c r="L25" s="103">
        <v>0</v>
      </c>
      <c r="M25" s="103">
        <v>228</v>
      </c>
      <c r="N25" s="103">
        <f>SUM(O25,+V25,+AC25)</f>
        <v>785</v>
      </c>
      <c r="O25" s="103">
        <f>SUM(P25:U25)</f>
        <v>557</v>
      </c>
      <c r="P25" s="103">
        <v>0</v>
      </c>
      <c r="Q25" s="103">
        <v>0</v>
      </c>
      <c r="R25" s="103">
        <v>0</v>
      </c>
      <c r="S25" s="103">
        <v>557</v>
      </c>
      <c r="T25" s="103">
        <v>0</v>
      </c>
      <c r="U25" s="103">
        <v>0</v>
      </c>
      <c r="V25" s="103">
        <f>SUM(W25:AB25)</f>
        <v>228</v>
      </c>
      <c r="W25" s="103">
        <v>0</v>
      </c>
      <c r="X25" s="103">
        <v>0</v>
      </c>
      <c r="Y25" s="103">
        <v>0</v>
      </c>
      <c r="Z25" s="103">
        <v>228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28</v>
      </c>
      <c r="B26" s="113" t="s">
        <v>292</v>
      </c>
      <c r="C26" s="101" t="s">
        <v>293</v>
      </c>
      <c r="D26" s="103">
        <f>SUM(E26,+H26,+K26)</f>
        <v>3775</v>
      </c>
      <c r="E26" s="103">
        <f>SUM(F26:G26)</f>
        <v>0</v>
      </c>
      <c r="F26" s="103">
        <v>0</v>
      </c>
      <c r="G26" s="103">
        <v>0</v>
      </c>
      <c r="H26" s="103">
        <f>SUM(I26:J26)</f>
        <v>1709</v>
      </c>
      <c r="I26" s="103">
        <v>1709</v>
      </c>
      <c r="J26" s="103">
        <v>0</v>
      </c>
      <c r="K26" s="103">
        <f>SUM(L26:M26)</f>
        <v>2066</v>
      </c>
      <c r="L26" s="103">
        <v>0</v>
      </c>
      <c r="M26" s="103">
        <v>2066</v>
      </c>
      <c r="N26" s="103">
        <f>SUM(O26,+V26,+AC26)</f>
        <v>3775</v>
      </c>
      <c r="O26" s="103">
        <f>SUM(P26:U26)</f>
        <v>1709</v>
      </c>
      <c r="P26" s="103">
        <v>0</v>
      </c>
      <c r="Q26" s="103">
        <v>0</v>
      </c>
      <c r="R26" s="103">
        <v>0</v>
      </c>
      <c r="S26" s="103">
        <v>1709</v>
      </c>
      <c r="T26" s="103">
        <v>0</v>
      </c>
      <c r="U26" s="103">
        <v>0</v>
      </c>
      <c r="V26" s="103">
        <f>SUM(W26:AB26)</f>
        <v>2066</v>
      </c>
      <c r="W26" s="103">
        <v>0</v>
      </c>
      <c r="X26" s="103">
        <v>0</v>
      </c>
      <c r="Y26" s="103">
        <v>0</v>
      </c>
      <c r="Z26" s="103">
        <v>2066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28</v>
      </c>
      <c r="B27" s="113" t="s">
        <v>294</v>
      </c>
      <c r="C27" s="101" t="s">
        <v>295</v>
      </c>
      <c r="D27" s="103">
        <f>SUM(E27,+H27,+K27)</f>
        <v>1352</v>
      </c>
      <c r="E27" s="103">
        <f>SUM(F27:G27)</f>
        <v>0</v>
      </c>
      <c r="F27" s="103">
        <v>0</v>
      </c>
      <c r="G27" s="103">
        <v>0</v>
      </c>
      <c r="H27" s="103">
        <f>SUM(I27:J27)</f>
        <v>1352</v>
      </c>
      <c r="I27" s="103">
        <v>751</v>
      </c>
      <c r="J27" s="103">
        <v>601</v>
      </c>
      <c r="K27" s="103">
        <f>SUM(L27:M27)</f>
        <v>0</v>
      </c>
      <c r="L27" s="103">
        <v>0</v>
      </c>
      <c r="M27" s="103">
        <v>0</v>
      </c>
      <c r="N27" s="103">
        <f>SUM(O27,+V27,+AC27)</f>
        <v>1354</v>
      </c>
      <c r="O27" s="103">
        <f>SUM(P27:U27)</f>
        <v>751</v>
      </c>
      <c r="P27" s="103">
        <v>751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601</v>
      </c>
      <c r="W27" s="103">
        <v>601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</v>
      </c>
      <c r="AD27" s="103">
        <v>2</v>
      </c>
      <c r="AE27" s="103">
        <v>0</v>
      </c>
      <c r="AF27" s="103">
        <f>SUM(AG27:AI27)</f>
        <v>14</v>
      </c>
      <c r="AG27" s="103">
        <v>14</v>
      </c>
      <c r="AH27" s="103">
        <v>0</v>
      </c>
      <c r="AI27" s="103">
        <v>0</v>
      </c>
      <c r="AJ27" s="103">
        <f>SUM(AK27:AS27)</f>
        <v>59</v>
      </c>
      <c r="AK27" s="103">
        <v>59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14</v>
      </c>
      <c r="AU27" s="103">
        <v>14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28</v>
      </c>
      <c r="B28" s="113" t="s">
        <v>296</v>
      </c>
      <c r="C28" s="101" t="s">
        <v>297</v>
      </c>
      <c r="D28" s="103">
        <f>SUM(E28,+H28,+K28)</f>
        <v>1770</v>
      </c>
      <c r="E28" s="103">
        <f>SUM(F28:G28)</f>
        <v>0</v>
      </c>
      <c r="F28" s="103">
        <v>0</v>
      </c>
      <c r="G28" s="103">
        <v>0</v>
      </c>
      <c r="H28" s="103">
        <f>SUM(I28:J28)</f>
        <v>1770</v>
      </c>
      <c r="I28" s="103">
        <v>720</v>
      </c>
      <c r="J28" s="103">
        <v>1050</v>
      </c>
      <c r="K28" s="103">
        <f>SUM(L28:M28)</f>
        <v>0</v>
      </c>
      <c r="L28" s="103">
        <v>0</v>
      </c>
      <c r="M28" s="103">
        <v>0</v>
      </c>
      <c r="N28" s="103">
        <f>SUM(O28,+V28,+AC28)</f>
        <v>1770</v>
      </c>
      <c r="O28" s="103">
        <f>SUM(P28:U28)</f>
        <v>720</v>
      </c>
      <c r="P28" s="103">
        <v>720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1050</v>
      </c>
      <c r="W28" s="103">
        <v>1050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18</v>
      </c>
      <c r="AG28" s="103">
        <v>18</v>
      </c>
      <c r="AH28" s="103">
        <v>0</v>
      </c>
      <c r="AI28" s="103">
        <v>0</v>
      </c>
      <c r="AJ28" s="103">
        <f>SUM(AK28:AS28)</f>
        <v>77</v>
      </c>
      <c r="AK28" s="103">
        <v>77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18</v>
      </c>
      <c r="AU28" s="103">
        <v>18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28</v>
      </c>
      <c r="B29" s="113" t="s">
        <v>298</v>
      </c>
      <c r="C29" s="101" t="s">
        <v>299</v>
      </c>
      <c r="D29" s="103">
        <f>SUM(E29,+H29,+K29)</f>
        <v>1156</v>
      </c>
      <c r="E29" s="103">
        <f>SUM(F29:G29)</f>
        <v>0</v>
      </c>
      <c r="F29" s="103">
        <v>0</v>
      </c>
      <c r="G29" s="103">
        <v>0</v>
      </c>
      <c r="H29" s="103">
        <f>SUM(I29:J29)</f>
        <v>473</v>
      </c>
      <c r="I29" s="103">
        <v>473</v>
      </c>
      <c r="J29" s="103">
        <v>0</v>
      </c>
      <c r="K29" s="103">
        <f>SUM(L29:M29)</f>
        <v>683</v>
      </c>
      <c r="L29" s="103">
        <v>0</v>
      </c>
      <c r="M29" s="103">
        <v>683</v>
      </c>
      <c r="N29" s="103">
        <f>SUM(O29,+V29,+AC29)</f>
        <v>1160</v>
      </c>
      <c r="O29" s="103">
        <f>SUM(P29:U29)</f>
        <v>473</v>
      </c>
      <c r="P29" s="103">
        <v>473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683</v>
      </c>
      <c r="W29" s="103">
        <v>683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4</v>
      </c>
      <c r="AD29" s="103">
        <v>4</v>
      </c>
      <c r="AE29" s="103">
        <v>0</v>
      </c>
      <c r="AF29" s="103">
        <f>SUM(AG29:AI29)</f>
        <v>13</v>
      </c>
      <c r="AG29" s="103">
        <v>13</v>
      </c>
      <c r="AH29" s="103">
        <v>0</v>
      </c>
      <c r="AI29" s="103">
        <v>0</v>
      </c>
      <c r="AJ29" s="103">
        <f>SUM(AK29:AS29)</f>
        <v>54</v>
      </c>
      <c r="AK29" s="103">
        <v>54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13</v>
      </c>
      <c r="AU29" s="103">
        <v>13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28</v>
      </c>
      <c r="B30" s="113" t="s">
        <v>300</v>
      </c>
      <c r="C30" s="101" t="s">
        <v>301</v>
      </c>
      <c r="D30" s="103">
        <f>SUM(E30,+H30,+K30)</f>
        <v>1629</v>
      </c>
      <c r="E30" s="103">
        <f>SUM(F30:G30)</f>
        <v>0</v>
      </c>
      <c r="F30" s="103">
        <v>0</v>
      </c>
      <c r="G30" s="103">
        <v>0</v>
      </c>
      <c r="H30" s="103">
        <f>SUM(I30:J30)</f>
        <v>482</v>
      </c>
      <c r="I30" s="103">
        <v>482</v>
      </c>
      <c r="J30" s="103">
        <v>0</v>
      </c>
      <c r="K30" s="103">
        <f>SUM(L30:M30)</f>
        <v>1147</v>
      </c>
      <c r="L30" s="103">
        <v>0</v>
      </c>
      <c r="M30" s="103">
        <v>1147</v>
      </c>
      <c r="N30" s="103">
        <f>SUM(O30,+V30,+AC30)</f>
        <v>1629</v>
      </c>
      <c r="O30" s="103">
        <f>SUM(P30:U30)</f>
        <v>482</v>
      </c>
      <c r="P30" s="103">
        <v>482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1147</v>
      </c>
      <c r="W30" s="103">
        <v>1147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16</v>
      </c>
      <c r="AG30" s="103">
        <v>16</v>
      </c>
      <c r="AH30" s="103">
        <v>0</v>
      </c>
      <c r="AI30" s="103">
        <v>0</v>
      </c>
      <c r="AJ30" s="103">
        <f>SUM(AK30:AS30)</f>
        <v>70</v>
      </c>
      <c r="AK30" s="103">
        <v>70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16</v>
      </c>
      <c r="AU30" s="103">
        <v>16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28</v>
      </c>
      <c r="B31" s="113" t="s">
        <v>302</v>
      </c>
      <c r="C31" s="101" t="s">
        <v>303</v>
      </c>
      <c r="D31" s="103">
        <f>SUM(E31,+H31,+K31)</f>
        <v>8324</v>
      </c>
      <c r="E31" s="103">
        <f>SUM(F31:G31)</f>
        <v>0</v>
      </c>
      <c r="F31" s="103">
        <v>0</v>
      </c>
      <c r="G31" s="103">
        <v>0</v>
      </c>
      <c r="H31" s="103">
        <f>SUM(I31:J31)</f>
        <v>3451</v>
      </c>
      <c r="I31" s="103">
        <v>1015</v>
      </c>
      <c r="J31" s="103">
        <v>2436</v>
      </c>
      <c r="K31" s="103">
        <f>SUM(L31:M31)</f>
        <v>4873</v>
      </c>
      <c r="L31" s="103">
        <v>0</v>
      </c>
      <c r="M31" s="103">
        <v>4873</v>
      </c>
      <c r="N31" s="103">
        <f>SUM(O31,+V31,+AC31)</f>
        <v>8324</v>
      </c>
      <c r="O31" s="103">
        <f>SUM(P31:U31)</f>
        <v>1015</v>
      </c>
      <c r="P31" s="103">
        <v>1015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7309</v>
      </c>
      <c r="W31" s="103">
        <v>7309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310</v>
      </c>
      <c r="AK31" s="103">
        <v>310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15</v>
      </c>
      <c r="AU31" s="103">
        <v>15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28</v>
      </c>
      <c r="B32" s="113" t="s">
        <v>304</v>
      </c>
      <c r="C32" s="101" t="s">
        <v>305</v>
      </c>
      <c r="D32" s="103">
        <f>SUM(E32,+H32,+K32)</f>
        <v>1408</v>
      </c>
      <c r="E32" s="103">
        <f>SUM(F32:G32)</f>
        <v>0</v>
      </c>
      <c r="F32" s="103">
        <v>0</v>
      </c>
      <c r="G32" s="103">
        <v>0</v>
      </c>
      <c r="H32" s="103">
        <f>SUM(I32:J32)</f>
        <v>903</v>
      </c>
      <c r="I32" s="103">
        <v>903</v>
      </c>
      <c r="J32" s="103">
        <v>0</v>
      </c>
      <c r="K32" s="103">
        <f>SUM(L32:M32)</f>
        <v>505</v>
      </c>
      <c r="L32" s="103">
        <v>0</v>
      </c>
      <c r="M32" s="103">
        <v>505</v>
      </c>
      <c r="N32" s="103">
        <f>SUM(O32,+V32,+AC32)</f>
        <v>1426</v>
      </c>
      <c r="O32" s="103">
        <f>SUM(P32:U32)</f>
        <v>903</v>
      </c>
      <c r="P32" s="103">
        <v>903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505</v>
      </c>
      <c r="W32" s="103">
        <v>505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18</v>
      </c>
      <c r="AD32" s="103">
        <v>18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28</v>
      </c>
      <c r="B33" s="113" t="s">
        <v>306</v>
      </c>
      <c r="C33" s="101" t="s">
        <v>307</v>
      </c>
      <c r="D33" s="103">
        <f>SUM(E33,+H33,+K33)</f>
        <v>6005</v>
      </c>
      <c r="E33" s="103">
        <f>SUM(F33:G33)</f>
        <v>5272</v>
      </c>
      <c r="F33" s="103">
        <v>5272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733</v>
      </c>
      <c r="L33" s="103">
        <v>0</v>
      </c>
      <c r="M33" s="103">
        <v>733</v>
      </c>
      <c r="N33" s="103">
        <f>SUM(O33,+V33,+AC33)</f>
        <v>6020</v>
      </c>
      <c r="O33" s="103">
        <f>SUM(P33:U33)</f>
        <v>5272</v>
      </c>
      <c r="P33" s="103">
        <v>5272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733</v>
      </c>
      <c r="W33" s="103">
        <v>733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15</v>
      </c>
      <c r="AD33" s="103">
        <v>15</v>
      </c>
      <c r="AE33" s="103">
        <v>0</v>
      </c>
      <c r="AF33" s="103">
        <f>SUM(AG33:AI33)</f>
        <v>27</v>
      </c>
      <c r="AG33" s="103">
        <v>27</v>
      </c>
      <c r="AH33" s="103">
        <v>0</v>
      </c>
      <c r="AI33" s="103">
        <v>0</v>
      </c>
      <c r="AJ33" s="103">
        <f>SUM(AK33:AS33)</f>
        <v>54</v>
      </c>
      <c r="AK33" s="103">
        <v>0</v>
      </c>
      <c r="AL33" s="103">
        <v>27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27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27</v>
      </c>
      <c r="BA33" s="103">
        <v>27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26100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26201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26202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26203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26204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26205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26206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26207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26208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26209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26210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26211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26212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26213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26214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26303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26343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26344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26364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26365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26366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26367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26407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26463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26465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2021-01-28T04:33:50Z</dcterms:modified>
</cp:coreProperties>
</file>