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1岐阜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水洗化人口等!$A$6:$AA$48</definedName>
    <definedName name="_xlnm.Print_Area" localSheetId="2">し尿集計結果!$A$1:$M$36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8" i="1"/>
  <c r="Q8" i="1" s="1"/>
  <c r="D9" i="1"/>
  <c r="Q9" i="1" s="1"/>
  <c r="D10" i="1"/>
  <c r="Q10" i="1" s="1"/>
  <c r="D11" i="1"/>
  <c r="F11" i="1" s="1"/>
  <c r="D12" i="1"/>
  <c r="Q12" i="1" s="1"/>
  <c r="D13" i="1"/>
  <c r="F13" i="1" s="1"/>
  <c r="D14" i="1"/>
  <c r="Q14" i="1" s="1"/>
  <c r="D15" i="1"/>
  <c r="Q15" i="1" s="1"/>
  <c r="D16" i="1"/>
  <c r="N16" i="1" s="1"/>
  <c r="D17" i="1"/>
  <c r="Q17" i="1" s="1"/>
  <c r="D18" i="1"/>
  <c r="Q18" i="1" s="1"/>
  <c r="D19" i="1"/>
  <c r="F19" i="1" s="1"/>
  <c r="D20" i="1"/>
  <c r="Q20" i="1" s="1"/>
  <c r="D21" i="1"/>
  <c r="Q21" i="1" s="1"/>
  <c r="D22" i="1"/>
  <c r="Q22" i="1" s="1"/>
  <c r="D23" i="1"/>
  <c r="F23" i="1" s="1"/>
  <c r="D24" i="1"/>
  <c r="Q24" i="1" s="1"/>
  <c r="D25" i="1"/>
  <c r="L25" i="1" s="1"/>
  <c r="D26" i="1"/>
  <c r="Q26" i="1" s="1"/>
  <c r="D27" i="1"/>
  <c r="Q27" i="1" s="1"/>
  <c r="D28" i="1"/>
  <c r="Q28" i="1" s="1"/>
  <c r="D29" i="1"/>
  <c r="F29" i="1" s="1"/>
  <c r="D30" i="1"/>
  <c r="Q30" i="1" s="1"/>
  <c r="D31" i="1"/>
  <c r="Q31" i="1" s="1"/>
  <c r="D32" i="1"/>
  <c r="Q32" i="1" s="1"/>
  <c r="D33" i="1"/>
  <c r="Q33" i="1" s="1"/>
  <c r="D34" i="1"/>
  <c r="Q34" i="1" s="1"/>
  <c r="D35" i="1"/>
  <c r="F35" i="1" s="1"/>
  <c r="D36" i="1"/>
  <c r="Q36" i="1" s="1"/>
  <c r="D37" i="1"/>
  <c r="L37" i="1" s="1"/>
  <c r="D38" i="1"/>
  <c r="Q38" i="1" s="1"/>
  <c r="D39" i="1"/>
  <c r="Q39" i="1" s="1"/>
  <c r="D40" i="1"/>
  <c r="L40" i="1" s="1"/>
  <c r="D41" i="1"/>
  <c r="J41" i="1" s="1"/>
  <c r="D42" i="1"/>
  <c r="Q42" i="1" s="1"/>
  <c r="D43" i="1"/>
  <c r="F43" i="1" s="1"/>
  <c r="D44" i="1"/>
  <c r="Q44" i="1" s="1"/>
  <c r="D45" i="1"/>
  <c r="Q45" i="1" s="1"/>
  <c r="D46" i="1"/>
  <c r="Q46" i="1" s="1"/>
  <c r="D47" i="1"/>
  <c r="F47" i="1" s="1"/>
  <c r="D48" i="1"/>
  <c r="Q48" i="1" s="1"/>
  <c r="D49" i="1"/>
  <c r="F49" i="1" s="1"/>
  <c r="F38" i="1" l="1"/>
  <c r="F8" i="1"/>
  <c r="J8" i="1"/>
  <c r="F31" i="1"/>
  <c r="J49" i="1"/>
  <c r="J43" i="1"/>
  <c r="J37" i="1"/>
  <c r="J31" i="1"/>
  <c r="J25" i="1"/>
  <c r="J19" i="1"/>
  <c r="J13" i="1"/>
  <c r="L43" i="1"/>
  <c r="L31" i="1"/>
  <c r="L19" i="1"/>
  <c r="L13" i="1"/>
  <c r="N49" i="1"/>
  <c r="N43" i="1"/>
  <c r="N37" i="1"/>
  <c r="N31" i="1"/>
  <c r="N25" i="1"/>
  <c r="N19" i="1"/>
  <c r="N13" i="1"/>
  <c r="Q49" i="1"/>
  <c r="Q43" i="1"/>
  <c r="Q37" i="1"/>
  <c r="Q25" i="1"/>
  <c r="Q19" i="1"/>
  <c r="Q13" i="1"/>
  <c r="F48" i="1"/>
  <c r="F42" i="1"/>
  <c r="F36" i="1"/>
  <c r="F30" i="1"/>
  <c r="F24" i="1"/>
  <c r="F18" i="1"/>
  <c r="F12" i="1"/>
  <c r="J48" i="1"/>
  <c r="J42" i="1"/>
  <c r="J36" i="1"/>
  <c r="J30" i="1"/>
  <c r="J24" i="1"/>
  <c r="J18" i="1"/>
  <c r="J12" i="1"/>
  <c r="L48" i="1"/>
  <c r="L42" i="1"/>
  <c r="L36" i="1"/>
  <c r="L30" i="1"/>
  <c r="L24" i="1"/>
  <c r="L18" i="1"/>
  <c r="L12" i="1"/>
  <c r="N48" i="1"/>
  <c r="N42" i="1"/>
  <c r="N36" i="1"/>
  <c r="N30" i="1"/>
  <c r="N24" i="1"/>
  <c r="N18" i="1"/>
  <c r="N12" i="1"/>
  <c r="F44" i="1"/>
  <c r="F14" i="1"/>
  <c r="L44" i="1"/>
  <c r="F37" i="1"/>
  <c r="L49" i="1"/>
  <c r="F41" i="1"/>
  <c r="F17" i="1"/>
  <c r="J47" i="1"/>
  <c r="J29" i="1"/>
  <c r="J23" i="1"/>
  <c r="J17" i="1"/>
  <c r="J11" i="1"/>
  <c r="L47" i="1"/>
  <c r="L41" i="1"/>
  <c r="L35" i="1"/>
  <c r="L29" i="1"/>
  <c r="L23" i="1"/>
  <c r="L17" i="1"/>
  <c r="L11" i="1"/>
  <c r="N47" i="1"/>
  <c r="N41" i="1"/>
  <c r="N35" i="1"/>
  <c r="N29" i="1"/>
  <c r="N23" i="1"/>
  <c r="N17" i="1"/>
  <c r="N11" i="1"/>
  <c r="Q47" i="1"/>
  <c r="Q41" i="1"/>
  <c r="Q35" i="1"/>
  <c r="Q29" i="1"/>
  <c r="Q23" i="1"/>
  <c r="Q11" i="1"/>
  <c r="F32" i="1"/>
  <c r="J20" i="1"/>
  <c r="J35" i="1"/>
  <c r="F46" i="1"/>
  <c r="F34" i="1"/>
  <c r="F22" i="1"/>
  <c r="F10" i="1"/>
  <c r="J34" i="1"/>
  <c r="J22" i="1"/>
  <c r="L46" i="1"/>
  <c r="L34" i="1"/>
  <c r="L10" i="1"/>
  <c r="N40" i="1"/>
  <c r="N22" i="1"/>
  <c r="Q40" i="1"/>
  <c r="Q16" i="1"/>
  <c r="F26" i="1"/>
  <c r="L32" i="1"/>
  <c r="F25" i="1"/>
  <c r="F40" i="1"/>
  <c r="F28" i="1"/>
  <c r="F16" i="1"/>
  <c r="J46" i="1"/>
  <c r="J40" i="1"/>
  <c r="J28" i="1"/>
  <c r="J16" i="1"/>
  <c r="J10" i="1"/>
  <c r="L28" i="1"/>
  <c r="L22" i="1"/>
  <c r="L16" i="1"/>
  <c r="N46" i="1"/>
  <c r="N34" i="1"/>
  <c r="N28" i="1"/>
  <c r="N10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L45" i="1"/>
  <c r="L39" i="1"/>
  <c r="L33" i="1"/>
  <c r="L27" i="1"/>
  <c r="L21" i="1"/>
  <c r="L15" i="1"/>
  <c r="L9" i="1"/>
  <c r="N45" i="1"/>
  <c r="N39" i="1"/>
  <c r="N33" i="1"/>
  <c r="N27" i="1"/>
  <c r="N21" i="1"/>
  <c r="N15" i="1"/>
  <c r="N9" i="1"/>
  <c r="F20" i="1"/>
  <c r="J44" i="1"/>
  <c r="J38" i="1"/>
  <c r="J32" i="1"/>
  <c r="J26" i="1"/>
  <c r="J14" i="1"/>
  <c r="L38" i="1"/>
  <c r="L26" i="1"/>
  <c r="L20" i="1"/>
  <c r="L14" i="1"/>
  <c r="L8" i="1"/>
  <c r="N44" i="1"/>
  <c r="N3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<sst xmlns="http://schemas.openxmlformats.org/spreadsheetml/2006/main" count="862" uniqueCount="340">
  <si>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</si>
  <si>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</si>
  <si>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</si>
  <si>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</si>
  <si>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</si>
  <si>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</si>
  <si>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</si>
  <si>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</si>
  <si>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</si>
  <si>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</si>
  <si>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</si>
  <si>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</si>
  <si>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</si>
  <si>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</si>
  <si>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</si>
  <si>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</si>
  <si>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</si>
  <si>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</si>
  <si>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</si>
  <si>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</si>
  <si>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</si>
  <si>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</si>
  <si>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</si>
  <si>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</si>
  <si>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</si>
  <si>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</si>
  <si>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</si>
  <si>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</si>
  <si>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</si>
  <si>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</si>
  <si>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</si>
  <si>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</si>
  <si>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</si>
  <si>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</si>
  <si>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</si>
  <si>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</si>
  <si>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</si>
  <si>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</si>
  <si>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</si>
  <si>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</si>
  <si>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</si>
  <si>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</si>
  <si>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</si>
  <si>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</si>
  <si>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</si>
  <si>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</si>
  <si>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</si>
  <si>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</si>
  <si>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</si>
  <si>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</si>
  <si>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</si>
  <si>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</si>
  <si>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</si>
  <si>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</si>
  <si>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</si>
  <si>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</si>
  <si>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</si>
  <si>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</si>
  <si>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</si>
  <si>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</si>
  <si>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</si>
  <si>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</si>
  <si>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</si>
  <si>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</si>
  <si>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</si>
  <si>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</si>
  <si>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</si>
  <si>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</si>
  <si>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</si>
  <si>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</si>
  <si>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</si>
  <si>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</si>
  <si>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</si>
  <si>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</si>
  <si>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</si>
  <si>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</si>
  <si>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</si>
  <si>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</si>
  <si>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</si>
  <si>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</si>
  <si>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</si>
  <si>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</si>
  <si>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</si>
  <si>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</si>
  <si>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</si>
  <si>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</si>
  <si>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</si>
  <si>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</si>
  <si>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</si>
  <si>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</si>
  <si>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</si>
  <si>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</si>
  <si>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</si>
  <si>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</si>
  <si>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</si>
  <si>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</si>
  <si>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</si>
  <si>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</si>
  <si>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</si>
  <si>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</si>
  <si>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</si>
  <si>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</si>
  <si>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</si>
  <si>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</si>
  <si>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</si>
  <si>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</si>
  <si>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</si>
  <si>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</si>
  <si>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</si>
  <si>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</si>
  <si>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</si>
  <si>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</si>
  <si>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</si>
  <si>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</si>
  <si>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</si>
  <si>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</si>
  <si>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</si>
  <si>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</si>
  <si>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</si>
  <si>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</si>
  <si>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</si>
  <si>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</si>
  <si>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</si>
  <si>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</si>
  <si>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</si>
  <si>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</si>
  <si>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</si>
  <si>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</si>
  <si>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</si>
  <si>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</si>
  <si>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</si>
  <si>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</si>
  <si>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</si>
  <si>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</si>
  <si>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</si>
  <si>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</si>
  <si>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</si>
  <si>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</si>
  <si>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</si>
  <si>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</si>
  <si>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</si>
  <si>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</si>
  <si>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</si>
  <si>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</si>
  <si>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</si>
  <si>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</si>
  <si>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</si>
  <si>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</si>
  <si>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</si>
  <si>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</si>
  <si>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</si>
  <si>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</si>
  <si>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</si>
  <si>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</si>
  <si>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</si>
  <si>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</si>
  <si>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</si>
  <si>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</si>
  <si>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</si>
  <si>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</si>
  <si>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</si>
  <si>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</si>
  <si>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</si>
  <si>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</si>
  <si>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</si>
  <si>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</si>
  <si>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</si>
  <si>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</si>
  <si>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</si>
  <si>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</si>
  <si>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</si>
  <si>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</si>
  <si>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</si>
  <si>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</si>
  <si>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</si>
  <si>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</si>
  <si>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</si>
  <si>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</si>
  <si>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</si>
  <si>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</si>
  <si>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</si>
  <si>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</si>
  <si>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</si>
  <si>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</si>
  <si>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</si>
  <si>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</si>
  <si>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</si>
  <si>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</si>
  <si>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</si>
  <si>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</si>
  <si>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</si>
  <si>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</si>
  <si>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</si>
  <si>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</si>
  <si>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</si>
  <si>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</si>
  <si>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</si>
  <si>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</si>
  <si>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</si>
  <si>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</si>
  <si>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</si>
  <si>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</si>
  <si>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</si>
  <si>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</si>
  <si>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</si>
  <si>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</si>
  <si>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</si>
  <si>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</si>
  <si>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</si>
  <si>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</si>
  <si>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</si>
  <si>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</si>
  <si>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</si>
  <si>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</si>
  <si>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</si>
  <si>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</si>
  <si>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</si>
  <si>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</si>
  <si>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</si>
  <si>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</si>
  <si>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</si>
  <si>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</si>
  <si>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</si>
  <si>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</si>
  <si>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</si>
  <si>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</si>
  <si>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</si>
  <si>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</si>
  <si>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</si>
  <si>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</si>
  <si>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</si>
  <si>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</si>
  <si>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</si>
  <si>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</si>
  <si>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</si>
  <si>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</si>
  <si>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</si>
  <si>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</si>
  <si>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</si>
  <si>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</si>
  <si>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</si>
  <si>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</si>
  <si>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</si>
  <si>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</si>
  <si>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</si>
  <si>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</si>
  <si>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</si>
  <si>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</si>
  <si>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</si>
  <si>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</si>
  <si>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</si>
  <si>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21000</t>
  </si>
  <si>
    <t>水洗化人口等（令和1年度実績）</t>
    <phoneticPr fontId="3"/>
  </si>
  <si>
    <t>し尿処理の状況（令和1年度実績）</t>
    <phoneticPr fontId="3"/>
  </si>
  <si>
    <t>21201</t>
  </si>
  <si>
    <t>岐阜市</t>
  </si>
  <si>
    <t/>
  </si>
  <si>
    <t>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</si>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</sst>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33</v>
      </c>
      <c r="B7" s="116" t="s">
        <v>251</v>
      </c>
      <c r="C7" s="109" t="s">
        <v>200</v>
      </c>
      <c r="D7" s="110">
        <f>+SUM(E7,+I7)</f>
        <v>1996003</v>
      </c>
      <c r="E7" s="110">
        <f>+SUM(G7,+H7)</f>
        <v>89363</v>
      </c>
      <c r="F7" s="111">
        <f>IF(D7&gt;0,E7/D7*100,"-")</f>
        <v>4.4770974793124054</v>
      </c>
      <c r="G7" s="108">
        <f>SUM(G$8:G$207)</f>
        <v>89047</v>
      </c>
      <c r="H7" s="108">
        <f>SUM(H$8:H$207)</f>
        <v>316</v>
      </c>
      <c r="I7" s="110">
        <f>+SUM(K7,+M7,+O7)</f>
        <v>1906640</v>
      </c>
      <c r="J7" s="111">
        <f>IF(D7&gt;0,I7/D7*100,"-")</f>
        <v>95.522902520687595</v>
      </c>
      <c r="K7" s="108">
        <f>SUM(K$8:K$207)</f>
        <v>1326964</v>
      </c>
      <c r="L7" s="111">
        <f>IF(D7&gt;0,K7/D7*100,"-")</f>
        <v>66.481062403212817</v>
      </c>
      <c r="M7" s="108">
        <f>SUM(M$8:M$207)</f>
        <v>15379</v>
      </c>
      <c r="N7" s="111">
        <f>IF(D7&gt;0,M7/D7*100,"-")</f>
        <v>0.77048982391309029</v>
      </c>
      <c r="O7" s="108">
        <f>SUM(O$8:O$207)</f>
        <v>564297</v>
      </c>
      <c r="P7" s="108">
        <f>SUM(P$8:P$207)</f>
        <v>319153</v>
      </c>
      <c r="Q7" s="111">
        <f>IF(D7&gt;0,O7/D7*100,"-")</f>
        <v>28.271350293561682</v>
      </c>
      <c r="R7" s="108">
        <f>SUM(R$8:R$207)</f>
        <v>56753</v>
      </c>
      <c r="S7" s="112">
        <f t="shared" ref="S7:Z7" si="0">COUNTIF(S$8:S$207,"○")</f>
        <v>9</v>
      </c>
      <c r="T7" s="112">
        <f t="shared" si="0"/>
        <v>3</v>
      </c>
      <c r="U7" s="112">
        <f t="shared" si="0"/>
        <v>0</v>
      </c>
      <c r="V7" s="112">
        <f t="shared" si="0"/>
        <v>30</v>
      </c>
      <c r="W7" s="112">
        <f t="shared" si="0"/>
        <v>4</v>
      </c>
      <c r="X7" s="112">
        <f t="shared" si="0"/>
        <v>1</v>
      </c>
      <c r="Y7" s="112">
        <f t="shared" si="0"/>
        <v>0</v>
      </c>
      <c r="Z7" s="112">
        <f t="shared" si="0"/>
        <v>37</v>
      </c>
      <c r="AA7" s="188"/>
      <c r="AB7" s="188"/>
    </row>
    <row r="8" spans="1:28" s="105" customFormat="1" ht="13.5" customHeight="1">
      <c r="A8" s="101" t="s">
        <v>33</v>
      </c>
      <c r="B8" s="102" t="s">
        <v>254</v>
      </c>
      <c r="C8" s="101" t="s">
        <v>255</v>
      </c>
      <c r="D8" s="103">
        <f>+SUM(E8,+I8)</f>
        <v>401342</v>
      </c>
      <c r="E8" s="103">
        <f>+SUM(G8,+H8)</f>
        <v>3149</v>
      </c>
      <c r="F8" s="104">
        <f>IF(D8&gt;0,E8/D8*100,"-")</f>
        <v>0.78461760792541035</v>
      </c>
      <c r="G8" s="103">
        <v>3149</v>
      </c>
      <c r="H8" s="103">
        <v>0</v>
      </c>
      <c r="I8" s="103">
        <f>+SUM(K8,+M8,+O8)</f>
        <v>398193</v>
      </c>
      <c r="J8" s="104">
        <f>IF(D8&gt;0,I8/D8*100,"-")</f>
        <v>99.215382392074588</v>
      </c>
      <c r="K8" s="103">
        <v>323780</v>
      </c>
      <c r="L8" s="104">
        <f>IF(D8&gt;0,K8/D8*100,"-")</f>
        <v>80.674337597360861</v>
      </c>
      <c r="M8" s="103">
        <v>0</v>
      </c>
      <c r="N8" s="104">
        <f>IF(D8&gt;0,M8/D8*100,"-")</f>
        <v>0</v>
      </c>
      <c r="O8" s="103">
        <v>74413</v>
      </c>
      <c r="P8" s="103">
        <v>23876</v>
      </c>
      <c r="Q8" s="104">
        <f>IF(D8&gt;0,O8/D8*100,"-")</f>
        <v>18.541044794713734</v>
      </c>
      <c r="R8" s="103">
        <v>9527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33</v>
      </c>
      <c r="B9" s="102" t="s">
        <v>258</v>
      </c>
      <c r="C9" s="101" t="s">
        <v>259</v>
      </c>
      <c r="D9" s="103">
        <f>+SUM(E9,+I9)</f>
        <v>158918</v>
      </c>
      <c r="E9" s="103">
        <f>+SUM(G9,+H9)</f>
        <v>1333</v>
      </c>
      <c r="F9" s="104">
        <f>IF(D9&gt;0,E9/D9*100,"-")</f>
        <v>0.83879736719566067</v>
      </c>
      <c r="G9" s="103">
        <v>1314</v>
      </c>
      <c r="H9" s="103">
        <v>19</v>
      </c>
      <c r="I9" s="103">
        <f>+SUM(K9,+M9,+O9)</f>
        <v>157585</v>
      </c>
      <c r="J9" s="104">
        <f>IF(D9&gt;0,I9/D9*100,"-")</f>
        <v>99.161202632804333</v>
      </c>
      <c r="K9" s="103">
        <v>123664</v>
      </c>
      <c r="L9" s="104">
        <f>IF(D9&gt;0,K9/D9*100,"-")</f>
        <v>77.816232270730808</v>
      </c>
      <c r="M9" s="103">
        <v>0</v>
      </c>
      <c r="N9" s="104">
        <f>IF(D9&gt;0,M9/D9*100,"-")</f>
        <v>0</v>
      </c>
      <c r="O9" s="103">
        <v>33921</v>
      </c>
      <c r="P9" s="103">
        <v>18555</v>
      </c>
      <c r="Q9" s="104">
        <f>IF(D9&gt;0,O9/D9*100,"-")</f>
        <v>21.344970362073525</v>
      </c>
      <c r="R9" s="103">
        <v>5486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33</v>
      </c>
      <c r="B10" s="102" t="s">
        <v>260</v>
      </c>
      <c r="C10" s="101" t="s">
        <v>261</v>
      </c>
      <c r="D10" s="103">
        <f>+SUM(E10,+I10)</f>
        <v>86039</v>
      </c>
      <c r="E10" s="103">
        <f>+SUM(G10,+H10)</f>
        <v>3437</v>
      </c>
      <c r="F10" s="104">
        <f>IF(D10&gt;0,E10/D10*100,"-")</f>
        <v>3.9947000778716628</v>
      </c>
      <c r="G10" s="103">
        <v>3437</v>
      </c>
      <c r="H10" s="103">
        <v>0</v>
      </c>
      <c r="I10" s="103">
        <f>+SUM(K10,+M10,+O10)</f>
        <v>82602</v>
      </c>
      <c r="J10" s="104">
        <f>IF(D10&gt;0,I10/D10*100,"-")</f>
        <v>96.005299922128344</v>
      </c>
      <c r="K10" s="103">
        <v>67370</v>
      </c>
      <c r="L10" s="104">
        <f>IF(D10&gt;0,K10/D10*100,"-")</f>
        <v>78.301700391682843</v>
      </c>
      <c r="M10" s="103">
        <v>8559</v>
      </c>
      <c r="N10" s="104">
        <f>IF(D10&gt;0,M10/D10*100,"-")</f>
        <v>9.9478143632538742</v>
      </c>
      <c r="O10" s="103">
        <v>6673</v>
      </c>
      <c r="P10" s="103">
        <v>4817</v>
      </c>
      <c r="Q10" s="104">
        <f>IF(D10&gt;0,O10/D10*100,"-")</f>
        <v>7.7557851671916227</v>
      </c>
      <c r="R10" s="103">
        <v>826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33</v>
      </c>
      <c r="B11" s="102" t="s">
        <v>262</v>
      </c>
      <c r="C11" s="101" t="s">
        <v>263</v>
      </c>
      <c r="D11" s="103">
        <f>+SUM(E11,+I11)</f>
        <v>107354</v>
      </c>
      <c r="E11" s="103">
        <f>+SUM(G11,+H11)</f>
        <v>2557</v>
      </c>
      <c r="F11" s="104">
        <f>IF(D11&gt;0,E11/D11*100,"-")</f>
        <v>2.3818395215828008</v>
      </c>
      <c r="G11" s="103">
        <v>2557</v>
      </c>
      <c r="H11" s="103">
        <v>0</v>
      </c>
      <c r="I11" s="103">
        <f>+SUM(K11,+M11,+O11)</f>
        <v>104797</v>
      </c>
      <c r="J11" s="104">
        <f>IF(D11&gt;0,I11/D11*100,"-")</f>
        <v>97.618160478417209</v>
      </c>
      <c r="K11" s="103">
        <v>97882</v>
      </c>
      <c r="L11" s="104">
        <f>IF(D11&gt;0,K11/D11*100,"-")</f>
        <v>91.176854146096105</v>
      </c>
      <c r="M11" s="103">
        <v>0</v>
      </c>
      <c r="N11" s="104">
        <f>IF(D11&gt;0,M11/D11*100,"-")</f>
        <v>0</v>
      </c>
      <c r="O11" s="103">
        <v>6915</v>
      </c>
      <c r="P11" s="103">
        <v>2898</v>
      </c>
      <c r="Q11" s="104">
        <f>IF(D11&gt;0,O11/D11*100,"-")</f>
        <v>6.4413063323211066</v>
      </c>
      <c r="R11" s="103">
        <v>1987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33</v>
      </c>
      <c r="B12" s="102" t="s">
        <v>264</v>
      </c>
      <c r="C12" s="101" t="s">
        <v>265</v>
      </c>
      <c r="D12" s="103">
        <f>+SUM(E12,+I12)</f>
        <v>86553</v>
      </c>
      <c r="E12" s="103">
        <f>+SUM(G12,+H12)</f>
        <v>1197</v>
      </c>
      <c r="F12" s="104">
        <f>IF(D12&gt;0,E12/D12*100,"-")</f>
        <v>1.3829676614328794</v>
      </c>
      <c r="G12" s="103">
        <v>1197</v>
      </c>
      <c r="H12" s="103">
        <v>0</v>
      </c>
      <c r="I12" s="103">
        <f>+SUM(K12,+M12,+O12)</f>
        <v>85356</v>
      </c>
      <c r="J12" s="104">
        <f>IF(D12&gt;0,I12/D12*100,"-")</f>
        <v>98.617032338567128</v>
      </c>
      <c r="K12" s="103">
        <v>74010</v>
      </c>
      <c r="L12" s="104">
        <f>IF(D12&gt;0,K12/D12*100,"-")</f>
        <v>85.508301272052961</v>
      </c>
      <c r="M12" s="103">
        <v>1231</v>
      </c>
      <c r="N12" s="104">
        <f>IF(D12&gt;0,M12/D12*100,"-")</f>
        <v>1.4222499508971382</v>
      </c>
      <c r="O12" s="103">
        <v>10115</v>
      </c>
      <c r="P12" s="103">
        <v>9151</v>
      </c>
      <c r="Q12" s="104">
        <f>IF(D12&gt;0,O12/D12*100,"-")</f>
        <v>11.686481115617022</v>
      </c>
      <c r="R12" s="103">
        <v>2415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33</v>
      </c>
      <c r="B13" s="102" t="s">
        <v>266</v>
      </c>
      <c r="C13" s="101" t="s">
        <v>267</v>
      </c>
      <c r="D13" s="103">
        <f>+SUM(E13,+I13)</f>
        <v>76284</v>
      </c>
      <c r="E13" s="103">
        <f>+SUM(G13,+H13)</f>
        <v>12703</v>
      </c>
      <c r="F13" s="104">
        <f>IF(D13&gt;0,E13/D13*100,"-")</f>
        <v>16.652246866970792</v>
      </c>
      <c r="G13" s="103">
        <v>12703</v>
      </c>
      <c r="H13" s="103">
        <v>0</v>
      </c>
      <c r="I13" s="103">
        <f>+SUM(K13,+M13,+O13)</f>
        <v>63581</v>
      </c>
      <c r="J13" s="104">
        <f>IF(D13&gt;0,I13/D13*100,"-")</f>
        <v>83.347753133029215</v>
      </c>
      <c r="K13" s="103">
        <v>37931</v>
      </c>
      <c r="L13" s="104">
        <f>IF(D13&gt;0,K13/D13*100,"-")</f>
        <v>49.72340202401552</v>
      </c>
      <c r="M13" s="103">
        <v>0</v>
      </c>
      <c r="N13" s="104">
        <f>IF(D13&gt;0,M13/D13*100,"-")</f>
        <v>0</v>
      </c>
      <c r="O13" s="103">
        <v>25650</v>
      </c>
      <c r="P13" s="103">
        <v>18488</v>
      </c>
      <c r="Q13" s="104">
        <f>IF(D13&gt;0,O13/D13*100,"-")</f>
        <v>33.624351109013681</v>
      </c>
      <c r="R13" s="103">
        <v>1702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33</v>
      </c>
      <c r="B14" s="102" t="s">
        <v>268</v>
      </c>
      <c r="C14" s="101" t="s">
        <v>269</v>
      </c>
      <c r="D14" s="103">
        <f>+SUM(E14,+I14)</f>
        <v>19519</v>
      </c>
      <c r="E14" s="103">
        <f>+SUM(G14,+H14)</f>
        <v>324</v>
      </c>
      <c r="F14" s="104">
        <f>IF(D14&gt;0,E14/D14*100,"-")</f>
        <v>1.6599211025154978</v>
      </c>
      <c r="G14" s="103">
        <v>318</v>
      </c>
      <c r="H14" s="103">
        <v>6</v>
      </c>
      <c r="I14" s="103">
        <f>+SUM(K14,+M14,+O14)</f>
        <v>19195</v>
      </c>
      <c r="J14" s="104">
        <f>IF(D14&gt;0,I14/D14*100,"-")</f>
        <v>98.340078897484503</v>
      </c>
      <c r="K14" s="103">
        <v>10238</v>
      </c>
      <c r="L14" s="104">
        <f>IF(D14&gt;0,K14/D14*100,"-")</f>
        <v>52.451457554177985</v>
      </c>
      <c r="M14" s="103">
        <v>0</v>
      </c>
      <c r="N14" s="104">
        <f>IF(D14&gt;0,M14/D14*100,"-")</f>
        <v>0</v>
      </c>
      <c r="O14" s="103">
        <v>8957</v>
      </c>
      <c r="P14" s="103">
        <v>6400</v>
      </c>
      <c r="Q14" s="104">
        <f>IF(D14&gt;0,O14/D14*100,"-")</f>
        <v>45.888621343306525</v>
      </c>
      <c r="R14" s="103">
        <v>478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33</v>
      </c>
      <c r="B15" s="102" t="s">
        <v>270</v>
      </c>
      <c r="C15" s="101" t="s">
        <v>271</v>
      </c>
      <c r="D15" s="103">
        <f>+SUM(E15,+I15)</f>
        <v>37036</v>
      </c>
      <c r="E15" s="103">
        <f>+SUM(G15,+H15)</f>
        <v>4010</v>
      </c>
      <c r="F15" s="104">
        <f>IF(D15&gt;0,E15/D15*100,"-")</f>
        <v>10.827303164488605</v>
      </c>
      <c r="G15" s="103">
        <v>4010</v>
      </c>
      <c r="H15" s="103">
        <v>0</v>
      </c>
      <c r="I15" s="103">
        <f>+SUM(K15,+M15,+O15)</f>
        <v>33026</v>
      </c>
      <c r="J15" s="104">
        <f>IF(D15&gt;0,I15/D15*100,"-")</f>
        <v>89.172696835511388</v>
      </c>
      <c r="K15" s="103">
        <v>24893</v>
      </c>
      <c r="L15" s="104">
        <f>IF(D15&gt;0,K15/D15*100,"-")</f>
        <v>67.212981963494983</v>
      </c>
      <c r="M15" s="103">
        <v>0</v>
      </c>
      <c r="N15" s="104">
        <f>IF(D15&gt;0,M15/D15*100,"-")</f>
        <v>0</v>
      </c>
      <c r="O15" s="103">
        <v>8133</v>
      </c>
      <c r="P15" s="103">
        <v>5835</v>
      </c>
      <c r="Q15" s="104">
        <f>IF(D15&gt;0,O15/D15*100,"-")</f>
        <v>21.959714872016416</v>
      </c>
      <c r="R15" s="103">
        <v>1079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33</v>
      </c>
      <c r="B16" s="102" t="s">
        <v>272</v>
      </c>
      <c r="C16" s="101" t="s">
        <v>273</v>
      </c>
      <c r="D16" s="103">
        <f>+SUM(E16,+I16)</f>
        <v>66527</v>
      </c>
      <c r="E16" s="103">
        <f>+SUM(G16,+H16)</f>
        <v>4043</v>
      </c>
      <c r="F16" s="104">
        <f>IF(D16&gt;0,E16/D16*100,"-")</f>
        <v>6.0772318006223038</v>
      </c>
      <c r="G16" s="103">
        <v>4043</v>
      </c>
      <c r="H16" s="103">
        <v>0</v>
      </c>
      <c r="I16" s="103">
        <f>+SUM(K16,+M16,+O16)</f>
        <v>62484</v>
      </c>
      <c r="J16" s="104">
        <f>IF(D16&gt;0,I16/D16*100,"-")</f>
        <v>93.9227681993777</v>
      </c>
      <c r="K16" s="103">
        <v>23099</v>
      </c>
      <c r="L16" s="104">
        <f>IF(D16&gt;0,K16/D16*100,"-")</f>
        <v>34.721240999894782</v>
      </c>
      <c r="M16" s="103">
        <v>0</v>
      </c>
      <c r="N16" s="104">
        <f>IF(D16&gt;0,M16/D16*100,"-")</f>
        <v>0</v>
      </c>
      <c r="O16" s="103">
        <v>39385</v>
      </c>
      <c r="P16" s="103">
        <v>22878</v>
      </c>
      <c r="Q16" s="104">
        <f>IF(D16&gt;0,O16/D16*100,"-")</f>
        <v>59.201527199482918</v>
      </c>
      <c r="R16" s="103">
        <v>1342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33</v>
      </c>
      <c r="B17" s="102" t="s">
        <v>274</v>
      </c>
      <c r="C17" s="101" t="s">
        <v>275</v>
      </c>
      <c r="D17" s="103">
        <f>+SUM(E17,+I17)</f>
        <v>49987</v>
      </c>
      <c r="E17" s="103">
        <f>+SUM(G17,+H17)</f>
        <v>7899</v>
      </c>
      <c r="F17" s="104">
        <f>IF(D17&gt;0,E17/D17*100,"-")</f>
        <v>15.802108548222538</v>
      </c>
      <c r="G17" s="103">
        <v>7714</v>
      </c>
      <c r="H17" s="103">
        <v>185</v>
      </c>
      <c r="I17" s="103">
        <f>+SUM(K17,+M17,+O17)</f>
        <v>42088</v>
      </c>
      <c r="J17" s="104">
        <f>IF(D17&gt;0,I17/D17*100,"-")</f>
        <v>84.197891451777465</v>
      </c>
      <c r="K17" s="103">
        <v>26915</v>
      </c>
      <c r="L17" s="104">
        <f>IF(D17&gt;0,K17/D17*100,"-")</f>
        <v>53.843999439854365</v>
      </c>
      <c r="M17" s="103">
        <v>1814</v>
      </c>
      <c r="N17" s="104">
        <f>IF(D17&gt;0,M17/D17*100,"-")</f>
        <v>3.6289435253165823</v>
      </c>
      <c r="O17" s="103">
        <v>13359</v>
      </c>
      <c r="P17" s="103">
        <v>12497</v>
      </c>
      <c r="Q17" s="104">
        <f>IF(D17&gt;0,O17/D17*100,"-")</f>
        <v>26.724948486606522</v>
      </c>
      <c r="R17" s="103">
        <v>618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33</v>
      </c>
      <c r="B18" s="102" t="s">
        <v>276</v>
      </c>
      <c r="C18" s="101" t="s">
        <v>277</v>
      </c>
      <c r="D18" s="103">
        <f>+SUM(E18,+I18)</f>
        <v>56876</v>
      </c>
      <c r="E18" s="103">
        <f>+SUM(G18,+H18)</f>
        <v>1673</v>
      </c>
      <c r="F18" s="104">
        <f>IF(D18&gt;0,E18/D18*100,"-")</f>
        <v>2.9414867430902314</v>
      </c>
      <c r="G18" s="103">
        <v>1673</v>
      </c>
      <c r="H18" s="103">
        <v>0</v>
      </c>
      <c r="I18" s="103">
        <f>+SUM(K18,+M18,+O18)</f>
        <v>55203</v>
      </c>
      <c r="J18" s="104">
        <f>IF(D18&gt;0,I18/D18*100,"-")</f>
        <v>97.058513256909777</v>
      </c>
      <c r="K18" s="103">
        <v>47476</v>
      </c>
      <c r="L18" s="104">
        <f>IF(D18&gt;0,K18/D18*100,"-")</f>
        <v>83.472818060341794</v>
      </c>
      <c r="M18" s="103">
        <v>0</v>
      </c>
      <c r="N18" s="104">
        <f>IF(D18&gt;0,M18/D18*100,"-")</f>
        <v>0</v>
      </c>
      <c r="O18" s="103">
        <v>7727</v>
      </c>
      <c r="P18" s="103">
        <v>5253</v>
      </c>
      <c r="Q18" s="104">
        <f>IF(D18&gt;0,O18/D18*100,"-")</f>
        <v>13.585695196567974</v>
      </c>
      <c r="R18" s="103">
        <v>5258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33</v>
      </c>
      <c r="B19" s="102" t="s">
        <v>278</v>
      </c>
      <c r="C19" s="101" t="s">
        <v>279</v>
      </c>
      <c r="D19" s="103">
        <f>+SUM(E19,+I19)</f>
        <v>55942</v>
      </c>
      <c r="E19" s="103">
        <f>+SUM(G19,+H19)</f>
        <v>8412</v>
      </c>
      <c r="F19" s="104">
        <f>IF(D19&gt;0,E19/D19*100,"-")</f>
        <v>15.037002609845912</v>
      </c>
      <c r="G19" s="103">
        <v>8412</v>
      </c>
      <c r="H19" s="103">
        <v>0</v>
      </c>
      <c r="I19" s="103">
        <f>+SUM(K19,+M19,+O19)</f>
        <v>47530</v>
      </c>
      <c r="J19" s="104">
        <f>IF(D19&gt;0,I19/D19*100,"-")</f>
        <v>84.962997390154101</v>
      </c>
      <c r="K19" s="103">
        <v>41067</v>
      </c>
      <c r="L19" s="104">
        <f>IF(D19&gt;0,K19/D19*100,"-")</f>
        <v>73.409960316041605</v>
      </c>
      <c r="M19" s="103">
        <v>0</v>
      </c>
      <c r="N19" s="104">
        <f>IF(D19&gt;0,M19/D19*100,"-")</f>
        <v>0</v>
      </c>
      <c r="O19" s="103">
        <v>6463</v>
      </c>
      <c r="P19" s="103">
        <v>4076</v>
      </c>
      <c r="Q19" s="104">
        <f>IF(D19&gt;0,O19/D19*100,"-")</f>
        <v>11.553037074112474</v>
      </c>
      <c r="R19" s="103">
        <v>1855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33</v>
      </c>
      <c r="B20" s="102" t="s">
        <v>280</v>
      </c>
      <c r="C20" s="101" t="s">
        <v>281</v>
      </c>
      <c r="D20" s="103">
        <f>+SUM(E20,+I20)</f>
        <v>144193</v>
      </c>
      <c r="E20" s="103">
        <f>+SUM(G20,+H20)</f>
        <v>6236</v>
      </c>
      <c r="F20" s="104">
        <f>IF(D20&gt;0,E20/D20*100,"-")</f>
        <v>4.3247591769364675</v>
      </c>
      <c r="G20" s="103">
        <v>6236</v>
      </c>
      <c r="H20" s="103">
        <v>0</v>
      </c>
      <c r="I20" s="103">
        <f>+SUM(K20,+M20,+O20)</f>
        <v>137957</v>
      </c>
      <c r="J20" s="104">
        <f>IF(D20&gt;0,I20/D20*100,"-")</f>
        <v>95.675240823063533</v>
      </c>
      <c r="K20" s="103">
        <v>105422</v>
      </c>
      <c r="L20" s="104">
        <f>IF(D20&gt;0,K20/D20*100,"-")</f>
        <v>73.111732192270082</v>
      </c>
      <c r="M20" s="103">
        <v>0</v>
      </c>
      <c r="N20" s="104">
        <f>IF(D20&gt;0,M20/D20*100,"-")</f>
        <v>0</v>
      </c>
      <c r="O20" s="103">
        <v>32535</v>
      </c>
      <c r="P20" s="103">
        <v>25966</v>
      </c>
      <c r="Q20" s="104">
        <f>IF(D20&gt;0,O20/D20*100,"-")</f>
        <v>22.56350863079345</v>
      </c>
      <c r="R20" s="103">
        <v>3261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33</v>
      </c>
      <c r="B21" s="102" t="s">
        <v>282</v>
      </c>
      <c r="C21" s="101" t="s">
        <v>283</v>
      </c>
      <c r="D21" s="103">
        <f>+SUM(E21,+I21)</f>
        <v>102361</v>
      </c>
      <c r="E21" s="103">
        <f>+SUM(G21,+H21)</f>
        <v>3594</v>
      </c>
      <c r="F21" s="104">
        <f>IF(D21&gt;0,E21/D21*100,"-")</f>
        <v>3.5111028614413695</v>
      </c>
      <c r="G21" s="103">
        <v>3594</v>
      </c>
      <c r="H21" s="103">
        <v>0</v>
      </c>
      <c r="I21" s="103">
        <f>+SUM(K21,+M21,+O21)</f>
        <v>98767</v>
      </c>
      <c r="J21" s="104">
        <f>IF(D21&gt;0,I21/D21*100,"-")</f>
        <v>96.488897138558627</v>
      </c>
      <c r="K21" s="103">
        <v>90266</v>
      </c>
      <c r="L21" s="104">
        <f>IF(D21&gt;0,K21/D21*100,"-")</f>
        <v>88.183976319105909</v>
      </c>
      <c r="M21" s="103">
        <v>0</v>
      </c>
      <c r="N21" s="104">
        <f>IF(D21&gt;0,M21/D21*100,"-")</f>
        <v>0</v>
      </c>
      <c r="O21" s="103">
        <v>8501</v>
      </c>
      <c r="P21" s="103">
        <v>5215</v>
      </c>
      <c r="Q21" s="104">
        <f>IF(D21&gt;0,O21/D21*100,"-")</f>
        <v>8.3049208194527218</v>
      </c>
      <c r="R21" s="103">
        <v>8013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33</v>
      </c>
      <c r="B22" s="102" t="s">
        <v>284</v>
      </c>
      <c r="C22" s="101" t="s">
        <v>285</v>
      </c>
      <c r="D22" s="103">
        <f>+SUM(E22,+I22)</f>
        <v>25780</v>
      </c>
      <c r="E22" s="103">
        <f>+SUM(G22,+H22)</f>
        <v>2408</v>
      </c>
      <c r="F22" s="104">
        <f>IF(D22&gt;0,E22/D22*100,"-")</f>
        <v>9.3405740884406523</v>
      </c>
      <c r="G22" s="103">
        <v>2408</v>
      </c>
      <c r="H22" s="103">
        <v>0</v>
      </c>
      <c r="I22" s="103">
        <f>+SUM(K22,+M22,+O22)</f>
        <v>23372</v>
      </c>
      <c r="J22" s="104">
        <f>IF(D22&gt;0,I22/D22*100,"-")</f>
        <v>90.659425911559339</v>
      </c>
      <c r="K22" s="103">
        <v>4734</v>
      </c>
      <c r="L22" s="104">
        <f>IF(D22&gt;0,K22/D22*100,"-")</f>
        <v>18.363072148952678</v>
      </c>
      <c r="M22" s="103">
        <v>0</v>
      </c>
      <c r="N22" s="104">
        <f>IF(D22&gt;0,M22/D22*100,"-")</f>
        <v>0</v>
      </c>
      <c r="O22" s="103">
        <v>18638</v>
      </c>
      <c r="P22" s="103">
        <v>11524</v>
      </c>
      <c r="Q22" s="104">
        <f>IF(D22&gt;0,O22/D22*100,"-")</f>
        <v>72.296353762606671</v>
      </c>
      <c r="R22" s="103">
        <v>695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33</v>
      </c>
      <c r="B23" s="102" t="s">
        <v>286</v>
      </c>
      <c r="C23" s="101" t="s">
        <v>287</v>
      </c>
      <c r="D23" s="103">
        <f>+SUM(E23,+I23)</f>
        <v>55827</v>
      </c>
      <c r="E23" s="103">
        <f>+SUM(G23,+H23)</f>
        <v>816</v>
      </c>
      <c r="F23" s="104">
        <f>IF(D23&gt;0,E23/D23*100,"-")</f>
        <v>1.4616583373636411</v>
      </c>
      <c r="G23" s="103">
        <v>816</v>
      </c>
      <c r="H23" s="103">
        <v>0</v>
      </c>
      <c r="I23" s="103">
        <f>+SUM(K23,+M23,+O23)</f>
        <v>55011</v>
      </c>
      <c r="J23" s="104">
        <f>IF(D23&gt;0,I23/D23*100,"-")</f>
        <v>98.53834166263637</v>
      </c>
      <c r="K23" s="103">
        <v>2972</v>
      </c>
      <c r="L23" s="104">
        <f>IF(D23&gt;0,K23/D23*100,"-")</f>
        <v>5.3235889444175761</v>
      </c>
      <c r="M23" s="103">
        <v>2039</v>
      </c>
      <c r="N23" s="104">
        <f>IF(D23&gt;0,M23/D23*100,"-")</f>
        <v>3.6523545954466474</v>
      </c>
      <c r="O23" s="103">
        <v>50000</v>
      </c>
      <c r="P23" s="103">
        <v>26460</v>
      </c>
      <c r="Q23" s="104">
        <f>IF(D23&gt;0,O23/D23*100,"-")</f>
        <v>89.562398122772137</v>
      </c>
      <c r="R23" s="103">
        <v>2416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33</v>
      </c>
      <c r="B24" s="102" t="s">
        <v>288</v>
      </c>
      <c r="C24" s="101" t="s">
        <v>289</v>
      </c>
      <c r="D24" s="103">
        <f>+SUM(E24,+I24)</f>
        <v>22936</v>
      </c>
      <c r="E24" s="103">
        <f>+SUM(G24,+H24)</f>
        <v>776</v>
      </c>
      <c r="F24" s="104">
        <f>IF(D24&gt;0,E24/D24*100,"-")</f>
        <v>3.3833275200558073</v>
      </c>
      <c r="G24" s="103">
        <v>776</v>
      </c>
      <c r="H24" s="103">
        <v>0</v>
      </c>
      <c r="I24" s="103">
        <f>+SUM(K24,+M24,+O24)</f>
        <v>22160</v>
      </c>
      <c r="J24" s="104">
        <f>IF(D24&gt;0,I24/D24*100,"-")</f>
        <v>96.616672479944185</v>
      </c>
      <c r="K24" s="103">
        <v>15412</v>
      </c>
      <c r="L24" s="104">
        <f>IF(D24&gt;0,K24/D24*100,"-")</f>
        <v>67.195674921520748</v>
      </c>
      <c r="M24" s="103">
        <v>0</v>
      </c>
      <c r="N24" s="104">
        <f>IF(D24&gt;0,M24/D24*100,"-")</f>
        <v>0</v>
      </c>
      <c r="O24" s="103">
        <v>6748</v>
      </c>
      <c r="P24" s="103">
        <v>5074</v>
      </c>
      <c r="Q24" s="104">
        <f>IF(D24&gt;0,O24/D24*100,"-")</f>
        <v>29.420997558423441</v>
      </c>
      <c r="R24" s="103">
        <v>147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33</v>
      </c>
      <c r="B25" s="102" t="s">
        <v>290</v>
      </c>
      <c r="C25" s="101" t="s">
        <v>291</v>
      </c>
      <c r="D25" s="103">
        <f>+SUM(E25,+I25)</f>
        <v>33006</v>
      </c>
      <c r="E25" s="103">
        <f>+SUM(G25,+H25)</f>
        <v>1110</v>
      </c>
      <c r="F25" s="104">
        <f>IF(D25&gt;0,E25/D25*100,"-")</f>
        <v>3.3630249045628067</v>
      </c>
      <c r="G25" s="103">
        <v>1025</v>
      </c>
      <c r="H25" s="103">
        <v>85</v>
      </c>
      <c r="I25" s="103">
        <f>+SUM(K25,+M25,+O25)</f>
        <v>31896</v>
      </c>
      <c r="J25" s="104">
        <f>IF(D25&gt;0,I25/D25*100,"-")</f>
        <v>96.636975095437194</v>
      </c>
      <c r="K25" s="103">
        <v>5345</v>
      </c>
      <c r="L25" s="104">
        <f>IF(D25&gt;0,K25/D25*100,"-")</f>
        <v>16.19402532872811</v>
      </c>
      <c r="M25" s="103">
        <v>0</v>
      </c>
      <c r="N25" s="104">
        <f>IF(D25&gt;0,M25/D25*100,"-")</f>
        <v>0</v>
      </c>
      <c r="O25" s="103">
        <v>26551</v>
      </c>
      <c r="P25" s="103">
        <v>9246</v>
      </c>
      <c r="Q25" s="104">
        <f>IF(D25&gt;0,O25/D25*100,"-")</f>
        <v>80.442949766709077</v>
      </c>
      <c r="R25" s="103">
        <v>703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33</v>
      </c>
      <c r="B26" s="102" t="s">
        <v>292</v>
      </c>
      <c r="C26" s="101" t="s">
        <v>293</v>
      </c>
      <c r="D26" s="103">
        <f>+SUM(E26,+I26)</f>
        <v>41390</v>
      </c>
      <c r="E26" s="103">
        <f>+SUM(G26,+H26)</f>
        <v>4951</v>
      </c>
      <c r="F26" s="104">
        <f>IF(D26&gt;0,E26/D26*100,"-")</f>
        <v>11.961826528146895</v>
      </c>
      <c r="G26" s="103">
        <v>4951</v>
      </c>
      <c r="H26" s="103">
        <v>0</v>
      </c>
      <c r="I26" s="103">
        <f>+SUM(K26,+M26,+O26)</f>
        <v>36439</v>
      </c>
      <c r="J26" s="104">
        <f>IF(D26&gt;0,I26/D26*100,"-")</f>
        <v>88.038173471853113</v>
      </c>
      <c r="K26" s="103">
        <v>17132</v>
      </c>
      <c r="L26" s="104">
        <f>IF(D26&gt;0,K26/D26*100,"-")</f>
        <v>41.391640492872675</v>
      </c>
      <c r="M26" s="103">
        <v>0</v>
      </c>
      <c r="N26" s="104">
        <f>IF(D26&gt;0,M26/D26*100,"-")</f>
        <v>0</v>
      </c>
      <c r="O26" s="103">
        <v>19307</v>
      </c>
      <c r="P26" s="103">
        <v>13131</v>
      </c>
      <c r="Q26" s="104">
        <f>IF(D26&gt;0,O26/D26*100,"-")</f>
        <v>46.646532978980431</v>
      </c>
      <c r="R26" s="103">
        <v>527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33</v>
      </c>
      <c r="B27" s="102" t="s">
        <v>294</v>
      </c>
      <c r="C27" s="101" t="s">
        <v>295</v>
      </c>
      <c r="D27" s="103">
        <f>+SUM(E27,+I27)</f>
        <v>32083</v>
      </c>
      <c r="E27" s="103">
        <f>+SUM(G27,+H27)</f>
        <v>1805</v>
      </c>
      <c r="F27" s="104">
        <f>IF(D27&gt;0,E27/D27*100,"-")</f>
        <v>5.6260324782595141</v>
      </c>
      <c r="G27" s="103">
        <v>1805</v>
      </c>
      <c r="H27" s="103">
        <v>0</v>
      </c>
      <c r="I27" s="103">
        <f>+SUM(K27,+M27,+O27)</f>
        <v>30278</v>
      </c>
      <c r="J27" s="104">
        <f>IF(D27&gt;0,I27/D27*100,"-")</f>
        <v>94.373967521740482</v>
      </c>
      <c r="K27" s="103">
        <v>17438</v>
      </c>
      <c r="L27" s="104">
        <f>IF(D27&gt;0,K27/D27*100,"-")</f>
        <v>54.352772496337622</v>
      </c>
      <c r="M27" s="103">
        <v>0</v>
      </c>
      <c r="N27" s="104">
        <f>IF(D27&gt;0,M27/D27*100,"-")</f>
        <v>0</v>
      </c>
      <c r="O27" s="103">
        <v>12840</v>
      </c>
      <c r="P27" s="103">
        <v>10617</v>
      </c>
      <c r="Q27" s="104">
        <f>IF(D27&gt;0,O27/D27*100,"-")</f>
        <v>40.021195025402861</v>
      </c>
      <c r="R27" s="103">
        <v>508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33</v>
      </c>
      <c r="B28" s="102" t="s">
        <v>296</v>
      </c>
      <c r="C28" s="101" t="s">
        <v>297</v>
      </c>
      <c r="D28" s="103">
        <f>+SUM(E28,+I28)</f>
        <v>33068</v>
      </c>
      <c r="E28" s="103">
        <f>+SUM(G28,+H28)</f>
        <v>1467</v>
      </c>
      <c r="F28" s="104">
        <f>IF(D28&gt;0,E28/D28*100,"-")</f>
        <v>4.4363130518930687</v>
      </c>
      <c r="G28" s="103">
        <v>1467</v>
      </c>
      <c r="H28" s="103">
        <v>0</v>
      </c>
      <c r="I28" s="103">
        <f>+SUM(K28,+M28,+O28)</f>
        <v>31601</v>
      </c>
      <c r="J28" s="104">
        <f>IF(D28&gt;0,I28/D28*100,"-")</f>
        <v>95.563686948106934</v>
      </c>
      <c r="K28" s="103">
        <v>16878</v>
      </c>
      <c r="L28" s="104">
        <f>IF(D28&gt;0,K28/D28*100,"-")</f>
        <v>51.040280633845413</v>
      </c>
      <c r="M28" s="103">
        <v>0</v>
      </c>
      <c r="N28" s="104">
        <f>IF(D28&gt;0,M28/D28*100,"-")</f>
        <v>0</v>
      </c>
      <c r="O28" s="103">
        <v>14723</v>
      </c>
      <c r="P28" s="103">
        <v>3966</v>
      </c>
      <c r="Q28" s="104">
        <f>IF(D28&gt;0,O28/D28*100,"-")</f>
        <v>44.523406314261521</v>
      </c>
      <c r="R28" s="103">
        <v>807</v>
      </c>
      <c r="S28" s="101" t="s">
        <v>257</v>
      </c>
      <c r="T28" s="101"/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33</v>
      </c>
      <c r="B29" s="102" t="s">
        <v>298</v>
      </c>
      <c r="C29" s="101" t="s">
        <v>299</v>
      </c>
      <c r="D29" s="103">
        <f>+SUM(E29,+I29)</f>
        <v>25568</v>
      </c>
      <c r="E29" s="103">
        <f>+SUM(G29,+H29)</f>
        <v>502</v>
      </c>
      <c r="F29" s="104">
        <f>IF(D29&gt;0,E29/D29*100,"-")</f>
        <v>1.9633917396745932</v>
      </c>
      <c r="G29" s="103">
        <v>502</v>
      </c>
      <c r="H29" s="103">
        <v>0</v>
      </c>
      <c r="I29" s="103">
        <f>+SUM(K29,+M29,+O29)</f>
        <v>25066</v>
      </c>
      <c r="J29" s="104">
        <f>IF(D29&gt;0,I29/D29*100,"-")</f>
        <v>98.036608260325409</v>
      </c>
      <c r="K29" s="103">
        <v>23283</v>
      </c>
      <c r="L29" s="104">
        <f>IF(D29&gt;0,K29/D29*100,"-")</f>
        <v>91.063047559449316</v>
      </c>
      <c r="M29" s="103">
        <v>0</v>
      </c>
      <c r="N29" s="104">
        <f>IF(D29&gt;0,M29/D29*100,"-")</f>
        <v>0</v>
      </c>
      <c r="O29" s="103">
        <v>1783</v>
      </c>
      <c r="P29" s="103">
        <v>718</v>
      </c>
      <c r="Q29" s="104">
        <f>IF(D29&gt;0,O29/D29*100,"-")</f>
        <v>6.9735607008760958</v>
      </c>
      <c r="R29" s="103">
        <v>643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33</v>
      </c>
      <c r="B30" s="102" t="s">
        <v>300</v>
      </c>
      <c r="C30" s="101" t="s">
        <v>301</v>
      </c>
      <c r="D30" s="103">
        <f>+SUM(E30,+I30)</f>
        <v>22462</v>
      </c>
      <c r="E30" s="103">
        <f>+SUM(G30,+H30)</f>
        <v>1464</v>
      </c>
      <c r="F30" s="104">
        <f>IF(D30&gt;0,E30/D30*100,"-")</f>
        <v>6.5176742943638146</v>
      </c>
      <c r="G30" s="103">
        <v>1464</v>
      </c>
      <c r="H30" s="103">
        <v>0</v>
      </c>
      <c r="I30" s="103">
        <f>+SUM(K30,+M30,+O30)</f>
        <v>20998</v>
      </c>
      <c r="J30" s="104">
        <f>IF(D30&gt;0,I30/D30*100,"-")</f>
        <v>93.482325705636185</v>
      </c>
      <c r="K30" s="103">
        <v>16806</v>
      </c>
      <c r="L30" s="104">
        <f>IF(D30&gt;0,K30/D30*100,"-")</f>
        <v>74.81969548570919</v>
      </c>
      <c r="M30" s="103">
        <v>0</v>
      </c>
      <c r="N30" s="104">
        <f>IF(D30&gt;0,M30/D30*100,"-")</f>
        <v>0</v>
      </c>
      <c r="O30" s="103">
        <v>4192</v>
      </c>
      <c r="P30" s="103">
        <v>1066</v>
      </c>
      <c r="Q30" s="104">
        <f>IF(D30&gt;0,O30/D30*100,"-")</f>
        <v>18.662630219926989</v>
      </c>
      <c r="R30" s="103">
        <v>364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33</v>
      </c>
      <c r="B31" s="102" t="s">
        <v>302</v>
      </c>
      <c r="C31" s="101" t="s">
        <v>303</v>
      </c>
      <c r="D31" s="103">
        <f>+SUM(E31,+I31)</f>
        <v>27069</v>
      </c>
      <c r="E31" s="103">
        <f>+SUM(G31,+H31)</f>
        <v>3197</v>
      </c>
      <c r="F31" s="104">
        <f>IF(D31&gt;0,E31/D31*100,"-")</f>
        <v>11.810558203110569</v>
      </c>
      <c r="G31" s="103">
        <v>3197</v>
      </c>
      <c r="H31" s="103">
        <v>0</v>
      </c>
      <c r="I31" s="103">
        <f>+SUM(K31,+M31,+O31)</f>
        <v>23872</v>
      </c>
      <c r="J31" s="104">
        <f>IF(D31&gt;0,I31/D31*100,"-")</f>
        <v>88.18944179688944</v>
      </c>
      <c r="K31" s="103">
        <v>7119</v>
      </c>
      <c r="L31" s="104">
        <f>IF(D31&gt;0,K31/D31*100,"-")</f>
        <v>26.299456943366948</v>
      </c>
      <c r="M31" s="103">
        <v>897</v>
      </c>
      <c r="N31" s="104">
        <f>IF(D31&gt;0,M31/D31*100,"-")</f>
        <v>3.3137537404410953</v>
      </c>
      <c r="O31" s="103">
        <v>15856</v>
      </c>
      <c r="P31" s="103">
        <v>7934</v>
      </c>
      <c r="Q31" s="104">
        <f>IF(D31&gt;0,O31/D31*100,"-")</f>
        <v>58.576231113081391</v>
      </c>
      <c r="R31" s="103">
        <v>592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33</v>
      </c>
      <c r="B32" s="102" t="s">
        <v>304</v>
      </c>
      <c r="C32" s="101" t="s">
        <v>305</v>
      </c>
      <c r="D32" s="103">
        <f>+SUM(E32,+I32)</f>
        <v>27218</v>
      </c>
      <c r="E32" s="103">
        <f>+SUM(G32,+H32)</f>
        <v>1298</v>
      </c>
      <c r="F32" s="104">
        <f>IF(D32&gt;0,E32/D32*100,"-")</f>
        <v>4.7689029318833125</v>
      </c>
      <c r="G32" s="103">
        <v>1277</v>
      </c>
      <c r="H32" s="103">
        <v>21</v>
      </c>
      <c r="I32" s="103">
        <f>+SUM(K32,+M32,+O32)</f>
        <v>25920</v>
      </c>
      <c r="J32" s="104">
        <f>IF(D32&gt;0,I32/D32*100,"-")</f>
        <v>95.231097068116682</v>
      </c>
      <c r="K32" s="103">
        <v>11281</v>
      </c>
      <c r="L32" s="104">
        <f>IF(D32&gt;0,K32/D32*100,"-")</f>
        <v>41.446836652215445</v>
      </c>
      <c r="M32" s="103">
        <v>116</v>
      </c>
      <c r="N32" s="104">
        <f>IF(D32&gt;0,M32/D32*100,"-")</f>
        <v>0.4261885516937321</v>
      </c>
      <c r="O32" s="103">
        <v>14523</v>
      </c>
      <c r="P32" s="103">
        <v>7917</v>
      </c>
      <c r="Q32" s="104">
        <f>IF(D32&gt;0,O32/D32*100,"-")</f>
        <v>53.35807186420751</v>
      </c>
      <c r="R32" s="103">
        <v>894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33</v>
      </c>
      <c r="B33" s="102" t="s">
        <v>306</v>
      </c>
      <c r="C33" s="101" t="s">
        <v>307</v>
      </c>
      <c r="D33" s="103">
        <f>+SUM(E33,+I33)</f>
        <v>6831</v>
      </c>
      <c r="E33" s="103">
        <f>+SUM(G33,+H33)</f>
        <v>1003</v>
      </c>
      <c r="F33" s="104">
        <f>IF(D33&gt;0,E33/D33*100,"-")</f>
        <v>14.683062509149467</v>
      </c>
      <c r="G33" s="103">
        <v>1003</v>
      </c>
      <c r="H33" s="103">
        <v>0</v>
      </c>
      <c r="I33" s="103">
        <f>+SUM(K33,+M33,+O33)</f>
        <v>5828</v>
      </c>
      <c r="J33" s="104">
        <f>IF(D33&gt;0,I33/D33*100,"-")</f>
        <v>85.316937490850535</v>
      </c>
      <c r="K33" s="103">
        <v>4183</v>
      </c>
      <c r="L33" s="104">
        <f>IF(D33&gt;0,K33/D33*100,"-")</f>
        <v>61.235543844239494</v>
      </c>
      <c r="M33" s="103">
        <v>0</v>
      </c>
      <c r="N33" s="104">
        <f>IF(D33&gt;0,M33/D33*100,"-")</f>
        <v>0</v>
      </c>
      <c r="O33" s="103">
        <v>1645</v>
      </c>
      <c r="P33" s="103">
        <v>1114</v>
      </c>
      <c r="Q33" s="104">
        <f>IF(D33&gt;0,O33/D33*100,"-")</f>
        <v>24.081393646611037</v>
      </c>
      <c r="R33" s="103">
        <v>148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33</v>
      </c>
      <c r="B34" s="102" t="s">
        <v>308</v>
      </c>
      <c r="C34" s="101" t="s">
        <v>309</v>
      </c>
      <c r="D34" s="103">
        <f>+SUM(E34,+I34)</f>
        <v>18765</v>
      </c>
      <c r="E34" s="103">
        <f>+SUM(G34,+H34)</f>
        <v>1427</v>
      </c>
      <c r="F34" s="104">
        <f>IF(D34&gt;0,E34/D34*100,"-")</f>
        <v>7.6045830002664534</v>
      </c>
      <c r="G34" s="103">
        <v>1427</v>
      </c>
      <c r="H34" s="103">
        <v>0</v>
      </c>
      <c r="I34" s="103">
        <f>+SUM(K34,+M34,+O34)</f>
        <v>17338</v>
      </c>
      <c r="J34" s="104">
        <f>IF(D34&gt;0,I34/D34*100,"-")</f>
        <v>92.395416999733555</v>
      </c>
      <c r="K34" s="103">
        <v>7819</v>
      </c>
      <c r="L34" s="104">
        <f>IF(D34&gt;0,K34/D34*100,"-")</f>
        <v>41.667998934185988</v>
      </c>
      <c r="M34" s="103">
        <v>0</v>
      </c>
      <c r="N34" s="104">
        <f>IF(D34&gt;0,M34/D34*100,"-")</f>
        <v>0</v>
      </c>
      <c r="O34" s="103">
        <v>9519</v>
      </c>
      <c r="P34" s="103">
        <v>3114</v>
      </c>
      <c r="Q34" s="104">
        <f>IF(D34&gt;0,O34/D34*100,"-")</f>
        <v>50.72741806554756</v>
      </c>
      <c r="R34" s="103">
        <v>427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33</v>
      </c>
      <c r="B35" s="102" t="s">
        <v>310</v>
      </c>
      <c r="C35" s="101" t="s">
        <v>311</v>
      </c>
      <c r="D35" s="103">
        <f>+SUM(E35,+I35)</f>
        <v>9722</v>
      </c>
      <c r="E35" s="103">
        <f>+SUM(G35,+H35)</f>
        <v>531</v>
      </c>
      <c r="F35" s="104">
        <f>IF(D35&gt;0,E35/D35*100,"-")</f>
        <v>5.4618391277514915</v>
      </c>
      <c r="G35" s="103">
        <v>531</v>
      </c>
      <c r="H35" s="103">
        <v>0</v>
      </c>
      <c r="I35" s="103">
        <f>+SUM(K35,+M35,+O35)</f>
        <v>9191</v>
      </c>
      <c r="J35" s="104">
        <f>IF(D35&gt;0,I35/D35*100,"-")</f>
        <v>94.538160872248511</v>
      </c>
      <c r="K35" s="103">
        <v>3711</v>
      </c>
      <c r="L35" s="104">
        <f>IF(D35&gt;0,K35/D35*100,"-")</f>
        <v>38.171158197901669</v>
      </c>
      <c r="M35" s="103">
        <v>0</v>
      </c>
      <c r="N35" s="104">
        <f>IF(D35&gt;0,M35/D35*100,"-")</f>
        <v>0</v>
      </c>
      <c r="O35" s="103">
        <v>5480</v>
      </c>
      <c r="P35" s="103">
        <v>1641</v>
      </c>
      <c r="Q35" s="104">
        <f>IF(D35&gt;0,O35/D35*100,"-")</f>
        <v>56.367002674346843</v>
      </c>
      <c r="R35" s="103">
        <v>401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33</v>
      </c>
      <c r="B36" s="102" t="s">
        <v>312</v>
      </c>
      <c r="C36" s="101" t="s">
        <v>313</v>
      </c>
      <c r="D36" s="103">
        <f>+SUM(E36,+I36)</f>
        <v>14505</v>
      </c>
      <c r="E36" s="103">
        <f>+SUM(G36,+H36)</f>
        <v>245</v>
      </c>
      <c r="F36" s="104">
        <f>IF(D36&gt;0,E36/D36*100,"-")</f>
        <v>1.6890727335401585</v>
      </c>
      <c r="G36" s="103">
        <v>245</v>
      </c>
      <c r="H36" s="103">
        <v>0</v>
      </c>
      <c r="I36" s="103">
        <f>+SUM(K36,+M36,+O36)</f>
        <v>14260</v>
      </c>
      <c r="J36" s="104">
        <f>IF(D36&gt;0,I36/D36*100,"-")</f>
        <v>98.310927266459842</v>
      </c>
      <c r="K36" s="103">
        <v>12310</v>
      </c>
      <c r="L36" s="104">
        <f>IF(D36&gt;0,K36/D36*100,"-")</f>
        <v>84.867287142364702</v>
      </c>
      <c r="M36" s="103">
        <v>0</v>
      </c>
      <c r="N36" s="104">
        <f>IF(D36&gt;0,M36/D36*100,"-")</f>
        <v>0</v>
      </c>
      <c r="O36" s="103">
        <v>1950</v>
      </c>
      <c r="P36" s="103">
        <v>760</v>
      </c>
      <c r="Q36" s="104">
        <f>IF(D36&gt;0,O36/D36*100,"-")</f>
        <v>13.443640124095142</v>
      </c>
      <c r="R36" s="103">
        <v>287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33</v>
      </c>
      <c r="B37" s="102" t="s">
        <v>314</v>
      </c>
      <c r="C37" s="101" t="s">
        <v>315</v>
      </c>
      <c r="D37" s="103">
        <f>+SUM(E37,+I37)</f>
        <v>19875</v>
      </c>
      <c r="E37" s="103">
        <f>+SUM(G37,+H37)</f>
        <v>984</v>
      </c>
      <c r="F37" s="104">
        <f>IF(D37&gt;0,E37/D37*100,"-")</f>
        <v>4.9509433962264149</v>
      </c>
      <c r="G37" s="103">
        <v>984</v>
      </c>
      <c r="H37" s="103">
        <v>0</v>
      </c>
      <c r="I37" s="103">
        <f>+SUM(K37,+M37,+O37)</f>
        <v>18891</v>
      </c>
      <c r="J37" s="104">
        <f>IF(D37&gt;0,I37/D37*100,"-")</f>
        <v>95.049056603773579</v>
      </c>
      <c r="K37" s="103">
        <v>6881</v>
      </c>
      <c r="L37" s="104">
        <f>IF(D37&gt;0,K37/D37*100,"-")</f>
        <v>34.621383647798744</v>
      </c>
      <c r="M37" s="103">
        <v>0</v>
      </c>
      <c r="N37" s="104">
        <f>IF(D37&gt;0,M37/D37*100,"-")</f>
        <v>0</v>
      </c>
      <c r="O37" s="103">
        <v>12010</v>
      </c>
      <c r="P37" s="103">
        <v>7248</v>
      </c>
      <c r="Q37" s="104">
        <f>IF(D37&gt;0,O37/D37*100,"-")</f>
        <v>60.427672955974842</v>
      </c>
      <c r="R37" s="103">
        <v>190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33</v>
      </c>
      <c r="B38" s="102" t="s">
        <v>316</v>
      </c>
      <c r="C38" s="101" t="s">
        <v>317</v>
      </c>
      <c r="D38" s="103">
        <f>+SUM(E38,+I38)</f>
        <v>22955</v>
      </c>
      <c r="E38" s="103">
        <f>+SUM(G38,+H38)</f>
        <v>0</v>
      </c>
      <c r="F38" s="104">
        <f>IF(D38&gt;0,E38/D38*100,"-")</f>
        <v>0</v>
      </c>
      <c r="G38" s="103">
        <v>0</v>
      </c>
      <c r="H38" s="103">
        <v>0</v>
      </c>
      <c r="I38" s="103">
        <f>+SUM(K38,+M38,+O38)</f>
        <v>22955</v>
      </c>
      <c r="J38" s="104">
        <f>IF(D38&gt;0,I38/D38*100,"-")</f>
        <v>100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22955</v>
      </c>
      <c r="P38" s="103">
        <v>17323</v>
      </c>
      <c r="Q38" s="104">
        <f>IF(D38&gt;0,O38/D38*100,"-")</f>
        <v>100</v>
      </c>
      <c r="R38" s="103">
        <v>307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33</v>
      </c>
      <c r="B39" s="102" t="s">
        <v>318</v>
      </c>
      <c r="C39" s="101" t="s">
        <v>319</v>
      </c>
      <c r="D39" s="103">
        <f>+SUM(E39,+I39)</f>
        <v>23503</v>
      </c>
      <c r="E39" s="103">
        <f>+SUM(G39,+H39)</f>
        <v>365</v>
      </c>
      <c r="F39" s="104">
        <f>IF(D39&gt;0,E39/D39*100,"-")</f>
        <v>1.5529932349061824</v>
      </c>
      <c r="G39" s="103">
        <v>365</v>
      </c>
      <c r="H39" s="103">
        <v>0</v>
      </c>
      <c r="I39" s="103">
        <f>+SUM(K39,+M39,+O39)</f>
        <v>23138</v>
      </c>
      <c r="J39" s="104">
        <f>IF(D39&gt;0,I39/D39*100,"-")</f>
        <v>98.447006765093818</v>
      </c>
      <c r="K39" s="103">
        <v>7830</v>
      </c>
      <c r="L39" s="104">
        <f>IF(D39&gt;0,K39/D39*100,"-")</f>
        <v>33.314895970727143</v>
      </c>
      <c r="M39" s="103">
        <v>0</v>
      </c>
      <c r="N39" s="104">
        <f>IF(D39&gt;0,M39/D39*100,"-")</f>
        <v>0</v>
      </c>
      <c r="O39" s="103">
        <v>15308</v>
      </c>
      <c r="P39" s="103">
        <v>4996</v>
      </c>
      <c r="Q39" s="104">
        <f>IF(D39&gt;0,O39/D39*100,"-")</f>
        <v>65.132110794366668</v>
      </c>
      <c r="R39" s="103">
        <v>484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33</v>
      </c>
      <c r="B40" s="102" t="s">
        <v>320</v>
      </c>
      <c r="C40" s="101" t="s">
        <v>321</v>
      </c>
      <c r="D40" s="103">
        <f>+SUM(E40,+I40)</f>
        <v>18260</v>
      </c>
      <c r="E40" s="103">
        <f>+SUM(G40,+H40)</f>
        <v>130</v>
      </c>
      <c r="F40" s="104">
        <f>IF(D40&gt;0,E40/D40*100,"-")</f>
        <v>0.71193866374589265</v>
      </c>
      <c r="G40" s="103">
        <v>130</v>
      </c>
      <c r="H40" s="103">
        <v>0</v>
      </c>
      <c r="I40" s="103">
        <f>+SUM(K40,+M40,+O40)</f>
        <v>18130</v>
      </c>
      <c r="J40" s="104">
        <f>IF(D40&gt;0,I40/D40*100,"-")</f>
        <v>99.288061336254103</v>
      </c>
      <c r="K40" s="103">
        <v>15533</v>
      </c>
      <c r="L40" s="104">
        <f>IF(D40&gt;0,K40/D40*100,"-")</f>
        <v>85.065717415115003</v>
      </c>
      <c r="M40" s="103">
        <v>0</v>
      </c>
      <c r="N40" s="104">
        <f>IF(D40&gt;0,M40/D40*100,"-")</f>
        <v>0</v>
      </c>
      <c r="O40" s="103">
        <v>2597</v>
      </c>
      <c r="P40" s="103">
        <v>401</v>
      </c>
      <c r="Q40" s="104">
        <f>IF(D40&gt;0,O40/D40*100,"-")</f>
        <v>14.222343921139103</v>
      </c>
      <c r="R40" s="103">
        <v>511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33</v>
      </c>
      <c r="B41" s="102" t="s">
        <v>322</v>
      </c>
      <c r="C41" s="101" t="s">
        <v>323</v>
      </c>
      <c r="D41" s="103">
        <f>+SUM(E41,+I41)</f>
        <v>8329</v>
      </c>
      <c r="E41" s="103">
        <f>+SUM(G41,+H41)</f>
        <v>77</v>
      </c>
      <c r="F41" s="104">
        <f>IF(D41&gt;0,E41/D41*100,"-")</f>
        <v>0.92448072997958941</v>
      </c>
      <c r="G41" s="103">
        <v>77</v>
      </c>
      <c r="H41" s="103">
        <v>0</v>
      </c>
      <c r="I41" s="103">
        <f>+SUM(K41,+M41,+O41)</f>
        <v>8252</v>
      </c>
      <c r="J41" s="104">
        <f>IF(D41&gt;0,I41/D41*100,"-")</f>
        <v>99.075519270020408</v>
      </c>
      <c r="K41" s="103">
        <v>5520</v>
      </c>
      <c r="L41" s="104">
        <f>IF(D41&gt;0,K41/D41*100,"-")</f>
        <v>66.274462720614721</v>
      </c>
      <c r="M41" s="103">
        <v>0</v>
      </c>
      <c r="N41" s="104">
        <f>IF(D41&gt;0,M41/D41*100,"-")</f>
        <v>0</v>
      </c>
      <c r="O41" s="103">
        <v>2732</v>
      </c>
      <c r="P41" s="103">
        <v>805</v>
      </c>
      <c r="Q41" s="104">
        <f>IF(D41&gt;0,O41/D41*100,"-")</f>
        <v>32.801056549405686</v>
      </c>
      <c r="R41" s="103">
        <v>591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33</v>
      </c>
      <c r="B42" s="102" t="s">
        <v>324</v>
      </c>
      <c r="C42" s="101" t="s">
        <v>325</v>
      </c>
      <c r="D42" s="103">
        <f>+SUM(E42,+I42)</f>
        <v>5613</v>
      </c>
      <c r="E42" s="103">
        <f>+SUM(G42,+H42)</f>
        <v>98</v>
      </c>
      <c r="F42" s="104">
        <f>IF(D42&gt;0,E42/D42*100,"-")</f>
        <v>1.7459469089613397</v>
      </c>
      <c r="G42" s="103">
        <v>98</v>
      </c>
      <c r="H42" s="103">
        <v>0</v>
      </c>
      <c r="I42" s="103">
        <f>+SUM(K42,+M42,+O42)</f>
        <v>5515</v>
      </c>
      <c r="J42" s="104">
        <f>IF(D42&gt;0,I42/D42*100,"-")</f>
        <v>98.254053091038656</v>
      </c>
      <c r="K42" s="103">
        <v>3207</v>
      </c>
      <c r="L42" s="104">
        <f>IF(D42&gt;0,K42/D42*100,"-")</f>
        <v>57.135221806520576</v>
      </c>
      <c r="M42" s="103">
        <v>0</v>
      </c>
      <c r="N42" s="104">
        <f>IF(D42&gt;0,M42/D42*100,"-")</f>
        <v>0</v>
      </c>
      <c r="O42" s="103">
        <v>2308</v>
      </c>
      <c r="P42" s="103">
        <v>2151</v>
      </c>
      <c r="Q42" s="104">
        <f>IF(D42&gt;0,O42/D42*100,"-")</f>
        <v>41.11883128451808</v>
      </c>
      <c r="R42" s="103">
        <v>160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33</v>
      </c>
      <c r="B43" s="102" t="s">
        <v>326</v>
      </c>
      <c r="C43" s="101" t="s">
        <v>327</v>
      </c>
      <c r="D43" s="103">
        <f>+SUM(E43,+I43)</f>
        <v>9906</v>
      </c>
      <c r="E43" s="103">
        <f>+SUM(G43,+H43)</f>
        <v>470</v>
      </c>
      <c r="F43" s="104">
        <f>IF(D43&gt;0,E43/D43*100,"-")</f>
        <v>4.7445992327882092</v>
      </c>
      <c r="G43" s="103">
        <v>470</v>
      </c>
      <c r="H43" s="103">
        <v>0</v>
      </c>
      <c r="I43" s="103">
        <f>+SUM(K43,+M43,+O43)</f>
        <v>9436</v>
      </c>
      <c r="J43" s="104">
        <f>IF(D43&gt;0,I43/D43*100,"-")</f>
        <v>95.255400767211796</v>
      </c>
      <c r="K43" s="103">
        <v>8023</v>
      </c>
      <c r="L43" s="104">
        <f>IF(D43&gt;0,K43/D43*100,"-")</f>
        <v>80.991318392893191</v>
      </c>
      <c r="M43" s="103">
        <v>0</v>
      </c>
      <c r="N43" s="104">
        <f>IF(D43&gt;0,M43/D43*100,"-")</f>
        <v>0</v>
      </c>
      <c r="O43" s="103">
        <v>1413</v>
      </c>
      <c r="P43" s="103">
        <v>746</v>
      </c>
      <c r="Q43" s="104">
        <f>IF(D43&gt;0,O43/D43*100,"-")</f>
        <v>14.264082374318596</v>
      </c>
      <c r="R43" s="103">
        <v>214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33</v>
      </c>
      <c r="B44" s="102" t="s">
        <v>328</v>
      </c>
      <c r="C44" s="101" t="s">
        <v>329</v>
      </c>
      <c r="D44" s="103">
        <f>+SUM(E44,+I44)</f>
        <v>3448</v>
      </c>
      <c r="E44" s="103">
        <f>+SUM(G44,+H44)</f>
        <v>443</v>
      </c>
      <c r="F44" s="104">
        <f>IF(D44&gt;0,E44/D44*100,"-")</f>
        <v>12.848027842227378</v>
      </c>
      <c r="G44" s="103">
        <v>443</v>
      </c>
      <c r="H44" s="103">
        <v>0</v>
      </c>
      <c r="I44" s="103">
        <f>+SUM(K44,+M44,+O44)</f>
        <v>3005</v>
      </c>
      <c r="J44" s="104">
        <f>IF(D44&gt;0,I44/D44*100,"-")</f>
        <v>87.151972157772619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3005</v>
      </c>
      <c r="P44" s="103">
        <v>2556</v>
      </c>
      <c r="Q44" s="104">
        <f>IF(D44&gt;0,O44/D44*100,"-")</f>
        <v>87.151972157772619</v>
      </c>
      <c r="R44" s="103">
        <v>32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33</v>
      </c>
      <c r="B45" s="102" t="s">
        <v>330</v>
      </c>
      <c r="C45" s="101" t="s">
        <v>331</v>
      </c>
      <c r="D45" s="103">
        <f>+SUM(E45,+I45)</f>
        <v>10286</v>
      </c>
      <c r="E45" s="103">
        <f>+SUM(G45,+H45)</f>
        <v>442</v>
      </c>
      <c r="F45" s="104">
        <f>IF(D45&gt;0,E45/D45*100,"-")</f>
        <v>4.297102858253937</v>
      </c>
      <c r="G45" s="103">
        <v>442</v>
      </c>
      <c r="H45" s="103">
        <v>0</v>
      </c>
      <c r="I45" s="103">
        <f>+SUM(K45,+M45,+O45)</f>
        <v>9844</v>
      </c>
      <c r="J45" s="104">
        <f>IF(D45&gt;0,I45/D45*100,"-")</f>
        <v>95.702897141746064</v>
      </c>
      <c r="K45" s="103">
        <v>7249</v>
      </c>
      <c r="L45" s="104">
        <f>IF(D45&gt;0,K45/D45*100,"-")</f>
        <v>70.474431265798174</v>
      </c>
      <c r="M45" s="103">
        <v>723</v>
      </c>
      <c r="N45" s="104">
        <f>IF(D45&gt;0,M45/D45*100,"-")</f>
        <v>7.0289714174606264</v>
      </c>
      <c r="O45" s="103">
        <v>1872</v>
      </c>
      <c r="P45" s="103">
        <v>1200</v>
      </c>
      <c r="Q45" s="104">
        <f>IF(D45&gt;0,O45/D45*100,"-")</f>
        <v>18.199494458487266</v>
      </c>
      <c r="R45" s="103">
        <v>140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33</v>
      </c>
      <c r="B46" s="102" t="s">
        <v>332</v>
      </c>
      <c r="C46" s="101" t="s">
        <v>333</v>
      </c>
      <c r="D46" s="103">
        <f>+SUM(E46,+I46)</f>
        <v>7499</v>
      </c>
      <c r="E46" s="103">
        <f>+SUM(G46,+H46)</f>
        <v>559</v>
      </c>
      <c r="F46" s="104">
        <f>IF(D46&gt;0,E46/D46*100,"-")</f>
        <v>7.4543272436324841</v>
      </c>
      <c r="G46" s="103">
        <v>559</v>
      </c>
      <c r="H46" s="103">
        <v>0</v>
      </c>
      <c r="I46" s="103">
        <f>+SUM(K46,+M46,+O46)</f>
        <v>6940</v>
      </c>
      <c r="J46" s="104">
        <f>IF(D46&gt;0,I46/D46*100,"-")</f>
        <v>92.545672756367509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6940</v>
      </c>
      <c r="P46" s="103">
        <v>6314</v>
      </c>
      <c r="Q46" s="104">
        <f>IF(D46&gt;0,O46/D46*100,"-")</f>
        <v>92.545672756367509</v>
      </c>
      <c r="R46" s="103">
        <v>102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33</v>
      </c>
      <c r="B47" s="102" t="s">
        <v>334</v>
      </c>
      <c r="C47" s="101" t="s">
        <v>335</v>
      </c>
      <c r="D47" s="103">
        <f>+SUM(E47,+I47)</f>
        <v>2032</v>
      </c>
      <c r="E47" s="103">
        <f>+SUM(G47,+H47)</f>
        <v>173</v>
      </c>
      <c r="F47" s="104">
        <f>IF(D47&gt;0,E47/D47*100,"-")</f>
        <v>8.5137795275590555</v>
      </c>
      <c r="G47" s="103">
        <v>173</v>
      </c>
      <c r="H47" s="103">
        <v>0</v>
      </c>
      <c r="I47" s="103">
        <f>+SUM(K47,+M47,+O47)</f>
        <v>1859</v>
      </c>
      <c r="J47" s="104">
        <f>IF(D47&gt;0,I47/D47*100,"-")</f>
        <v>91.486220472440948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1859</v>
      </c>
      <c r="P47" s="103">
        <v>1705</v>
      </c>
      <c r="Q47" s="104">
        <f>IF(D47&gt;0,O47/D47*100,"-")</f>
        <v>91.486220472440948</v>
      </c>
      <c r="R47" s="103">
        <v>18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33</v>
      </c>
      <c r="B48" s="102" t="s">
        <v>336</v>
      </c>
      <c r="C48" s="101" t="s">
        <v>337</v>
      </c>
      <c r="D48" s="103">
        <f>+SUM(E48,+I48)</f>
        <v>17616</v>
      </c>
      <c r="E48" s="103">
        <f>+SUM(G48,+H48)</f>
        <v>1991</v>
      </c>
      <c r="F48" s="104">
        <f>IF(D48&gt;0,E48/D48*100,"-")</f>
        <v>11.302225249772933</v>
      </c>
      <c r="G48" s="103">
        <v>1991</v>
      </c>
      <c r="H48" s="103">
        <v>0</v>
      </c>
      <c r="I48" s="103">
        <f>+SUM(K48,+M48,+O48)</f>
        <v>15625</v>
      </c>
      <c r="J48" s="104">
        <f>IF(D48&gt;0,I48/D48*100,"-")</f>
        <v>88.697774750227069</v>
      </c>
      <c r="K48" s="103">
        <v>10960</v>
      </c>
      <c r="L48" s="104">
        <f>IF(D48&gt;0,K48/D48*100,"-")</f>
        <v>62.21616712079927</v>
      </c>
      <c r="M48" s="103">
        <v>0</v>
      </c>
      <c r="N48" s="104">
        <f>IF(D48&gt;0,M48/D48*100,"-")</f>
        <v>0</v>
      </c>
      <c r="O48" s="103">
        <v>4665</v>
      </c>
      <c r="P48" s="103">
        <v>3491</v>
      </c>
      <c r="Q48" s="104">
        <f>IF(D48&gt;0,O48/D48*100,"-")</f>
        <v>26.481607629427796</v>
      </c>
      <c r="R48" s="103">
        <v>574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33</v>
      </c>
      <c r="B49" s="102" t="s">
        <v>338</v>
      </c>
      <c r="C49" s="101" t="s">
        <v>339</v>
      </c>
      <c r="D49" s="103">
        <f>+SUM(E49,+I49)</f>
        <v>1520</v>
      </c>
      <c r="E49" s="103">
        <f>+SUM(G49,+H49)</f>
        <v>64</v>
      </c>
      <c r="F49" s="104">
        <f>IF(D49&gt;0,E49/D49*100,"-")</f>
        <v>4.2105263157894735</v>
      </c>
      <c r="G49" s="103">
        <v>64</v>
      </c>
      <c r="H49" s="103">
        <v>0</v>
      </c>
      <c r="I49" s="103">
        <f>+SUM(K49,+M49,+O49)</f>
        <v>1456</v>
      </c>
      <c r="J49" s="104">
        <f>IF(D49&gt;0,I49/D49*100,"-")</f>
        <v>95.78947368421052</v>
      </c>
      <c r="K49" s="103">
        <v>1325</v>
      </c>
      <c r="L49" s="104">
        <f>IF(D49&gt;0,K49/D49*100,"-")</f>
        <v>87.171052631578945</v>
      </c>
      <c r="M49" s="103">
        <v>0</v>
      </c>
      <c r="N49" s="104">
        <f>IF(D49&gt;0,M49/D49*100,"-")</f>
        <v>0</v>
      </c>
      <c r="O49" s="103">
        <v>131</v>
      </c>
      <c r="P49" s="103">
        <v>30</v>
      </c>
      <c r="Q49" s="104">
        <f>IF(D49&gt;0,O49/D49*100,"-")</f>
        <v>8.6184210526315788</v>
      </c>
      <c r="R49" s="103">
        <v>24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9">
    <sortCondition ref="A8:A49"/>
    <sortCondition ref="B8:B49"/>
    <sortCondition ref="C8:C49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岐阜県</v>
      </c>
      <c r="B7" s="107" t="str">
        <f>水洗化人口等!B7</f>
        <v>21000</v>
      </c>
      <c r="C7" s="106" t="s">
        <v>200</v>
      </c>
      <c r="D7" s="108">
        <f>SUM(E7,+H7,+K7)</f>
        <v>549628</v>
      </c>
      <c r="E7" s="108">
        <f>SUM(F7:G7)</f>
        <v>4070</v>
      </c>
      <c r="F7" s="108">
        <f>SUM(F$8:F$207)</f>
        <v>4070</v>
      </c>
      <c r="G7" s="108">
        <f>SUM(G$8:G$207)</f>
        <v>0</v>
      </c>
      <c r="H7" s="108">
        <f>SUM(I7:J7)</f>
        <v>33946</v>
      </c>
      <c r="I7" s="108">
        <f>SUM(I$8:I$207)</f>
        <v>21647</v>
      </c>
      <c r="J7" s="108">
        <f>SUM(J$8:J$207)</f>
        <v>12299</v>
      </c>
      <c r="K7" s="108">
        <f>SUM(L7:M7)</f>
        <v>511612</v>
      </c>
      <c r="L7" s="108">
        <f>SUM(L$8:L$207)</f>
        <v>40819</v>
      </c>
      <c r="M7" s="108">
        <f>SUM(M$8:M$207)</f>
        <v>470793</v>
      </c>
      <c r="N7" s="108">
        <f>SUM(O7,+V7,+AC7)</f>
        <v>549765</v>
      </c>
      <c r="O7" s="108">
        <f>SUM(P7:U7)</f>
        <v>66536</v>
      </c>
      <c r="P7" s="108">
        <f t="shared" ref="P7:U7" si="0">SUM(P$8:P$207)</f>
        <v>63633</v>
      </c>
      <c r="Q7" s="108">
        <f t="shared" si="0"/>
        <v>0</v>
      </c>
      <c r="R7" s="108">
        <f t="shared" si="0"/>
        <v>0</v>
      </c>
      <c r="S7" s="108">
        <f t="shared" si="0"/>
        <v>116</v>
      </c>
      <c r="T7" s="108">
        <f t="shared" si="0"/>
        <v>0</v>
      </c>
      <c r="U7" s="108">
        <f t="shared" si="0"/>
        <v>2787</v>
      </c>
      <c r="V7" s="108">
        <f>SUM(W7:AB7)</f>
        <v>483092</v>
      </c>
      <c r="W7" s="108">
        <f t="shared" ref="W7:AB7" si="1">SUM(W$8:W$207)</f>
        <v>473300</v>
      </c>
      <c r="X7" s="108">
        <f t="shared" si="1"/>
        <v>0</v>
      </c>
      <c r="Y7" s="108">
        <f t="shared" si="1"/>
        <v>0</v>
      </c>
      <c r="Z7" s="108">
        <f t="shared" si="1"/>
        <v>399</v>
      </c>
      <c r="AA7" s="108">
        <f t="shared" si="1"/>
        <v>0</v>
      </c>
      <c r="AB7" s="108">
        <f t="shared" si="1"/>
        <v>9393</v>
      </c>
      <c r="AC7" s="108">
        <f>SUM(AD7:AE7)</f>
        <v>137</v>
      </c>
      <c r="AD7" s="108">
        <f>SUM(AD$8:AD$207)</f>
        <v>137</v>
      </c>
      <c r="AE7" s="108">
        <f>SUM(AE$8:AE$207)</f>
        <v>0</v>
      </c>
      <c r="AF7" s="108">
        <f>SUM(AG7:AI7)</f>
        <v>8150</v>
      </c>
      <c r="AG7" s="108">
        <f>SUM(AG$8:AG$207)</f>
        <v>8150</v>
      </c>
      <c r="AH7" s="108">
        <f>SUM(AH$8:AH$207)</f>
        <v>0</v>
      </c>
      <c r="AI7" s="108">
        <f>SUM(AI$8:AI$207)</f>
        <v>0</v>
      </c>
      <c r="AJ7" s="108">
        <f>SUM(AK7:AS7)</f>
        <v>11039</v>
      </c>
      <c r="AK7" s="108">
        <f t="shared" ref="AK7:AS7" si="2">SUM(AK$8:AK$207)</f>
        <v>3664</v>
      </c>
      <c r="AL7" s="108">
        <f t="shared" si="2"/>
        <v>144</v>
      </c>
      <c r="AM7" s="108">
        <f t="shared" si="2"/>
        <v>3961</v>
      </c>
      <c r="AN7" s="108">
        <f t="shared" si="2"/>
        <v>1647</v>
      </c>
      <c r="AO7" s="108">
        <f t="shared" si="2"/>
        <v>0</v>
      </c>
      <c r="AP7" s="108">
        <f t="shared" si="2"/>
        <v>301</v>
      </c>
      <c r="AQ7" s="108">
        <f t="shared" si="2"/>
        <v>0</v>
      </c>
      <c r="AR7" s="108">
        <f t="shared" si="2"/>
        <v>0</v>
      </c>
      <c r="AS7" s="108">
        <f t="shared" si="2"/>
        <v>1322</v>
      </c>
      <c r="AT7" s="108">
        <f>SUM(AU7:AY7)</f>
        <v>1101</v>
      </c>
      <c r="AU7" s="108">
        <f>SUM(AU$8:AU$207)</f>
        <v>919</v>
      </c>
      <c r="AV7" s="108">
        <f>SUM(AV$8:AV$207)</f>
        <v>0</v>
      </c>
      <c r="AW7" s="108">
        <f>SUM(AW$8:AW$207)</f>
        <v>182</v>
      </c>
      <c r="AX7" s="108">
        <f>SUM(AX$8:AX$207)</f>
        <v>0</v>
      </c>
      <c r="AY7" s="108">
        <f>SUM(AY$8:AY$207)</f>
        <v>0</v>
      </c>
      <c r="AZ7" s="108">
        <f>SUM(BA7:BC7)</f>
        <v>523</v>
      </c>
      <c r="BA7" s="108">
        <f>SUM(BA$8:BA$207)</f>
        <v>523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33</v>
      </c>
      <c r="B8" s="113" t="s">
        <v>254</v>
      </c>
      <c r="C8" s="101" t="s">
        <v>255</v>
      </c>
      <c r="D8" s="103">
        <f>SUM(E8,+H8,+K8)</f>
        <v>49145</v>
      </c>
      <c r="E8" s="103">
        <f>SUM(F8:G8)</f>
        <v>1166</v>
      </c>
      <c r="F8" s="103">
        <v>1166</v>
      </c>
      <c r="G8" s="103">
        <v>0</v>
      </c>
      <c r="H8" s="103">
        <f>SUM(I8:J8)</f>
        <v>3202</v>
      </c>
      <c r="I8" s="103">
        <v>3202</v>
      </c>
      <c r="J8" s="103">
        <v>0</v>
      </c>
      <c r="K8" s="103">
        <f>SUM(L8:M8)</f>
        <v>44777</v>
      </c>
      <c r="L8" s="103">
        <v>0</v>
      </c>
      <c r="M8" s="103">
        <v>44777</v>
      </c>
      <c r="N8" s="103">
        <f>SUM(O8,+V8,+AC8)</f>
        <v>49145</v>
      </c>
      <c r="O8" s="103">
        <f>SUM(P8:U8)</f>
        <v>4368</v>
      </c>
      <c r="P8" s="103">
        <v>4368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44777</v>
      </c>
      <c r="W8" s="103">
        <v>44777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965</v>
      </c>
      <c r="AG8" s="103">
        <v>965</v>
      </c>
      <c r="AH8" s="103">
        <v>0</v>
      </c>
      <c r="AI8" s="103">
        <v>0</v>
      </c>
      <c r="AJ8" s="103">
        <f>SUM(AK8:AS8)</f>
        <v>965</v>
      </c>
      <c r="AK8" s="103">
        <v>0</v>
      </c>
      <c r="AL8" s="103">
        <v>0</v>
      </c>
      <c r="AM8" s="103">
        <v>965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116</v>
      </c>
      <c r="AU8" s="103">
        <v>0</v>
      </c>
      <c r="AV8" s="103">
        <v>0</v>
      </c>
      <c r="AW8" s="103">
        <v>116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33</v>
      </c>
      <c r="B9" s="113" t="s">
        <v>258</v>
      </c>
      <c r="C9" s="101" t="s">
        <v>259</v>
      </c>
      <c r="D9" s="103">
        <f>SUM(E9,+H9,+K9)</f>
        <v>27071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27071</v>
      </c>
      <c r="L9" s="103">
        <v>2000</v>
      </c>
      <c r="M9" s="103">
        <v>25071</v>
      </c>
      <c r="N9" s="103">
        <f>SUM(O9,+V9,+AC9)</f>
        <v>27094</v>
      </c>
      <c r="O9" s="103">
        <f>SUM(P9:U9)</f>
        <v>2000</v>
      </c>
      <c r="P9" s="103">
        <v>2000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25071</v>
      </c>
      <c r="W9" s="103">
        <v>25071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23</v>
      </c>
      <c r="AD9" s="103">
        <v>23</v>
      </c>
      <c r="AE9" s="103">
        <v>0</v>
      </c>
      <c r="AF9" s="103">
        <f>SUM(AG9:AI9)</f>
        <v>617</v>
      </c>
      <c r="AG9" s="103">
        <v>617</v>
      </c>
      <c r="AH9" s="103">
        <v>0</v>
      </c>
      <c r="AI9" s="103">
        <v>0</v>
      </c>
      <c r="AJ9" s="103">
        <f>SUM(AK9:AS9)</f>
        <v>617</v>
      </c>
      <c r="AK9" s="103">
        <v>0</v>
      </c>
      <c r="AL9" s="103">
        <v>0</v>
      </c>
      <c r="AM9" s="103">
        <v>231</v>
      </c>
      <c r="AN9" s="103">
        <v>226</v>
      </c>
      <c r="AO9" s="103">
        <v>0</v>
      </c>
      <c r="AP9" s="103">
        <v>0</v>
      </c>
      <c r="AQ9" s="103">
        <v>0</v>
      </c>
      <c r="AR9" s="103">
        <v>0</v>
      </c>
      <c r="AS9" s="103">
        <v>160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33</v>
      </c>
      <c r="B10" s="113" t="s">
        <v>260</v>
      </c>
      <c r="C10" s="101" t="s">
        <v>261</v>
      </c>
      <c r="D10" s="103">
        <f>SUM(E10,+H10,+K10)</f>
        <v>21513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21513</v>
      </c>
      <c r="L10" s="103">
        <v>4748</v>
      </c>
      <c r="M10" s="103">
        <v>16765</v>
      </c>
      <c r="N10" s="103">
        <f>SUM(O10,+V10,+AC10)</f>
        <v>21513</v>
      </c>
      <c r="O10" s="103">
        <f>SUM(P10:U10)</f>
        <v>4748</v>
      </c>
      <c r="P10" s="103">
        <v>4748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16765</v>
      </c>
      <c r="W10" s="103">
        <v>16765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200</v>
      </c>
      <c r="AG10" s="103">
        <v>200</v>
      </c>
      <c r="AH10" s="103">
        <v>0</v>
      </c>
      <c r="AI10" s="103">
        <v>0</v>
      </c>
      <c r="AJ10" s="103">
        <f>SUM(AK10:AS10)</f>
        <v>200</v>
      </c>
      <c r="AK10" s="103">
        <v>0</v>
      </c>
      <c r="AL10" s="103">
        <v>0</v>
      </c>
      <c r="AM10" s="103">
        <v>32</v>
      </c>
      <c r="AN10" s="103">
        <v>0</v>
      </c>
      <c r="AO10" s="103">
        <v>0</v>
      </c>
      <c r="AP10" s="103">
        <v>168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33</v>
      </c>
      <c r="B11" s="113" t="s">
        <v>262</v>
      </c>
      <c r="C11" s="101" t="s">
        <v>263</v>
      </c>
      <c r="D11" s="103">
        <f>SUM(E11,+H11,+K11)</f>
        <v>8652</v>
      </c>
      <c r="E11" s="103">
        <f>SUM(F11:G11)</f>
        <v>0</v>
      </c>
      <c r="F11" s="103">
        <v>0</v>
      </c>
      <c r="G11" s="103">
        <v>0</v>
      </c>
      <c r="H11" s="103">
        <f>SUM(I11:J11)</f>
        <v>2320</v>
      </c>
      <c r="I11" s="103">
        <v>2291</v>
      </c>
      <c r="J11" s="103">
        <v>29</v>
      </c>
      <c r="K11" s="103">
        <f>SUM(L11:M11)</f>
        <v>6332</v>
      </c>
      <c r="L11" s="103">
        <v>0</v>
      </c>
      <c r="M11" s="103">
        <v>6332</v>
      </c>
      <c r="N11" s="103">
        <f>SUM(O11,+V11,+AC11)</f>
        <v>8652</v>
      </c>
      <c r="O11" s="103">
        <f>SUM(P11:U11)</f>
        <v>2291</v>
      </c>
      <c r="P11" s="103">
        <v>2291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6361</v>
      </c>
      <c r="W11" s="103">
        <v>6361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208</v>
      </c>
      <c r="AG11" s="103">
        <v>208</v>
      </c>
      <c r="AH11" s="103">
        <v>0</v>
      </c>
      <c r="AI11" s="103">
        <v>0</v>
      </c>
      <c r="AJ11" s="103">
        <f>SUM(AK11:AS11)</f>
        <v>208</v>
      </c>
      <c r="AK11" s="103">
        <v>0</v>
      </c>
      <c r="AL11" s="103">
        <v>0</v>
      </c>
      <c r="AM11" s="103">
        <v>208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33</v>
      </c>
      <c r="B12" s="113" t="s">
        <v>264</v>
      </c>
      <c r="C12" s="101" t="s">
        <v>265</v>
      </c>
      <c r="D12" s="103">
        <f>SUM(E12,+H12,+K12)</f>
        <v>11620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11620</v>
      </c>
      <c r="L12" s="103">
        <v>1415</v>
      </c>
      <c r="M12" s="103">
        <v>10205</v>
      </c>
      <c r="N12" s="103">
        <f>SUM(O12,+V12,+AC12)</f>
        <v>11620</v>
      </c>
      <c r="O12" s="103">
        <f>SUM(P12:U12)</f>
        <v>1415</v>
      </c>
      <c r="P12" s="103">
        <v>1415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10205</v>
      </c>
      <c r="W12" s="103">
        <v>10205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85</v>
      </c>
      <c r="AG12" s="103">
        <v>85</v>
      </c>
      <c r="AH12" s="103">
        <v>0</v>
      </c>
      <c r="AI12" s="103">
        <v>0</v>
      </c>
      <c r="AJ12" s="103">
        <f>SUM(AK12:AS12)</f>
        <v>85</v>
      </c>
      <c r="AK12" s="103">
        <v>0</v>
      </c>
      <c r="AL12" s="103">
        <v>0</v>
      </c>
      <c r="AM12" s="103">
        <v>85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33</v>
      </c>
      <c r="B13" s="113" t="s">
        <v>266</v>
      </c>
      <c r="C13" s="101" t="s">
        <v>267</v>
      </c>
      <c r="D13" s="103">
        <f>SUM(E13,+H13,+K13)</f>
        <v>21429</v>
      </c>
      <c r="E13" s="103">
        <f>SUM(F13:G13)</f>
        <v>0</v>
      </c>
      <c r="F13" s="103">
        <v>0</v>
      </c>
      <c r="G13" s="103">
        <v>0</v>
      </c>
      <c r="H13" s="103">
        <f>SUM(I13:J13)</f>
        <v>8048</v>
      </c>
      <c r="I13" s="103">
        <v>8048</v>
      </c>
      <c r="J13" s="103">
        <v>0</v>
      </c>
      <c r="K13" s="103">
        <f>SUM(L13:M13)</f>
        <v>13381</v>
      </c>
      <c r="L13" s="103">
        <v>1288</v>
      </c>
      <c r="M13" s="103">
        <v>12093</v>
      </c>
      <c r="N13" s="103">
        <f>SUM(O13,+V13,+AC13)</f>
        <v>21429</v>
      </c>
      <c r="O13" s="103">
        <f>SUM(P13:U13)</f>
        <v>9336</v>
      </c>
      <c r="P13" s="103">
        <v>9336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12093</v>
      </c>
      <c r="W13" s="103">
        <v>12093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680</v>
      </c>
      <c r="AG13" s="103">
        <v>680</v>
      </c>
      <c r="AH13" s="103">
        <v>0</v>
      </c>
      <c r="AI13" s="103">
        <v>0</v>
      </c>
      <c r="AJ13" s="103">
        <f>SUM(AK13:AS13)</f>
        <v>1169</v>
      </c>
      <c r="AK13" s="103">
        <v>430</v>
      </c>
      <c r="AL13" s="103">
        <v>78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661</v>
      </c>
      <c r="AT13" s="103">
        <f>SUM(AU13:AY13)</f>
        <v>19</v>
      </c>
      <c r="AU13" s="103">
        <v>19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78</v>
      </c>
      <c r="BA13" s="103">
        <v>78</v>
      </c>
      <c r="BB13" s="103">
        <v>0</v>
      </c>
      <c r="BC13" s="103">
        <v>0</v>
      </c>
    </row>
    <row r="14" spans="1:55" s="105" customFormat="1" ht="13.5" customHeight="1">
      <c r="A14" s="115" t="s">
        <v>33</v>
      </c>
      <c r="B14" s="113" t="s">
        <v>268</v>
      </c>
      <c r="C14" s="101" t="s">
        <v>269</v>
      </c>
      <c r="D14" s="103">
        <f>SUM(E14,+H14,+K14)</f>
        <v>6804</v>
      </c>
      <c r="E14" s="103">
        <f>SUM(F14:G14)</f>
        <v>0</v>
      </c>
      <c r="F14" s="103">
        <v>0</v>
      </c>
      <c r="G14" s="103">
        <v>0</v>
      </c>
      <c r="H14" s="103">
        <f>SUM(I14:J14)</f>
        <v>1070</v>
      </c>
      <c r="I14" s="103">
        <v>1070</v>
      </c>
      <c r="J14" s="103">
        <v>0</v>
      </c>
      <c r="K14" s="103">
        <f>SUM(L14:M14)</f>
        <v>5734</v>
      </c>
      <c r="L14" s="103">
        <v>0</v>
      </c>
      <c r="M14" s="103">
        <v>5734</v>
      </c>
      <c r="N14" s="103">
        <f>SUM(O14,+V14,+AC14)</f>
        <v>6816</v>
      </c>
      <c r="O14" s="103">
        <f>SUM(P14:U14)</f>
        <v>1070</v>
      </c>
      <c r="P14" s="103">
        <v>1070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5734</v>
      </c>
      <c r="W14" s="103">
        <v>5734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12</v>
      </c>
      <c r="AD14" s="103">
        <v>12</v>
      </c>
      <c r="AE14" s="103">
        <v>0</v>
      </c>
      <c r="AF14" s="103">
        <f>SUM(AG14:AI14)</f>
        <v>22</v>
      </c>
      <c r="AG14" s="103">
        <v>22</v>
      </c>
      <c r="AH14" s="103">
        <v>0</v>
      </c>
      <c r="AI14" s="103">
        <v>0</v>
      </c>
      <c r="AJ14" s="103">
        <f>SUM(AK14:AS14)</f>
        <v>14</v>
      </c>
      <c r="AK14" s="103">
        <v>14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22</v>
      </c>
      <c r="AU14" s="103">
        <v>22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33</v>
      </c>
      <c r="B15" s="113" t="s">
        <v>270</v>
      </c>
      <c r="C15" s="101" t="s">
        <v>271</v>
      </c>
      <c r="D15" s="103">
        <f>SUM(E15,+H15,+K15)</f>
        <v>12180</v>
      </c>
      <c r="E15" s="103">
        <f>SUM(F15:G15)</f>
        <v>0</v>
      </c>
      <c r="F15" s="103">
        <v>0</v>
      </c>
      <c r="G15" s="103">
        <v>0</v>
      </c>
      <c r="H15" s="103">
        <f>SUM(I15:J15)</f>
        <v>2787</v>
      </c>
      <c r="I15" s="103">
        <v>2787</v>
      </c>
      <c r="J15" s="103">
        <v>0</v>
      </c>
      <c r="K15" s="103">
        <f>SUM(L15:M15)</f>
        <v>9393</v>
      </c>
      <c r="L15" s="103">
        <v>0</v>
      </c>
      <c r="M15" s="103">
        <v>9393</v>
      </c>
      <c r="N15" s="103">
        <f>SUM(O15,+V15,+AC15)</f>
        <v>12180</v>
      </c>
      <c r="O15" s="103">
        <f>SUM(P15:U15)</f>
        <v>2787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2787</v>
      </c>
      <c r="V15" s="103">
        <f>SUM(W15:AB15)</f>
        <v>9393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9393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33</v>
      </c>
      <c r="B16" s="113" t="s">
        <v>272</v>
      </c>
      <c r="C16" s="101" t="s">
        <v>273</v>
      </c>
      <c r="D16" s="103">
        <f>SUM(E16,+H16,+K16)</f>
        <v>33173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33173</v>
      </c>
      <c r="L16" s="103">
        <v>1945</v>
      </c>
      <c r="M16" s="103">
        <v>31228</v>
      </c>
      <c r="N16" s="103">
        <f>SUM(O16,+V16,+AC16)</f>
        <v>33173</v>
      </c>
      <c r="O16" s="103">
        <f>SUM(P16:U16)</f>
        <v>1945</v>
      </c>
      <c r="P16" s="103">
        <v>1945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31228</v>
      </c>
      <c r="W16" s="103">
        <v>31228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142</v>
      </c>
      <c r="AG16" s="103">
        <v>142</v>
      </c>
      <c r="AH16" s="103">
        <v>0</v>
      </c>
      <c r="AI16" s="103">
        <v>0</v>
      </c>
      <c r="AJ16" s="103">
        <f>SUM(AK16:AS16)</f>
        <v>786</v>
      </c>
      <c r="AK16" s="103">
        <v>786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142</v>
      </c>
      <c r="AU16" s="103">
        <v>142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33</v>
      </c>
      <c r="B17" s="113" t="s">
        <v>274</v>
      </c>
      <c r="C17" s="101" t="s">
        <v>275</v>
      </c>
      <c r="D17" s="103">
        <f>SUM(E17,+H17,+K17)</f>
        <v>16519</v>
      </c>
      <c r="E17" s="103">
        <f>SUM(F17:G17)</f>
        <v>0</v>
      </c>
      <c r="F17" s="103">
        <v>0</v>
      </c>
      <c r="G17" s="103">
        <v>0</v>
      </c>
      <c r="H17" s="103">
        <f>SUM(I17:J17)</f>
        <v>16519</v>
      </c>
      <c r="I17" s="103">
        <v>4249</v>
      </c>
      <c r="J17" s="103">
        <v>12270</v>
      </c>
      <c r="K17" s="103">
        <f>SUM(L17:M17)</f>
        <v>0</v>
      </c>
      <c r="L17" s="103">
        <v>0</v>
      </c>
      <c r="M17" s="103">
        <v>0</v>
      </c>
      <c r="N17" s="103">
        <f>SUM(O17,+V17,+AC17)</f>
        <v>16534</v>
      </c>
      <c r="O17" s="103">
        <f>SUM(P17:U17)</f>
        <v>4249</v>
      </c>
      <c r="P17" s="103">
        <v>4249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12270</v>
      </c>
      <c r="W17" s="103">
        <v>12270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15</v>
      </c>
      <c r="AD17" s="103">
        <v>15</v>
      </c>
      <c r="AE17" s="103">
        <v>0</v>
      </c>
      <c r="AF17" s="103">
        <f>SUM(AG17:AI17)</f>
        <v>314</v>
      </c>
      <c r="AG17" s="103">
        <v>314</v>
      </c>
      <c r="AH17" s="103">
        <v>0</v>
      </c>
      <c r="AI17" s="103">
        <v>0</v>
      </c>
      <c r="AJ17" s="103">
        <f>SUM(AK17:AS17)</f>
        <v>314</v>
      </c>
      <c r="AK17" s="103">
        <v>314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314</v>
      </c>
      <c r="AU17" s="103">
        <v>314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33</v>
      </c>
      <c r="B18" s="113" t="s">
        <v>276</v>
      </c>
      <c r="C18" s="101" t="s">
        <v>277</v>
      </c>
      <c r="D18" s="103">
        <f>SUM(E18,+H18,+K18)</f>
        <v>11240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11240</v>
      </c>
      <c r="L18" s="103">
        <v>1462</v>
      </c>
      <c r="M18" s="103">
        <v>9778</v>
      </c>
      <c r="N18" s="103">
        <f>SUM(O18,+V18,+AC18)</f>
        <v>11240</v>
      </c>
      <c r="O18" s="103">
        <f>SUM(P18:U18)</f>
        <v>1462</v>
      </c>
      <c r="P18" s="103">
        <v>1462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9778</v>
      </c>
      <c r="W18" s="103">
        <v>9778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48</v>
      </c>
      <c r="AG18" s="103">
        <v>48</v>
      </c>
      <c r="AH18" s="103">
        <v>0</v>
      </c>
      <c r="AI18" s="103">
        <v>0</v>
      </c>
      <c r="AJ18" s="103">
        <f>SUM(AK18:AS18)</f>
        <v>101</v>
      </c>
      <c r="AK18" s="103">
        <v>85</v>
      </c>
      <c r="AL18" s="103">
        <v>16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48</v>
      </c>
      <c r="AU18" s="103">
        <v>48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16</v>
      </c>
      <c r="BA18" s="103">
        <v>16</v>
      </c>
      <c r="BB18" s="103">
        <v>0</v>
      </c>
      <c r="BC18" s="103">
        <v>0</v>
      </c>
    </row>
    <row r="19" spans="1:55" s="105" customFormat="1" ht="13.5" customHeight="1">
      <c r="A19" s="115" t="s">
        <v>33</v>
      </c>
      <c r="B19" s="113" t="s">
        <v>278</v>
      </c>
      <c r="C19" s="101" t="s">
        <v>279</v>
      </c>
      <c r="D19" s="103">
        <f>SUM(E19,+H19,+K19)</f>
        <v>11075</v>
      </c>
      <c r="E19" s="103">
        <f>SUM(F19:G19)</f>
        <v>2904</v>
      </c>
      <c r="F19" s="103">
        <v>2904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8171</v>
      </c>
      <c r="L19" s="103">
        <v>0</v>
      </c>
      <c r="M19" s="103">
        <v>8171</v>
      </c>
      <c r="N19" s="103">
        <f>SUM(O19,+V19,+AC19)</f>
        <v>11075</v>
      </c>
      <c r="O19" s="103">
        <f>SUM(P19:U19)</f>
        <v>2904</v>
      </c>
      <c r="P19" s="103">
        <v>2904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8171</v>
      </c>
      <c r="W19" s="103">
        <v>8171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46</v>
      </c>
      <c r="AG19" s="103">
        <v>46</v>
      </c>
      <c r="AH19" s="103">
        <v>0</v>
      </c>
      <c r="AI19" s="103">
        <v>0</v>
      </c>
      <c r="AJ19" s="103">
        <f>SUM(AK19:AS19)</f>
        <v>467</v>
      </c>
      <c r="AK19" s="103">
        <v>467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46</v>
      </c>
      <c r="AU19" s="103">
        <v>46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33</v>
      </c>
      <c r="B20" s="113" t="s">
        <v>280</v>
      </c>
      <c r="C20" s="101" t="s">
        <v>281</v>
      </c>
      <c r="D20" s="103">
        <f>SUM(E20,+H20,+K20)</f>
        <v>44323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44323</v>
      </c>
      <c r="L20" s="103">
        <v>3011</v>
      </c>
      <c r="M20" s="103">
        <v>41312</v>
      </c>
      <c r="N20" s="103">
        <f>SUM(O20,+V20,+AC20)</f>
        <v>44323</v>
      </c>
      <c r="O20" s="103">
        <f>SUM(P20:U20)</f>
        <v>3011</v>
      </c>
      <c r="P20" s="103">
        <v>3011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41312</v>
      </c>
      <c r="W20" s="103">
        <v>41312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784</v>
      </c>
      <c r="AG20" s="103">
        <v>784</v>
      </c>
      <c r="AH20" s="103">
        <v>0</v>
      </c>
      <c r="AI20" s="103">
        <v>0</v>
      </c>
      <c r="AJ20" s="103">
        <f>SUM(AK20:AS20)</f>
        <v>1253</v>
      </c>
      <c r="AK20" s="103">
        <v>469</v>
      </c>
      <c r="AL20" s="103">
        <v>0</v>
      </c>
      <c r="AM20" s="103">
        <v>57</v>
      </c>
      <c r="AN20" s="103">
        <v>727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2</v>
      </c>
      <c r="AU20" s="103">
        <v>0</v>
      </c>
      <c r="AV20" s="103">
        <v>0</v>
      </c>
      <c r="AW20" s="103">
        <v>2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33</v>
      </c>
      <c r="B21" s="113" t="s">
        <v>282</v>
      </c>
      <c r="C21" s="101" t="s">
        <v>283</v>
      </c>
      <c r="D21" s="103">
        <f>SUM(E21,+H21,+K21)</f>
        <v>8812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8812</v>
      </c>
      <c r="L21" s="103">
        <v>1026</v>
      </c>
      <c r="M21" s="103">
        <v>7786</v>
      </c>
      <c r="N21" s="103">
        <f>SUM(O21,+V21,+AC21)</f>
        <v>8812</v>
      </c>
      <c r="O21" s="103">
        <f>SUM(P21:U21)</f>
        <v>1026</v>
      </c>
      <c r="P21" s="103">
        <v>1026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7786</v>
      </c>
      <c r="W21" s="103">
        <v>7786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38</v>
      </c>
      <c r="AG21" s="103">
        <v>38</v>
      </c>
      <c r="AH21" s="103">
        <v>0</v>
      </c>
      <c r="AI21" s="103">
        <v>0</v>
      </c>
      <c r="AJ21" s="103">
        <f>SUM(AK21:AS21)</f>
        <v>80</v>
      </c>
      <c r="AK21" s="103">
        <v>67</v>
      </c>
      <c r="AL21" s="103">
        <v>13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38</v>
      </c>
      <c r="AU21" s="103">
        <v>38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13</v>
      </c>
      <c r="BA21" s="103">
        <v>13</v>
      </c>
      <c r="BB21" s="103">
        <v>0</v>
      </c>
      <c r="BC21" s="103">
        <v>0</v>
      </c>
    </row>
    <row r="22" spans="1:55" s="105" customFormat="1" ht="13.5" customHeight="1">
      <c r="A22" s="115" t="s">
        <v>33</v>
      </c>
      <c r="B22" s="113" t="s">
        <v>284</v>
      </c>
      <c r="C22" s="101" t="s">
        <v>285</v>
      </c>
      <c r="D22" s="103">
        <f>SUM(E22,+H22,+K22)</f>
        <v>17351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17351</v>
      </c>
      <c r="L22" s="103">
        <v>1576</v>
      </c>
      <c r="M22" s="103">
        <v>15775</v>
      </c>
      <c r="N22" s="103">
        <f>SUM(O22,+V22,+AC22)</f>
        <v>17351</v>
      </c>
      <c r="O22" s="103">
        <f>SUM(P22:U22)</f>
        <v>1576</v>
      </c>
      <c r="P22" s="103">
        <v>1576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15775</v>
      </c>
      <c r="W22" s="103">
        <v>15775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632</v>
      </c>
      <c r="AG22" s="103">
        <v>632</v>
      </c>
      <c r="AH22" s="103">
        <v>0</v>
      </c>
      <c r="AI22" s="103">
        <v>0</v>
      </c>
      <c r="AJ22" s="103">
        <f>SUM(AK22:AS22)</f>
        <v>632</v>
      </c>
      <c r="AK22" s="103">
        <v>0</v>
      </c>
      <c r="AL22" s="103">
        <v>0</v>
      </c>
      <c r="AM22" s="103">
        <v>632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51</v>
      </c>
      <c r="AU22" s="103">
        <v>0</v>
      </c>
      <c r="AV22" s="103">
        <v>0</v>
      </c>
      <c r="AW22" s="103">
        <v>51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33</v>
      </c>
      <c r="B23" s="113" t="s">
        <v>286</v>
      </c>
      <c r="C23" s="101" t="s">
        <v>287</v>
      </c>
      <c r="D23" s="103">
        <f>SUM(E23,+H23,+K23)</f>
        <v>35503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35503</v>
      </c>
      <c r="L23" s="103">
        <v>627</v>
      </c>
      <c r="M23" s="103">
        <v>34876</v>
      </c>
      <c r="N23" s="103">
        <f>SUM(O23,+V23,+AC23)</f>
        <v>35503</v>
      </c>
      <c r="O23" s="103">
        <f>SUM(P23:U23)</f>
        <v>627</v>
      </c>
      <c r="P23" s="103">
        <v>627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34876</v>
      </c>
      <c r="W23" s="103">
        <v>34876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40</v>
      </c>
      <c r="AK23" s="103">
        <v>40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33</v>
      </c>
      <c r="B24" s="113" t="s">
        <v>288</v>
      </c>
      <c r="C24" s="101" t="s">
        <v>289</v>
      </c>
      <c r="D24" s="103">
        <f>SUM(E24,+H24,+K24)</f>
        <v>8134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8134</v>
      </c>
      <c r="L24" s="103">
        <v>1529</v>
      </c>
      <c r="M24" s="103">
        <v>6605</v>
      </c>
      <c r="N24" s="103">
        <f>SUM(O24,+V24,+AC24)</f>
        <v>8134</v>
      </c>
      <c r="O24" s="103">
        <f>SUM(P24:U24)</f>
        <v>1529</v>
      </c>
      <c r="P24" s="103">
        <v>1529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6605</v>
      </c>
      <c r="W24" s="103">
        <v>6605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141</v>
      </c>
      <c r="AG24" s="103">
        <v>141</v>
      </c>
      <c r="AH24" s="103">
        <v>0</v>
      </c>
      <c r="AI24" s="103">
        <v>0</v>
      </c>
      <c r="AJ24" s="103">
        <f>SUM(AK24:AS24)</f>
        <v>282</v>
      </c>
      <c r="AK24" s="103">
        <v>149</v>
      </c>
      <c r="AL24" s="103">
        <v>0</v>
      </c>
      <c r="AM24" s="103">
        <v>0</v>
      </c>
      <c r="AN24" s="103">
        <v>0</v>
      </c>
      <c r="AO24" s="103">
        <v>0</v>
      </c>
      <c r="AP24" s="103">
        <v>133</v>
      </c>
      <c r="AQ24" s="103">
        <v>0</v>
      </c>
      <c r="AR24" s="103">
        <v>0</v>
      </c>
      <c r="AS24" s="103">
        <v>0</v>
      </c>
      <c r="AT24" s="103">
        <f>SUM(AU24:AY24)</f>
        <v>8</v>
      </c>
      <c r="AU24" s="103">
        <v>8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3</v>
      </c>
      <c r="BA24" s="103">
        <v>3</v>
      </c>
      <c r="BB24" s="103">
        <v>0</v>
      </c>
      <c r="BC24" s="103">
        <v>0</v>
      </c>
    </row>
    <row r="25" spans="1:55" s="105" customFormat="1" ht="13.5" customHeight="1">
      <c r="A25" s="115" t="s">
        <v>33</v>
      </c>
      <c r="B25" s="113" t="s">
        <v>290</v>
      </c>
      <c r="C25" s="101" t="s">
        <v>291</v>
      </c>
      <c r="D25" s="103">
        <f>SUM(E25,+H25,+K25)</f>
        <v>24718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24718</v>
      </c>
      <c r="L25" s="103">
        <v>716</v>
      </c>
      <c r="M25" s="103">
        <v>24002</v>
      </c>
      <c r="N25" s="103">
        <f>SUM(O25,+V25,+AC25)</f>
        <v>24785</v>
      </c>
      <c r="O25" s="103">
        <f>SUM(P25:U25)</f>
        <v>716</v>
      </c>
      <c r="P25" s="103">
        <v>716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24002</v>
      </c>
      <c r="W25" s="103">
        <v>24002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67</v>
      </c>
      <c r="AD25" s="103">
        <v>67</v>
      </c>
      <c r="AE25" s="103">
        <v>0</v>
      </c>
      <c r="AF25" s="103">
        <f>SUM(AG25:AI25)</f>
        <v>28</v>
      </c>
      <c r="AG25" s="103">
        <v>28</v>
      </c>
      <c r="AH25" s="103">
        <v>0</v>
      </c>
      <c r="AI25" s="103">
        <v>0</v>
      </c>
      <c r="AJ25" s="103">
        <f>SUM(AK25:AS25)</f>
        <v>645</v>
      </c>
      <c r="AK25" s="103">
        <v>645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28</v>
      </c>
      <c r="AU25" s="103">
        <v>28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33</v>
      </c>
      <c r="B26" s="113" t="s">
        <v>292</v>
      </c>
      <c r="C26" s="101" t="s">
        <v>293</v>
      </c>
      <c r="D26" s="103">
        <f>SUM(E26,+H26,+K26)</f>
        <v>17792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17792</v>
      </c>
      <c r="L26" s="103">
        <v>2664</v>
      </c>
      <c r="M26" s="103">
        <v>15128</v>
      </c>
      <c r="N26" s="103">
        <f>SUM(O26,+V26,+AC26)</f>
        <v>17792</v>
      </c>
      <c r="O26" s="103">
        <f>SUM(P26:U26)</f>
        <v>2664</v>
      </c>
      <c r="P26" s="103">
        <v>2664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15128</v>
      </c>
      <c r="W26" s="103">
        <v>15128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</v>
      </c>
      <c r="AG26" s="103">
        <v>12</v>
      </c>
      <c r="AH26" s="103">
        <v>0</v>
      </c>
      <c r="AI26" s="103">
        <v>0</v>
      </c>
      <c r="AJ26" s="103">
        <f>SUM(AK26:AS26)</f>
        <v>12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12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257</v>
      </c>
      <c r="BA26" s="103">
        <v>257</v>
      </c>
      <c r="BB26" s="103">
        <v>0</v>
      </c>
      <c r="BC26" s="103">
        <v>0</v>
      </c>
    </row>
    <row r="27" spans="1:55" s="105" customFormat="1" ht="13.5" customHeight="1">
      <c r="A27" s="115" t="s">
        <v>33</v>
      </c>
      <c r="B27" s="113" t="s">
        <v>294</v>
      </c>
      <c r="C27" s="101" t="s">
        <v>295</v>
      </c>
      <c r="D27" s="103">
        <f>SUM(E27,+H27,+K27)</f>
        <v>10599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10599</v>
      </c>
      <c r="L27" s="103">
        <v>1644</v>
      </c>
      <c r="M27" s="103">
        <v>8955</v>
      </c>
      <c r="N27" s="103">
        <f>SUM(O27,+V27,+AC27)</f>
        <v>10599</v>
      </c>
      <c r="O27" s="103">
        <f>SUM(P27:U27)</f>
        <v>1644</v>
      </c>
      <c r="P27" s="103">
        <v>1644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8955</v>
      </c>
      <c r="W27" s="103">
        <v>8955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34</v>
      </c>
      <c r="AG27" s="103">
        <v>34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34</v>
      </c>
      <c r="AU27" s="103">
        <v>34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33</v>
      </c>
      <c r="B28" s="113" t="s">
        <v>296</v>
      </c>
      <c r="C28" s="101" t="s">
        <v>297</v>
      </c>
      <c r="D28" s="103">
        <f>SUM(E28,+H28,+K28)</f>
        <v>10865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10865</v>
      </c>
      <c r="L28" s="103">
        <v>1501</v>
      </c>
      <c r="M28" s="103">
        <v>9364</v>
      </c>
      <c r="N28" s="103">
        <f>SUM(O28,+V28,+AC28)</f>
        <v>10865</v>
      </c>
      <c r="O28" s="103">
        <f>SUM(P28:U28)</f>
        <v>1501</v>
      </c>
      <c r="P28" s="103">
        <v>1501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9364</v>
      </c>
      <c r="W28" s="103">
        <v>9364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314</v>
      </c>
      <c r="AG28" s="103">
        <v>314</v>
      </c>
      <c r="AH28" s="103">
        <v>0</v>
      </c>
      <c r="AI28" s="103">
        <v>0</v>
      </c>
      <c r="AJ28" s="103">
        <f>SUM(AK28:AS28)</f>
        <v>314</v>
      </c>
      <c r="AK28" s="103">
        <v>0</v>
      </c>
      <c r="AL28" s="103">
        <v>0</v>
      </c>
      <c r="AM28" s="103">
        <v>314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13</v>
      </c>
      <c r="AU28" s="103">
        <v>0</v>
      </c>
      <c r="AV28" s="103">
        <v>0</v>
      </c>
      <c r="AW28" s="103">
        <v>13</v>
      </c>
      <c r="AX28" s="103">
        <v>0</v>
      </c>
      <c r="AY28" s="103">
        <v>0</v>
      </c>
      <c r="AZ28" s="103">
        <f>SUM(BA28:BC28)</f>
        <v>119</v>
      </c>
      <c r="BA28" s="103">
        <v>119</v>
      </c>
      <c r="BB28" s="103">
        <v>0</v>
      </c>
      <c r="BC28" s="103">
        <v>0</v>
      </c>
    </row>
    <row r="29" spans="1:55" s="105" customFormat="1" ht="13.5" customHeight="1">
      <c r="A29" s="115" t="s">
        <v>33</v>
      </c>
      <c r="B29" s="113" t="s">
        <v>298</v>
      </c>
      <c r="C29" s="101" t="s">
        <v>299</v>
      </c>
      <c r="D29" s="103">
        <f>SUM(E29,+H29,+K29)</f>
        <v>3698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3698</v>
      </c>
      <c r="L29" s="103">
        <v>396</v>
      </c>
      <c r="M29" s="103">
        <v>3302</v>
      </c>
      <c r="N29" s="103">
        <f>SUM(O29,+V29,+AC29)</f>
        <v>3698</v>
      </c>
      <c r="O29" s="103">
        <f>SUM(P29:U29)</f>
        <v>396</v>
      </c>
      <c r="P29" s="103">
        <v>396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3302</v>
      </c>
      <c r="W29" s="103">
        <v>3302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107</v>
      </c>
      <c r="AG29" s="103">
        <v>107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107</v>
      </c>
      <c r="AU29" s="103">
        <v>107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33</v>
      </c>
      <c r="B30" s="113" t="s">
        <v>300</v>
      </c>
      <c r="C30" s="101" t="s">
        <v>301</v>
      </c>
      <c r="D30" s="103">
        <f>SUM(E30,+H30,+K30)</f>
        <v>4579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4579</v>
      </c>
      <c r="L30" s="103">
        <v>508</v>
      </c>
      <c r="M30" s="103">
        <v>4071</v>
      </c>
      <c r="N30" s="103">
        <f>SUM(O30,+V30,+AC30)</f>
        <v>4579</v>
      </c>
      <c r="O30" s="103">
        <f>SUM(P30:U30)</f>
        <v>508</v>
      </c>
      <c r="P30" s="103">
        <v>508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4071</v>
      </c>
      <c r="W30" s="103">
        <v>4071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133</v>
      </c>
      <c r="AG30" s="103">
        <v>133</v>
      </c>
      <c r="AH30" s="103">
        <v>0</v>
      </c>
      <c r="AI30" s="103">
        <v>0</v>
      </c>
      <c r="AJ30" s="103">
        <f>SUM(AK30:AS30)</f>
        <v>133</v>
      </c>
      <c r="AK30" s="103">
        <v>0</v>
      </c>
      <c r="AL30" s="103">
        <v>0</v>
      </c>
      <c r="AM30" s="103">
        <v>133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33</v>
      </c>
      <c r="B31" s="113" t="s">
        <v>302</v>
      </c>
      <c r="C31" s="101" t="s">
        <v>303</v>
      </c>
      <c r="D31" s="103">
        <f>SUM(E31,+H31,+K31)</f>
        <v>20524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20524</v>
      </c>
      <c r="L31" s="103">
        <v>4024</v>
      </c>
      <c r="M31" s="103">
        <v>16500</v>
      </c>
      <c r="N31" s="103">
        <f>SUM(O31,+V31,+AC31)</f>
        <v>20524</v>
      </c>
      <c r="O31" s="103">
        <f>SUM(P31:U31)</f>
        <v>4024</v>
      </c>
      <c r="P31" s="103">
        <v>4024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16500</v>
      </c>
      <c r="W31" s="103">
        <v>16500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593</v>
      </c>
      <c r="AG31" s="103">
        <v>593</v>
      </c>
      <c r="AH31" s="103">
        <v>0</v>
      </c>
      <c r="AI31" s="103">
        <v>0</v>
      </c>
      <c r="AJ31" s="103">
        <f>SUM(AK31:AS31)</f>
        <v>593</v>
      </c>
      <c r="AK31" s="103">
        <v>0</v>
      </c>
      <c r="AL31" s="103">
        <v>0</v>
      </c>
      <c r="AM31" s="103">
        <v>593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33</v>
      </c>
      <c r="B32" s="113" t="s">
        <v>304</v>
      </c>
      <c r="C32" s="101" t="s">
        <v>305</v>
      </c>
      <c r="D32" s="103">
        <f>SUM(E32,+H32,+K32)</f>
        <v>12548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12548</v>
      </c>
      <c r="L32" s="103">
        <v>1195</v>
      </c>
      <c r="M32" s="103">
        <v>11353</v>
      </c>
      <c r="N32" s="103">
        <f>SUM(O32,+V32,+AC32)</f>
        <v>12568</v>
      </c>
      <c r="O32" s="103">
        <f>SUM(P32:U32)</f>
        <v>1195</v>
      </c>
      <c r="P32" s="103">
        <v>1195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11353</v>
      </c>
      <c r="W32" s="103">
        <v>11353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20</v>
      </c>
      <c r="AD32" s="103">
        <v>20</v>
      </c>
      <c r="AE32" s="103">
        <v>0</v>
      </c>
      <c r="AF32" s="103">
        <f>SUM(AG32:AI32)</f>
        <v>286</v>
      </c>
      <c r="AG32" s="103">
        <v>286</v>
      </c>
      <c r="AH32" s="103">
        <v>0</v>
      </c>
      <c r="AI32" s="103">
        <v>0</v>
      </c>
      <c r="AJ32" s="103">
        <f>SUM(AK32:AS32)</f>
        <v>286</v>
      </c>
      <c r="AK32" s="103">
        <v>0</v>
      </c>
      <c r="AL32" s="103">
        <v>0</v>
      </c>
      <c r="AM32" s="103">
        <v>107</v>
      </c>
      <c r="AN32" s="103">
        <v>105</v>
      </c>
      <c r="AO32" s="103">
        <v>0</v>
      </c>
      <c r="AP32" s="103">
        <v>0</v>
      </c>
      <c r="AQ32" s="103">
        <v>0</v>
      </c>
      <c r="AR32" s="103">
        <v>0</v>
      </c>
      <c r="AS32" s="103">
        <v>74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33</v>
      </c>
      <c r="B33" s="113" t="s">
        <v>306</v>
      </c>
      <c r="C33" s="101" t="s">
        <v>307</v>
      </c>
      <c r="D33" s="103">
        <f>SUM(E33,+H33,+K33)</f>
        <v>2359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2359</v>
      </c>
      <c r="L33" s="103">
        <v>543</v>
      </c>
      <c r="M33" s="103">
        <v>1816</v>
      </c>
      <c r="N33" s="103">
        <f>SUM(O33,+V33,+AC33)</f>
        <v>2359</v>
      </c>
      <c r="O33" s="103">
        <f>SUM(P33:U33)</f>
        <v>543</v>
      </c>
      <c r="P33" s="103">
        <v>543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1816</v>
      </c>
      <c r="W33" s="103">
        <v>1816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54</v>
      </c>
      <c r="AG33" s="103">
        <v>54</v>
      </c>
      <c r="AH33" s="103">
        <v>0</v>
      </c>
      <c r="AI33" s="103">
        <v>0</v>
      </c>
      <c r="AJ33" s="103">
        <f>SUM(AK33:AS33)</f>
        <v>54</v>
      </c>
      <c r="AK33" s="103">
        <v>0</v>
      </c>
      <c r="AL33" s="103">
        <v>0</v>
      </c>
      <c r="AM33" s="103">
        <v>20</v>
      </c>
      <c r="AN33" s="103">
        <v>20</v>
      </c>
      <c r="AO33" s="103">
        <v>0</v>
      </c>
      <c r="AP33" s="103">
        <v>0</v>
      </c>
      <c r="AQ33" s="103">
        <v>0</v>
      </c>
      <c r="AR33" s="103">
        <v>0</v>
      </c>
      <c r="AS33" s="103">
        <v>14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33</v>
      </c>
      <c r="B34" s="113" t="s">
        <v>308</v>
      </c>
      <c r="C34" s="101" t="s">
        <v>309</v>
      </c>
      <c r="D34" s="103">
        <f>SUM(E34,+H34,+K34)</f>
        <v>9605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9605</v>
      </c>
      <c r="L34" s="103">
        <v>478</v>
      </c>
      <c r="M34" s="103">
        <v>9127</v>
      </c>
      <c r="N34" s="103">
        <f>SUM(O34,+V34,+AC34)</f>
        <v>9605</v>
      </c>
      <c r="O34" s="103">
        <f>SUM(P34:U34)</f>
        <v>478</v>
      </c>
      <c r="P34" s="103">
        <v>478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9127</v>
      </c>
      <c r="W34" s="103">
        <v>9127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219</v>
      </c>
      <c r="AG34" s="103">
        <v>219</v>
      </c>
      <c r="AH34" s="103">
        <v>0</v>
      </c>
      <c r="AI34" s="103">
        <v>0</v>
      </c>
      <c r="AJ34" s="103">
        <f>SUM(AK34:AS34)</f>
        <v>219</v>
      </c>
      <c r="AK34" s="103">
        <v>0</v>
      </c>
      <c r="AL34" s="103">
        <v>0</v>
      </c>
      <c r="AM34" s="103">
        <v>82</v>
      </c>
      <c r="AN34" s="103">
        <v>80</v>
      </c>
      <c r="AO34" s="103">
        <v>0</v>
      </c>
      <c r="AP34" s="103">
        <v>0</v>
      </c>
      <c r="AQ34" s="103">
        <v>0</v>
      </c>
      <c r="AR34" s="103">
        <v>0</v>
      </c>
      <c r="AS34" s="103">
        <v>57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33</v>
      </c>
      <c r="B35" s="113" t="s">
        <v>310</v>
      </c>
      <c r="C35" s="101" t="s">
        <v>311</v>
      </c>
      <c r="D35" s="103">
        <f>SUM(E35,+H35,+K35)</f>
        <v>5095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5095</v>
      </c>
      <c r="L35" s="103">
        <v>380</v>
      </c>
      <c r="M35" s="103">
        <v>4715</v>
      </c>
      <c r="N35" s="103">
        <f>SUM(O35,+V35,+AC35)</f>
        <v>5095</v>
      </c>
      <c r="O35" s="103">
        <f>SUM(P35:U35)</f>
        <v>380</v>
      </c>
      <c r="P35" s="103">
        <v>380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4715</v>
      </c>
      <c r="W35" s="103">
        <v>4715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117</v>
      </c>
      <c r="AG35" s="103">
        <v>117</v>
      </c>
      <c r="AH35" s="103">
        <v>0</v>
      </c>
      <c r="AI35" s="103">
        <v>0</v>
      </c>
      <c r="AJ35" s="103">
        <f>SUM(AK35:AS35)</f>
        <v>117</v>
      </c>
      <c r="AK35" s="103">
        <v>0</v>
      </c>
      <c r="AL35" s="103">
        <v>0</v>
      </c>
      <c r="AM35" s="103">
        <v>44</v>
      </c>
      <c r="AN35" s="103">
        <v>43</v>
      </c>
      <c r="AO35" s="103">
        <v>0</v>
      </c>
      <c r="AP35" s="103">
        <v>0</v>
      </c>
      <c r="AQ35" s="103">
        <v>0</v>
      </c>
      <c r="AR35" s="103">
        <v>0</v>
      </c>
      <c r="AS35" s="103">
        <v>30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33</v>
      </c>
      <c r="B36" s="113" t="s">
        <v>312</v>
      </c>
      <c r="C36" s="101" t="s">
        <v>313</v>
      </c>
      <c r="D36" s="103">
        <f>SUM(E36,+H36,+K36)</f>
        <v>2166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2166</v>
      </c>
      <c r="L36" s="103">
        <v>275</v>
      </c>
      <c r="M36" s="103">
        <v>1891</v>
      </c>
      <c r="N36" s="103">
        <f>SUM(O36,+V36,+AC36)</f>
        <v>2166</v>
      </c>
      <c r="O36" s="103">
        <f>SUM(P36:U36)</f>
        <v>275</v>
      </c>
      <c r="P36" s="103">
        <v>275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1891</v>
      </c>
      <c r="W36" s="103">
        <v>1891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49</v>
      </c>
      <c r="AG36" s="103">
        <v>49</v>
      </c>
      <c r="AH36" s="103">
        <v>0</v>
      </c>
      <c r="AI36" s="103">
        <v>0</v>
      </c>
      <c r="AJ36" s="103">
        <f>SUM(AK36:AS36)</f>
        <v>49</v>
      </c>
      <c r="AK36" s="103">
        <v>0</v>
      </c>
      <c r="AL36" s="103">
        <v>0</v>
      </c>
      <c r="AM36" s="103">
        <v>18</v>
      </c>
      <c r="AN36" s="103">
        <v>18</v>
      </c>
      <c r="AO36" s="103">
        <v>0</v>
      </c>
      <c r="AP36" s="103">
        <v>0</v>
      </c>
      <c r="AQ36" s="103">
        <v>0</v>
      </c>
      <c r="AR36" s="103">
        <v>0</v>
      </c>
      <c r="AS36" s="103">
        <v>13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33</v>
      </c>
      <c r="B37" s="113" t="s">
        <v>314</v>
      </c>
      <c r="C37" s="101" t="s">
        <v>315</v>
      </c>
      <c r="D37" s="103">
        <f>SUM(E37,+H37,+K37)</f>
        <v>17022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17022</v>
      </c>
      <c r="L37" s="103">
        <v>916</v>
      </c>
      <c r="M37" s="103">
        <v>16106</v>
      </c>
      <c r="N37" s="103">
        <f>SUM(O37,+V37,+AC37)</f>
        <v>17022</v>
      </c>
      <c r="O37" s="103">
        <f>SUM(P37:U37)</f>
        <v>916</v>
      </c>
      <c r="P37" s="103">
        <v>916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16106</v>
      </c>
      <c r="W37" s="103">
        <v>16106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387</v>
      </c>
      <c r="AG37" s="103">
        <v>387</v>
      </c>
      <c r="AH37" s="103">
        <v>0</v>
      </c>
      <c r="AI37" s="103">
        <v>0</v>
      </c>
      <c r="AJ37" s="103">
        <f>SUM(AK37:AS37)</f>
        <v>387</v>
      </c>
      <c r="AK37" s="103">
        <v>0</v>
      </c>
      <c r="AL37" s="103">
        <v>0</v>
      </c>
      <c r="AM37" s="103">
        <v>145</v>
      </c>
      <c r="AN37" s="103">
        <v>142</v>
      </c>
      <c r="AO37" s="103">
        <v>0</v>
      </c>
      <c r="AP37" s="103">
        <v>0</v>
      </c>
      <c r="AQ37" s="103">
        <v>0</v>
      </c>
      <c r="AR37" s="103">
        <v>0</v>
      </c>
      <c r="AS37" s="103">
        <v>100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33</v>
      </c>
      <c r="B38" s="113" t="s">
        <v>316</v>
      </c>
      <c r="C38" s="101" t="s">
        <v>317</v>
      </c>
      <c r="D38" s="103">
        <f>SUM(E38,+H38,+K38)</f>
        <v>18820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18820</v>
      </c>
      <c r="L38" s="103">
        <v>424</v>
      </c>
      <c r="M38" s="103">
        <v>18396</v>
      </c>
      <c r="N38" s="103">
        <f>SUM(O38,+V38,+AC38)</f>
        <v>18820</v>
      </c>
      <c r="O38" s="103">
        <f>SUM(P38:U38)</f>
        <v>424</v>
      </c>
      <c r="P38" s="103">
        <v>424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18396</v>
      </c>
      <c r="W38" s="103">
        <v>18396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429</v>
      </c>
      <c r="AG38" s="103">
        <v>429</v>
      </c>
      <c r="AH38" s="103">
        <v>0</v>
      </c>
      <c r="AI38" s="103">
        <v>0</v>
      </c>
      <c r="AJ38" s="103">
        <f>SUM(AK38:AS38)</f>
        <v>429</v>
      </c>
      <c r="AK38" s="103">
        <v>0</v>
      </c>
      <c r="AL38" s="103">
        <v>0</v>
      </c>
      <c r="AM38" s="103">
        <v>161</v>
      </c>
      <c r="AN38" s="103">
        <v>157</v>
      </c>
      <c r="AO38" s="103">
        <v>0</v>
      </c>
      <c r="AP38" s="103">
        <v>0</v>
      </c>
      <c r="AQ38" s="103">
        <v>0</v>
      </c>
      <c r="AR38" s="103">
        <v>0</v>
      </c>
      <c r="AS38" s="103">
        <v>111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33</v>
      </c>
      <c r="B39" s="113" t="s">
        <v>318</v>
      </c>
      <c r="C39" s="101" t="s">
        <v>319</v>
      </c>
      <c r="D39" s="103">
        <f>SUM(E39,+H39,+K39)</f>
        <v>15364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15364</v>
      </c>
      <c r="L39" s="103">
        <v>970</v>
      </c>
      <c r="M39" s="103">
        <v>14394</v>
      </c>
      <c r="N39" s="103">
        <f>SUM(O39,+V39,+AC39)</f>
        <v>15364</v>
      </c>
      <c r="O39" s="103">
        <f>SUM(P39:U39)</f>
        <v>970</v>
      </c>
      <c r="P39" s="103">
        <v>970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14394</v>
      </c>
      <c r="W39" s="103">
        <v>14394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350</v>
      </c>
      <c r="AG39" s="103">
        <v>350</v>
      </c>
      <c r="AH39" s="103">
        <v>0</v>
      </c>
      <c r="AI39" s="103">
        <v>0</v>
      </c>
      <c r="AJ39" s="103">
        <f>SUM(AK39:AS39)</f>
        <v>350</v>
      </c>
      <c r="AK39" s="103">
        <v>0</v>
      </c>
      <c r="AL39" s="103">
        <v>0</v>
      </c>
      <c r="AM39" s="103">
        <v>131</v>
      </c>
      <c r="AN39" s="103">
        <v>129</v>
      </c>
      <c r="AO39" s="103">
        <v>0</v>
      </c>
      <c r="AP39" s="103">
        <v>0</v>
      </c>
      <c r="AQ39" s="103">
        <v>0</v>
      </c>
      <c r="AR39" s="103">
        <v>0</v>
      </c>
      <c r="AS39" s="103">
        <v>90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33</v>
      </c>
      <c r="B40" s="113" t="s">
        <v>320</v>
      </c>
      <c r="C40" s="101" t="s">
        <v>321</v>
      </c>
      <c r="D40" s="103">
        <f>SUM(E40,+H40,+K40)</f>
        <v>2532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2532</v>
      </c>
      <c r="L40" s="103">
        <v>116</v>
      </c>
      <c r="M40" s="103">
        <v>2416</v>
      </c>
      <c r="N40" s="103">
        <f>SUM(O40,+V40,+AC40)</f>
        <v>2532</v>
      </c>
      <c r="O40" s="103">
        <f>SUM(P40:U40)</f>
        <v>116</v>
      </c>
      <c r="P40" s="103">
        <v>116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2416</v>
      </c>
      <c r="W40" s="103">
        <v>2416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</v>
      </c>
      <c r="AG40" s="103">
        <v>3</v>
      </c>
      <c r="AH40" s="103">
        <v>0</v>
      </c>
      <c r="AI40" s="103">
        <v>0</v>
      </c>
      <c r="AJ40" s="103">
        <f>SUM(AK40:AS40)</f>
        <v>3</v>
      </c>
      <c r="AK40" s="103">
        <v>0</v>
      </c>
      <c r="AL40" s="103">
        <v>0</v>
      </c>
      <c r="AM40" s="103">
        <v>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33</v>
      </c>
      <c r="B41" s="113" t="s">
        <v>322</v>
      </c>
      <c r="C41" s="101" t="s">
        <v>323</v>
      </c>
      <c r="D41" s="103">
        <f>SUM(E41,+H41,+K41)</f>
        <v>2207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2207</v>
      </c>
      <c r="L41" s="103">
        <v>101</v>
      </c>
      <c r="M41" s="103">
        <v>2106</v>
      </c>
      <c r="N41" s="103">
        <f>SUM(O41,+V41,+AC41)</f>
        <v>2207</v>
      </c>
      <c r="O41" s="103">
        <f>SUM(P41:U41)</f>
        <v>101</v>
      </c>
      <c r="P41" s="103">
        <v>101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2106</v>
      </c>
      <c r="W41" s="103">
        <v>2106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10</v>
      </c>
      <c r="AG41" s="103">
        <v>10</v>
      </c>
      <c r="AH41" s="103">
        <v>0</v>
      </c>
      <c r="AI41" s="103">
        <v>0</v>
      </c>
      <c r="AJ41" s="103">
        <f>SUM(AK41:AS41)</f>
        <v>20</v>
      </c>
      <c r="AK41" s="103">
        <v>17</v>
      </c>
      <c r="AL41" s="103">
        <v>3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10</v>
      </c>
      <c r="AU41" s="103">
        <v>10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3</v>
      </c>
      <c r="BA41" s="103">
        <v>3</v>
      </c>
      <c r="BB41" s="103">
        <v>0</v>
      </c>
      <c r="BC41" s="103">
        <v>0</v>
      </c>
    </row>
    <row r="42" spans="1:55" s="105" customFormat="1" ht="13.5" customHeight="1">
      <c r="A42" s="115" t="s">
        <v>33</v>
      </c>
      <c r="B42" s="113" t="s">
        <v>324</v>
      </c>
      <c r="C42" s="101" t="s">
        <v>325</v>
      </c>
      <c r="D42" s="103">
        <f>SUM(E42,+H42,+K42)</f>
        <v>1690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1690</v>
      </c>
      <c r="L42" s="103">
        <v>40</v>
      </c>
      <c r="M42" s="103">
        <v>1650</v>
      </c>
      <c r="N42" s="103">
        <f>SUM(O42,+V42,+AC42)</f>
        <v>1690</v>
      </c>
      <c r="O42" s="103">
        <f>SUM(P42:U42)</f>
        <v>40</v>
      </c>
      <c r="P42" s="103">
        <v>40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1650</v>
      </c>
      <c r="W42" s="103">
        <v>1650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7</v>
      </c>
      <c r="AG42" s="103">
        <v>7</v>
      </c>
      <c r="AH42" s="103">
        <v>0</v>
      </c>
      <c r="AI42" s="103">
        <v>0</v>
      </c>
      <c r="AJ42" s="103">
        <f>SUM(AK42:AS42)</f>
        <v>15</v>
      </c>
      <c r="AK42" s="103">
        <v>13</v>
      </c>
      <c r="AL42" s="103">
        <v>2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7</v>
      </c>
      <c r="AU42" s="103">
        <v>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2</v>
      </c>
      <c r="BA42" s="103">
        <v>2</v>
      </c>
      <c r="BB42" s="103">
        <v>0</v>
      </c>
      <c r="BC42" s="103">
        <v>0</v>
      </c>
    </row>
    <row r="43" spans="1:55" s="105" customFormat="1" ht="13.5" customHeight="1">
      <c r="A43" s="115" t="s">
        <v>33</v>
      </c>
      <c r="B43" s="113" t="s">
        <v>326</v>
      </c>
      <c r="C43" s="101" t="s">
        <v>327</v>
      </c>
      <c r="D43" s="103">
        <f>SUM(E43,+H43,+K43)</f>
        <v>1382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1382</v>
      </c>
      <c r="L43" s="103">
        <v>276</v>
      </c>
      <c r="M43" s="103">
        <v>1106</v>
      </c>
      <c r="N43" s="103">
        <f>SUM(O43,+V43,+AC43)</f>
        <v>1382</v>
      </c>
      <c r="O43" s="103">
        <f>SUM(P43:U43)</f>
        <v>276</v>
      </c>
      <c r="P43" s="103">
        <v>276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1106</v>
      </c>
      <c r="W43" s="103">
        <v>1106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6</v>
      </c>
      <c r="AG43" s="103">
        <v>6</v>
      </c>
      <c r="AH43" s="103">
        <v>0</v>
      </c>
      <c r="AI43" s="103">
        <v>0</v>
      </c>
      <c r="AJ43" s="103">
        <f>SUM(AK43:AS43)</f>
        <v>12</v>
      </c>
      <c r="AK43" s="103">
        <v>10</v>
      </c>
      <c r="AL43" s="103">
        <v>2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6</v>
      </c>
      <c r="AU43" s="103">
        <v>6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2</v>
      </c>
      <c r="BA43" s="103">
        <v>2</v>
      </c>
      <c r="BB43" s="103">
        <v>0</v>
      </c>
      <c r="BC43" s="103">
        <v>0</v>
      </c>
    </row>
    <row r="44" spans="1:55" s="105" customFormat="1" ht="13.5" customHeight="1">
      <c r="A44" s="115" t="s">
        <v>33</v>
      </c>
      <c r="B44" s="113" t="s">
        <v>328</v>
      </c>
      <c r="C44" s="101" t="s">
        <v>329</v>
      </c>
      <c r="D44" s="103">
        <f>SUM(E44,+H44,+K44)</f>
        <v>3234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3234</v>
      </c>
      <c r="L44" s="103">
        <v>256</v>
      </c>
      <c r="M44" s="103">
        <v>2978</v>
      </c>
      <c r="N44" s="103">
        <f>SUM(O44,+V44,+AC44)</f>
        <v>3234</v>
      </c>
      <c r="O44" s="103">
        <f>SUM(P44:U44)</f>
        <v>256</v>
      </c>
      <c r="P44" s="103">
        <v>256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2978</v>
      </c>
      <c r="W44" s="103">
        <v>2978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14</v>
      </c>
      <c r="AG44" s="103">
        <v>14</v>
      </c>
      <c r="AH44" s="103">
        <v>0</v>
      </c>
      <c r="AI44" s="103">
        <v>0</v>
      </c>
      <c r="AJ44" s="103">
        <f>SUM(AK44:AS44)</f>
        <v>29</v>
      </c>
      <c r="AK44" s="103">
        <v>24</v>
      </c>
      <c r="AL44" s="103">
        <v>5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14</v>
      </c>
      <c r="AU44" s="103">
        <v>14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5</v>
      </c>
      <c r="BA44" s="103">
        <v>5</v>
      </c>
      <c r="BB44" s="103">
        <v>0</v>
      </c>
      <c r="BC44" s="103">
        <v>0</v>
      </c>
    </row>
    <row r="45" spans="1:55" s="105" customFormat="1" ht="13.5" customHeight="1">
      <c r="A45" s="115" t="s">
        <v>33</v>
      </c>
      <c r="B45" s="113" t="s">
        <v>330</v>
      </c>
      <c r="C45" s="101" t="s">
        <v>331</v>
      </c>
      <c r="D45" s="103">
        <f>SUM(E45,+H45,+K45)</f>
        <v>2294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2294</v>
      </c>
      <c r="L45" s="103">
        <v>632</v>
      </c>
      <c r="M45" s="103">
        <v>1662</v>
      </c>
      <c r="N45" s="103">
        <f>SUM(O45,+V45,+AC45)</f>
        <v>2294</v>
      </c>
      <c r="O45" s="103">
        <f>SUM(P45:U45)</f>
        <v>632</v>
      </c>
      <c r="P45" s="103">
        <v>632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1662</v>
      </c>
      <c r="W45" s="103">
        <v>1662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10</v>
      </c>
      <c r="AG45" s="103">
        <v>10</v>
      </c>
      <c r="AH45" s="103">
        <v>0</v>
      </c>
      <c r="AI45" s="103">
        <v>0</v>
      </c>
      <c r="AJ45" s="103">
        <f>SUM(AK45:AS45)</f>
        <v>20</v>
      </c>
      <c r="AK45" s="103">
        <v>17</v>
      </c>
      <c r="AL45" s="103">
        <v>3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10</v>
      </c>
      <c r="AU45" s="103">
        <v>10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</v>
      </c>
      <c r="BA45" s="103">
        <v>3</v>
      </c>
      <c r="BB45" s="103">
        <v>0</v>
      </c>
      <c r="BC45" s="103">
        <v>0</v>
      </c>
    </row>
    <row r="46" spans="1:55" s="105" customFormat="1" ht="13.5" customHeight="1">
      <c r="A46" s="115" t="s">
        <v>33</v>
      </c>
      <c r="B46" s="113" t="s">
        <v>332</v>
      </c>
      <c r="C46" s="101" t="s">
        <v>333</v>
      </c>
      <c r="D46" s="103">
        <f>SUM(E46,+H46,+K46)</f>
        <v>8248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8248</v>
      </c>
      <c r="L46" s="103">
        <v>694</v>
      </c>
      <c r="M46" s="103">
        <v>7554</v>
      </c>
      <c r="N46" s="103">
        <f>SUM(O46,+V46,+AC46)</f>
        <v>8248</v>
      </c>
      <c r="O46" s="103">
        <f>SUM(P46:U46)</f>
        <v>694</v>
      </c>
      <c r="P46" s="103">
        <v>694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7554</v>
      </c>
      <c r="W46" s="103">
        <v>7554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35</v>
      </c>
      <c r="AG46" s="103">
        <v>35</v>
      </c>
      <c r="AH46" s="103">
        <v>0</v>
      </c>
      <c r="AI46" s="103">
        <v>0</v>
      </c>
      <c r="AJ46" s="103">
        <f>SUM(AK46:AS46)</f>
        <v>74</v>
      </c>
      <c r="AK46" s="103">
        <v>62</v>
      </c>
      <c r="AL46" s="103">
        <v>12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35</v>
      </c>
      <c r="AU46" s="103">
        <v>35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12</v>
      </c>
      <c r="BA46" s="103">
        <v>12</v>
      </c>
      <c r="BB46" s="103">
        <v>0</v>
      </c>
      <c r="BC46" s="103">
        <v>0</v>
      </c>
    </row>
    <row r="47" spans="1:55" s="105" customFormat="1" ht="13.5" customHeight="1">
      <c r="A47" s="115" t="s">
        <v>33</v>
      </c>
      <c r="B47" s="113" t="s">
        <v>334</v>
      </c>
      <c r="C47" s="101" t="s">
        <v>335</v>
      </c>
      <c r="D47" s="103">
        <f>SUM(E47,+H47,+K47)</f>
        <v>2087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2087</v>
      </c>
      <c r="L47" s="103">
        <v>113</v>
      </c>
      <c r="M47" s="103">
        <v>1974</v>
      </c>
      <c r="N47" s="103">
        <f>SUM(O47,+V47,+AC47)</f>
        <v>2087</v>
      </c>
      <c r="O47" s="103">
        <f>SUM(P47:U47)</f>
        <v>113</v>
      </c>
      <c r="P47" s="103">
        <v>113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1974</v>
      </c>
      <c r="W47" s="103">
        <v>1974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9</v>
      </c>
      <c r="AG47" s="103">
        <v>9</v>
      </c>
      <c r="AH47" s="103">
        <v>0</v>
      </c>
      <c r="AI47" s="103">
        <v>0</v>
      </c>
      <c r="AJ47" s="103">
        <f>SUM(AK47:AS47)</f>
        <v>19</v>
      </c>
      <c r="AK47" s="103">
        <v>16</v>
      </c>
      <c r="AL47" s="103">
        <v>3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9</v>
      </c>
      <c r="AU47" s="103">
        <v>9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3</v>
      </c>
      <c r="BA47" s="103">
        <v>3</v>
      </c>
      <c r="BB47" s="103">
        <v>0</v>
      </c>
      <c r="BC47" s="103">
        <v>0</v>
      </c>
    </row>
    <row r="48" spans="1:55" s="105" customFormat="1" ht="13.5" customHeight="1">
      <c r="A48" s="115" t="s">
        <v>33</v>
      </c>
      <c r="B48" s="113" t="s">
        <v>336</v>
      </c>
      <c r="C48" s="101" t="s">
        <v>337</v>
      </c>
      <c r="D48" s="103">
        <f>SUM(E48,+H48,+K48)</f>
        <v>5141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5141</v>
      </c>
      <c r="L48" s="103">
        <v>1214</v>
      </c>
      <c r="M48" s="103">
        <v>3927</v>
      </c>
      <c r="N48" s="103">
        <f>SUM(O48,+V48,+AC48)</f>
        <v>5141</v>
      </c>
      <c r="O48" s="103">
        <f>SUM(P48:U48)</f>
        <v>1214</v>
      </c>
      <c r="P48" s="103">
        <v>1214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3927</v>
      </c>
      <c r="W48" s="103">
        <v>3927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22</v>
      </c>
      <c r="AG48" s="103">
        <v>22</v>
      </c>
      <c r="AH48" s="103">
        <v>0</v>
      </c>
      <c r="AI48" s="103">
        <v>0</v>
      </c>
      <c r="AJ48" s="103">
        <f>SUM(AK48:AS48)</f>
        <v>46</v>
      </c>
      <c r="AK48" s="103">
        <v>39</v>
      </c>
      <c r="AL48" s="103">
        <v>7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22</v>
      </c>
      <c r="AU48" s="103">
        <v>22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7</v>
      </c>
      <c r="BA48" s="103">
        <v>7</v>
      </c>
      <c r="BB48" s="103">
        <v>0</v>
      </c>
      <c r="BC48" s="103">
        <v>0</v>
      </c>
    </row>
    <row r="49" spans="1:55" s="105" customFormat="1" ht="13.5" customHeight="1">
      <c r="A49" s="115" t="s">
        <v>33</v>
      </c>
      <c r="B49" s="113" t="s">
        <v>338</v>
      </c>
      <c r="C49" s="101" t="s">
        <v>339</v>
      </c>
      <c r="D49" s="103">
        <f>SUM(E49,+H49,+K49)</f>
        <v>515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515</v>
      </c>
      <c r="L49" s="103">
        <v>116</v>
      </c>
      <c r="M49" s="103">
        <v>399</v>
      </c>
      <c r="N49" s="103">
        <f>SUM(O49,+V49,+AC49)</f>
        <v>515</v>
      </c>
      <c r="O49" s="103">
        <f>SUM(P49:U49)</f>
        <v>116</v>
      </c>
      <c r="P49" s="103">
        <v>0</v>
      </c>
      <c r="Q49" s="103">
        <v>0</v>
      </c>
      <c r="R49" s="103">
        <v>0</v>
      </c>
      <c r="S49" s="103">
        <v>116</v>
      </c>
      <c r="T49" s="103">
        <v>0</v>
      </c>
      <c r="U49" s="103">
        <v>0</v>
      </c>
      <c r="V49" s="103">
        <f>SUM(W49:AB49)</f>
        <v>399</v>
      </c>
      <c r="W49" s="103">
        <v>0</v>
      </c>
      <c r="X49" s="103">
        <v>0</v>
      </c>
      <c r="Y49" s="103">
        <v>0</v>
      </c>
      <c r="Z49" s="103">
        <v>399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9">
    <sortCondition ref="A8:A49"/>
    <sortCondition ref="B8:B49"/>
    <sortCondition ref="C8:C49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21302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21303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21341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21361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21362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21381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21382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21383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21401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21403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21404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21421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21501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21502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21503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21504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21505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21506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21507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21521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21604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2021-01-26T03:13:55Z</dcterms:modified>
</cp:coreProperties>
</file>