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N8" i="2" s="1"/>
  <c r="AC9" i="2"/>
  <c r="AC10" i="2"/>
  <c r="AC11" i="2"/>
  <c r="AC12" i="2"/>
  <c r="AC13" i="2"/>
  <c r="AC14" i="2"/>
  <c r="N14" i="2" s="1"/>
  <c r="AC15" i="2"/>
  <c r="AC16" i="2"/>
  <c r="AC17" i="2"/>
  <c r="AC18" i="2"/>
  <c r="AC19" i="2"/>
  <c r="AC20" i="2"/>
  <c r="N20" i="2" s="1"/>
  <c r="AC21" i="2"/>
  <c r="AC22" i="2"/>
  <c r="AC23" i="2"/>
  <c r="AC24" i="2"/>
  <c r="V8" i="2"/>
  <c r="V9" i="2"/>
  <c r="N9" i="2" s="1"/>
  <c r="V10" i="2"/>
  <c r="V11" i="2"/>
  <c r="V12" i="2"/>
  <c r="N12" i="2" s="1"/>
  <c r="V13" i="2"/>
  <c r="N13" i="2" s="1"/>
  <c r="V14" i="2"/>
  <c r="V15" i="2"/>
  <c r="N15" i="2" s="1"/>
  <c r="V16" i="2"/>
  <c r="V17" i="2"/>
  <c r="V18" i="2"/>
  <c r="N18" i="2" s="1"/>
  <c r="V19" i="2"/>
  <c r="N19" i="2" s="1"/>
  <c r="V20" i="2"/>
  <c r="V21" i="2"/>
  <c r="N21" i="2" s="1"/>
  <c r="V22" i="2"/>
  <c r="V23" i="2"/>
  <c r="V24" i="2"/>
  <c r="N24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N11" i="2"/>
  <c r="N17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H10" i="2"/>
  <c r="D10" i="2" s="1"/>
  <c r="H11" i="2"/>
  <c r="D11" i="2" s="1"/>
  <c r="H12" i="2"/>
  <c r="D12" i="2" s="1"/>
  <c r="H13" i="2"/>
  <c r="D13" i="2" s="1"/>
  <c r="H14" i="2"/>
  <c r="H15" i="2"/>
  <c r="H16" i="2"/>
  <c r="D16" i="2" s="1"/>
  <c r="H17" i="2"/>
  <c r="D17" i="2" s="1"/>
  <c r="H18" i="2"/>
  <c r="D18" i="2" s="1"/>
  <c r="H19" i="2"/>
  <c r="D19" i="2" s="1"/>
  <c r="H20" i="2"/>
  <c r="H21" i="2"/>
  <c r="H22" i="2"/>
  <c r="D22" i="2" s="1"/>
  <c r="H23" i="2"/>
  <c r="D23" i="2" s="1"/>
  <c r="H24" i="2"/>
  <c r="D24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D9" i="2"/>
  <c r="D15" i="2"/>
  <c r="D21" i="2"/>
  <c r="I8" i="1"/>
  <c r="D8" i="1" s="1"/>
  <c r="I9" i="1"/>
  <c r="I10" i="1"/>
  <c r="I11" i="1"/>
  <c r="I12" i="1"/>
  <c r="D12" i="1" s="1"/>
  <c r="I13" i="1"/>
  <c r="D13" i="1" s="1"/>
  <c r="I14" i="1"/>
  <c r="D14" i="1" s="1"/>
  <c r="I15" i="1"/>
  <c r="I16" i="1"/>
  <c r="I17" i="1"/>
  <c r="I18" i="1"/>
  <c r="D18" i="1" s="1"/>
  <c r="I19" i="1"/>
  <c r="D19" i="1" s="1"/>
  <c r="I20" i="1"/>
  <c r="D20" i="1" s="1"/>
  <c r="I21" i="1"/>
  <c r="I22" i="1"/>
  <c r="I23" i="1"/>
  <c r="I24" i="1"/>
  <c r="D24" i="1" s="1"/>
  <c r="E8" i="1"/>
  <c r="E9" i="1"/>
  <c r="D9" i="1" s="1"/>
  <c r="E10" i="1"/>
  <c r="D10" i="1" s="1"/>
  <c r="E11" i="1"/>
  <c r="E12" i="1"/>
  <c r="E13" i="1"/>
  <c r="E14" i="1"/>
  <c r="E15" i="1"/>
  <c r="D15" i="1" s="1"/>
  <c r="E16" i="1"/>
  <c r="D16" i="1" s="1"/>
  <c r="E17" i="1"/>
  <c r="E18" i="1"/>
  <c r="E19" i="1"/>
  <c r="E20" i="1"/>
  <c r="E21" i="1"/>
  <c r="D21" i="1" s="1"/>
  <c r="E22" i="1"/>
  <c r="D22" i="1" s="1"/>
  <c r="E23" i="1"/>
  <c r="E24" i="1"/>
  <c r="D11" i="1"/>
  <c r="J11" i="1" s="1"/>
  <c r="D17" i="1"/>
  <c r="J17" i="1" s="1"/>
  <c r="D23" i="1"/>
  <c r="J23" i="1" s="1"/>
  <c r="L22" i="1" l="1"/>
  <c r="N22" i="1"/>
  <c r="Q22" i="1"/>
  <c r="F22" i="1"/>
  <c r="J22" i="1"/>
  <c r="L16" i="1"/>
  <c r="N16" i="1"/>
  <c r="Q16" i="1"/>
  <c r="F16" i="1"/>
  <c r="J16" i="1"/>
  <c r="L10" i="1"/>
  <c r="N10" i="1"/>
  <c r="Q10" i="1"/>
  <c r="F10" i="1"/>
  <c r="J10" i="1"/>
  <c r="N21" i="1"/>
  <c r="Q21" i="1"/>
  <c r="J21" i="1"/>
  <c r="L21" i="1"/>
  <c r="F21" i="1"/>
  <c r="N15" i="1"/>
  <c r="Q15" i="1"/>
  <c r="F15" i="1"/>
  <c r="J15" i="1"/>
  <c r="L15" i="1"/>
  <c r="N9" i="1"/>
  <c r="Q9" i="1"/>
  <c r="F9" i="1"/>
  <c r="J9" i="1"/>
  <c r="L9" i="1"/>
  <c r="Q20" i="1"/>
  <c r="F20" i="1"/>
  <c r="J20" i="1"/>
  <c r="L20" i="1"/>
  <c r="N20" i="1"/>
  <c r="Q14" i="1"/>
  <c r="F14" i="1"/>
  <c r="J14" i="1"/>
  <c r="L14" i="1"/>
  <c r="N14" i="1"/>
  <c r="Q8" i="1"/>
  <c r="F8" i="1"/>
  <c r="J8" i="1"/>
  <c r="L8" i="1"/>
  <c r="N8" i="1"/>
  <c r="J19" i="1"/>
  <c r="L19" i="1"/>
  <c r="N19" i="1"/>
  <c r="Q19" i="1"/>
  <c r="F19" i="1"/>
  <c r="L13" i="1"/>
  <c r="N13" i="1"/>
  <c r="Q13" i="1"/>
  <c r="F13" i="1"/>
  <c r="J13" i="1"/>
  <c r="J24" i="1"/>
  <c r="L24" i="1"/>
  <c r="N24" i="1"/>
  <c r="Q24" i="1"/>
  <c r="F24" i="1"/>
  <c r="J18" i="1"/>
  <c r="N18" i="1"/>
  <c r="Q18" i="1"/>
  <c r="F18" i="1"/>
  <c r="L18" i="1"/>
  <c r="J12" i="1"/>
  <c r="L12" i="1"/>
  <c r="N12" i="1"/>
  <c r="Q12" i="1"/>
  <c r="F12" i="1"/>
  <c r="N11" i="1"/>
  <c r="F23" i="1"/>
  <c r="F17" i="1"/>
  <c r="F11" i="1"/>
  <c r="Q23" i="1"/>
  <c r="Q17" i="1"/>
  <c r="Q11" i="1"/>
  <c r="N17" i="1"/>
  <c r="L23" i="1"/>
  <c r="L17" i="1"/>
  <c r="L11" i="1"/>
  <c r="N23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<sst xmlns="http://schemas.openxmlformats.org/spreadsheetml/2006/main" count="637" uniqueCount="290">
  <si>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</si>
  <si>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</si>
  <si>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</si>
  <si>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</si>
  <si>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</si>
  <si>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</si>
  <si>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</si>
  <si>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</si>
  <si>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</si>
  <si>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</si>
  <si>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</si>
  <si>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</si>
  <si>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</si>
  <si>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</si>
  <si>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</si>
  <si>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</si>
  <si>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</si>
  <si>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</si>
  <si>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</si>
  <si>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</si>
  <si>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</si>
  <si>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</si>
  <si>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</si>
  <si>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</si>
  <si>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</si>
  <si>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</si>
  <si>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</si>
  <si>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</si>
  <si>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</si>
  <si>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</si>
  <si>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</si>
  <si>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</si>
  <si>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</si>
  <si>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</si>
  <si>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</si>
  <si>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</si>
  <si>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</si>
  <si>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</si>
  <si>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</si>
  <si>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</si>
  <si>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</si>
  <si>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</si>
  <si>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</si>
  <si>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</si>
  <si>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</si>
  <si>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</si>
  <si>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</si>
  <si>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</si>
  <si>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</si>
  <si>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</si>
  <si>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</si>
  <si>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</si>
  <si>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</si>
  <si>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</si>
  <si>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</si>
  <si>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</si>
  <si>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</si>
  <si>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</si>
  <si>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</si>
  <si>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</si>
  <si>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</si>
  <si>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</si>
  <si>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</si>
  <si>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</si>
  <si>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</si>
  <si>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</si>
  <si>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</si>
  <si>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</si>
  <si>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</si>
  <si>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</si>
  <si>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</si>
  <si>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</si>
  <si>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</si>
  <si>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</si>
  <si>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</si>
  <si>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</si>
  <si>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</si>
  <si>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</si>
  <si>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</si>
  <si>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</si>
  <si>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</si>
  <si>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</si>
  <si>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</si>
  <si>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</si>
  <si>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</si>
  <si>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</si>
  <si>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</si>
  <si>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</si>
  <si>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</si>
  <si>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</si>
  <si>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</si>
  <si>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</si>
  <si>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</si>
  <si>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</si>
  <si>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</si>
  <si>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</si>
  <si>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</si>
  <si>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</si>
  <si>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</si>
  <si>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</si>
  <si>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</si>
  <si>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</si>
  <si>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</si>
  <si>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</si>
  <si>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</si>
  <si>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</si>
  <si>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</si>
  <si>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</si>
  <si>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</si>
  <si>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</si>
  <si>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</si>
  <si>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</si>
  <si>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</si>
  <si>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</si>
  <si>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</si>
  <si>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</si>
  <si>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</si>
  <si>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</si>
  <si>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</si>
  <si>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</si>
  <si>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</si>
  <si>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</si>
  <si>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</si>
  <si>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</si>
  <si>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</si>
  <si>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</si>
  <si>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</si>
  <si>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</si>
  <si>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</si>
  <si>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</si>
  <si>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</si>
  <si>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</si>
  <si>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</si>
  <si>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</si>
  <si>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</si>
  <si>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</si>
  <si>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</si>
  <si>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</si>
  <si>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</si>
  <si>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</si>
  <si>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</si>
  <si>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</si>
  <si>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</si>
  <si>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</si>
  <si>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</si>
  <si>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</si>
  <si>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</si>
  <si>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</si>
  <si>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</si>
  <si>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</si>
  <si>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</si>
  <si>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</si>
  <si>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</si>
  <si>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</si>
  <si>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</si>
  <si>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</si>
  <si>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</si>
  <si>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</si>
  <si>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</si>
  <si>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</si>
  <si>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</si>
  <si>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</si>
  <si>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</si>
  <si>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</si>
  <si>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</si>
  <si>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</si>
  <si>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</si>
  <si>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</si>
  <si>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</si>
  <si>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</si>
  <si>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</si>
  <si>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</si>
  <si>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</si>
  <si>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</si>
  <si>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</si>
  <si>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</si>
  <si>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</si>
  <si>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</si>
  <si>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</si>
  <si>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</si>
  <si>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</si>
  <si>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</si>
  <si>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</si>
  <si>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</si>
  <si>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</si>
  <si>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</si>
  <si>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</si>
  <si>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</si>
  <si>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</si>
  <si>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</si>
  <si>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</si>
  <si>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</si>
  <si>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</si>
  <si>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</si>
  <si>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</si>
  <si>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</si>
  <si>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</si>
  <si>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</si>
  <si>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</si>
  <si>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</si>
  <si>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</si>
  <si>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</si>
  <si>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</si>
  <si>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</si>
  <si>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</si>
  <si>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</si>
  <si>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</si>
  <si>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</si>
  <si>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</si>
  <si>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</si>
  <si>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</si>
  <si>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</si>
  <si>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</si>
  <si>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</si>
  <si>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</si>
  <si>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</si>
  <si>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</si>
  <si>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</si>
  <si>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</si>
  <si>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</si>
  <si>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</si>
  <si>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</si>
  <si>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</si>
  <si>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</si>
  <si>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</si>
  <si>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</si>
  <si>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</si>
  <si>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</si>
  <si>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</si>
  <si>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</si>
  <si>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</si>
  <si>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</si>
  <si>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</si>
  <si>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</si>
  <si>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</si>
  <si>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</si>
  <si>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</si>
  <si>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</si>
  <si>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</si>
  <si>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</si>
  <si>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</si>
  <si>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</si>
  <si>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</si>
  <si>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</si>
  <si>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</si>
  <si>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</si>
  <si>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</si>
  <si>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</si>
  <si>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</si>
  <si>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</si>
  <si>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</si>
  <si>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18000</t>
  </si>
  <si>
    <t>水洗化人口等（令和1年度実績）</t>
    <phoneticPr fontId="3"/>
  </si>
  <si>
    <t>し尿処理の状況（令和1年度実績）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</si>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</sst>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36</v>
      </c>
      <c r="B7" s="116" t="s">
        <v>251</v>
      </c>
      <c r="C7" s="109" t="s">
        <v>200</v>
      </c>
      <c r="D7" s="110">
        <f>+SUM(E7,+I7)</f>
        <v>780905</v>
      </c>
      <c r="E7" s="110">
        <f>+SUM(G7,+H7)</f>
        <v>32914</v>
      </c>
      <c r="F7" s="111">
        <f>IF(D7&gt;0,E7/D7*100,"-")</f>
        <v>4.2148532792080982</v>
      </c>
      <c r="G7" s="108">
        <f>SUM(G$8:G$207)</f>
        <v>31555</v>
      </c>
      <c r="H7" s="108">
        <f>SUM(H$8:H$207)</f>
        <v>1359</v>
      </c>
      <c r="I7" s="110">
        <f>+SUM(K7,+M7,+O7)</f>
        <v>747991</v>
      </c>
      <c r="J7" s="111">
        <f>IF(D7&gt;0,I7/D7*100,"-")</f>
        <v>95.7851467207919</v>
      </c>
      <c r="K7" s="108">
        <f>SUM(K$8:K$207)</f>
        <v>582210</v>
      </c>
      <c r="L7" s="111">
        <f>IF(D7&gt;0,K7/D7*100,"-")</f>
        <v>74.55580384297707</v>
      </c>
      <c r="M7" s="108">
        <f>SUM(M$8:M$207)</f>
        <v>0</v>
      </c>
      <c r="N7" s="111">
        <f>IF(D7&gt;0,M7/D7*100,"-")</f>
        <v>0</v>
      </c>
      <c r="O7" s="108">
        <f>SUM(O$8:O$207)</f>
        <v>165781</v>
      </c>
      <c r="P7" s="108">
        <f>SUM(P$8:P$207)</f>
        <v>89258</v>
      </c>
      <c r="Q7" s="111">
        <f>IF(D7&gt;0,O7/D7*100,"-")</f>
        <v>21.229342877814844</v>
      </c>
      <c r="R7" s="108">
        <f>SUM(R$8:R$207)</f>
        <v>14771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36</v>
      </c>
      <c r="B8" s="102" t="s">
        <v>254</v>
      </c>
      <c r="C8" s="101" t="s">
        <v>255</v>
      </c>
      <c r="D8" s="103">
        <f>+SUM(E8,+I8)</f>
        <v>263311</v>
      </c>
      <c r="E8" s="103">
        <f>+SUM(G8,+H8)</f>
        <v>1157</v>
      </c>
      <c r="F8" s="104">
        <f>IF(D8&gt;0,E8/D8*100,"-")</f>
        <v>0.43940435454652488</v>
      </c>
      <c r="G8" s="103">
        <v>1103</v>
      </c>
      <c r="H8" s="103">
        <v>54</v>
      </c>
      <c r="I8" s="103">
        <f>+SUM(K8,+M8,+O8)</f>
        <v>262154</v>
      </c>
      <c r="J8" s="104">
        <f>IF(D8&gt;0,I8/D8*100,"-")</f>
        <v>99.560595645453475</v>
      </c>
      <c r="K8" s="103">
        <v>219442</v>
      </c>
      <c r="L8" s="104">
        <f>IF(D8&gt;0,K8/D8*100,"-")</f>
        <v>83.339473094553583</v>
      </c>
      <c r="M8" s="103">
        <v>0</v>
      </c>
      <c r="N8" s="104">
        <f>IF(D8&gt;0,M8/D8*100,"-")</f>
        <v>0</v>
      </c>
      <c r="O8" s="103">
        <v>42712</v>
      </c>
      <c r="P8" s="103">
        <v>8995</v>
      </c>
      <c r="Q8" s="104">
        <f>IF(D8&gt;0,O8/D8*100,"-")</f>
        <v>16.221122550899885</v>
      </c>
      <c r="R8" s="103">
        <v>4694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36</v>
      </c>
      <c r="B9" s="102" t="s">
        <v>258</v>
      </c>
      <c r="C9" s="101" t="s">
        <v>259</v>
      </c>
      <c r="D9" s="103">
        <f>+SUM(E9,+I9)</f>
        <v>65599</v>
      </c>
      <c r="E9" s="103">
        <f>+SUM(G9,+H9)</f>
        <v>4427</v>
      </c>
      <c r="F9" s="104">
        <f>IF(D9&gt;0,E9/D9*100,"-")</f>
        <v>6.7485784844281165</v>
      </c>
      <c r="G9" s="103">
        <v>4427</v>
      </c>
      <c r="H9" s="103">
        <v>0</v>
      </c>
      <c r="I9" s="103">
        <f>+SUM(K9,+M9,+O9)</f>
        <v>61172</v>
      </c>
      <c r="J9" s="104">
        <f>IF(D9&gt;0,I9/D9*100,"-")</f>
        <v>93.251421515571892</v>
      </c>
      <c r="K9" s="103">
        <v>52406</v>
      </c>
      <c r="L9" s="104">
        <f>IF(D9&gt;0,K9/D9*100,"-")</f>
        <v>79.888412933123973</v>
      </c>
      <c r="M9" s="103">
        <v>0</v>
      </c>
      <c r="N9" s="104">
        <f>IF(D9&gt;0,M9/D9*100,"-")</f>
        <v>0</v>
      </c>
      <c r="O9" s="103">
        <v>8766</v>
      </c>
      <c r="P9" s="103">
        <v>6706</v>
      </c>
      <c r="Q9" s="104">
        <f>IF(D9&gt;0,O9/D9*100,"-")</f>
        <v>13.363008582447902</v>
      </c>
      <c r="R9" s="103">
        <v>919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36</v>
      </c>
      <c r="B10" s="102" t="s">
        <v>260</v>
      </c>
      <c r="C10" s="101" t="s">
        <v>261</v>
      </c>
      <c r="D10" s="103">
        <f>+SUM(E10,+I10)</f>
        <v>29257</v>
      </c>
      <c r="E10" s="103">
        <f>+SUM(G10,+H10)</f>
        <v>1655</v>
      </c>
      <c r="F10" s="104">
        <f>IF(D10&gt;0,E10/D10*100,"-")</f>
        <v>5.6567659021772565</v>
      </c>
      <c r="G10" s="103">
        <v>1655</v>
      </c>
      <c r="H10" s="103">
        <v>0</v>
      </c>
      <c r="I10" s="103">
        <f>+SUM(K10,+M10,+O10)</f>
        <v>27602</v>
      </c>
      <c r="J10" s="104">
        <f>IF(D10&gt;0,I10/D10*100,"-")</f>
        <v>94.343234097822744</v>
      </c>
      <c r="K10" s="103">
        <v>18364</v>
      </c>
      <c r="L10" s="104">
        <f>IF(D10&gt;0,K10/D10*100,"-")</f>
        <v>62.767884608811563</v>
      </c>
      <c r="M10" s="103">
        <v>0</v>
      </c>
      <c r="N10" s="104">
        <f>IF(D10&gt;0,M10/D10*100,"-")</f>
        <v>0</v>
      </c>
      <c r="O10" s="103">
        <v>9238</v>
      </c>
      <c r="P10" s="103">
        <v>8907</v>
      </c>
      <c r="Q10" s="104">
        <f>IF(D10&gt;0,O10/D10*100,"-")</f>
        <v>31.575349489011177</v>
      </c>
      <c r="R10" s="103">
        <v>370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36</v>
      </c>
      <c r="B11" s="102" t="s">
        <v>262</v>
      </c>
      <c r="C11" s="101" t="s">
        <v>263</v>
      </c>
      <c r="D11" s="103">
        <f>+SUM(E11,+I11)</f>
        <v>33058</v>
      </c>
      <c r="E11" s="103">
        <f>+SUM(G11,+H11)</f>
        <v>5098</v>
      </c>
      <c r="F11" s="104">
        <f>IF(D11&gt;0,E11/D11*100,"-")</f>
        <v>15.421380603787282</v>
      </c>
      <c r="G11" s="103">
        <v>3880</v>
      </c>
      <c r="H11" s="103">
        <v>1218</v>
      </c>
      <c r="I11" s="103">
        <f>+SUM(K11,+M11,+O11)</f>
        <v>27960</v>
      </c>
      <c r="J11" s="104">
        <f>IF(D11&gt;0,I11/D11*100,"-")</f>
        <v>84.578619396212716</v>
      </c>
      <c r="K11" s="103">
        <v>6219</v>
      </c>
      <c r="L11" s="104">
        <f>IF(D11&gt;0,K11/D11*100,"-")</f>
        <v>18.81239034424345</v>
      </c>
      <c r="M11" s="103">
        <v>0</v>
      </c>
      <c r="N11" s="104">
        <f>IF(D11&gt;0,M11/D11*100,"-")</f>
        <v>0</v>
      </c>
      <c r="O11" s="103">
        <v>21741</v>
      </c>
      <c r="P11" s="103">
        <v>11502</v>
      </c>
      <c r="Q11" s="104">
        <f>IF(D11&gt;0,O11/D11*100,"-")</f>
        <v>65.766229051969276</v>
      </c>
      <c r="R11" s="103">
        <v>557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36</v>
      </c>
      <c r="B12" s="102" t="s">
        <v>264</v>
      </c>
      <c r="C12" s="101" t="s">
        <v>265</v>
      </c>
      <c r="D12" s="103">
        <f>+SUM(E12,+I12)</f>
        <v>23032</v>
      </c>
      <c r="E12" s="103">
        <f>+SUM(G12,+H12)</f>
        <v>2923</v>
      </c>
      <c r="F12" s="104">
        <f>IF(D12&gt;0,E12/D12*100,"-")</f>
        <v>12.691038555053838</v>
      </c>
      <c r="G12" s="103">
        <v>2860</v>
      </c>
      <c r="H12" s="103">
        <v>63</v>
      </c>
      <c r="I12" s="103">
        <f>+SUM(K12,+M12,+O12)</f>
        <v>20109</v>
      </c>
      <c r="J12" s="104">
        <f>IF(D12&gt;0,I12/D12*100,"-")</f>
        <v>87.308961444946164</v>
      </c>
      <c r="K12" s="103">
        <v>17754</v>
      </c>
      <c r="L12" s="104">
        <f>IF(D12&gt;0,K12/D12*100,"-")</f>
        <v>77.084056964223691</v>
      </c>
      <c r="M12" s="103">
        <v>0</v>
      </c>
      <c r="N12" s="104">
        <f>IF(D12&gt;0,M12/D12*100,"-")</f>
        <v>0</v>
      </c>
      <c r="O12" s="103">
        <v>2355</v>
      </c>
      <c r="P12" s="103">
        <v>2236</v>
      </c>
      <c r="Q12" s="104">
        <f>IF(D12&gt;0,O12/D12*100,"-")</f>
        <v>10.224904480722472</v>
      </c>
      <c r="R12" s="103">
        <v>284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36</v>
      </c>
      <c r="B13" s="102" t="s">
        <v>266</v>
      </c>
      <c r="C13" s="101" t="s">
        <v>267</v>
      </c>
      <c r="D13" s="103">
        <f>+SUM(E13,+I13)</f>
        <v>69299</v>
      </c>
      <c r="E13" s="103">
        <f>+SUM(G13,+H13)</f>
        <v>4103</v>
      </c>
      <c r="F13" s="104">
        <f>IF(D13&gt;0,E13/D13*100,"-")</f>
        <v>5.9207203567151039</v>
      </c>
      <c r="G13" s="103">
        <v>4103</v>
      </c>
      <c r="H13" s="103">
        <v>0</v>
      </c>
      <c r="I13" s="103">
        <f>+SUM(K13,+M13,+O13)</f>
        <v>65196</v>
      </c>
      <c r="J13" s="104">
        <f>IF(D13&gt;0,I13/D13*100,"-")</f>
        <v>94.079279643284892</v>
      </c>
      <c r="K13" s="103">
        <v>47403</v>
      </c>
      <c r="L13" s="104">
        <f>IF(D13&gt;0,K13/D13*100,"-")</f>
        <v>68.403584467308335</v>
      </c>
      <c r="M13" s="103">
        <v>0</v>
      </c>
      <c r="N13" s="104">
        <f>IF(D13&gt;0,M13/D13*100,"-")</f>
        <v>0</v>
      </c>
      <c r="O13" s="103">
        <v>17793</v>
      </c>
      <c r="P13" s="103">
        <v>2898</v>
      </c>
      <c r="Q13" s="104">
        <f>IF(D13&gt;0,O13/D13*100,"-")</f>
        <v>25.675695175976564</v>
      </c>
      <c r="R13" s="103">
        <v>953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36</v>
      </c>
      <c r="B14" s="102" t="s">
        <v>268</v>
      </c>
      <c r="C14" s="101" t="s">
        <v>269</v>
      </c>
      <c r="D14" s="103">
        <f>+SUM(E14,+I14)</f>
        <v>28028</v>
      </c>
      <c r="E14" s="103">
        <f>+SUM(G14,+H14)</f>
        <v>1882</v>
      </c>
      <c r="F14" s="104">
        <f>IF(D14&gt;0,E14/D14*100,"-")</f>
        <v>6.7147138575710006</v>
      </c>
      <c r="G14" s="103">
        <v>1882</v>
      </c>
      <c r="H14" s="103">
        <v>0</v>
      </c>
      <c r="I14" s="103">
        <f>+SUM(K14,+M14,+O14)</f>
        <v>26146</v>
      </c>
      <c r="J14" s="104">
        <f>IF(D14&gt;0,I14/D14*100,"-")</f>
        <v>93.285286142429001</v>
      </c>
      <c r="K14" s="103">
        <v>25164</v>
      </c>
      <c r="L14" s="104">
        <f>IF(D14&gt;0,K14/D14*100,"-")</f>
        <v>89.781646924504059</v>
      </c>
      <c r="M14" s="103">
        <v>0</v>
      </c>
      <c r="N14" s="104">
        <f>IF(D14&gt;0,M14/D14*100,"-")</f>
        <v>0</v>
      </c>
      <c r="O14" s="103">
        <v>982</v>
      </c>
      <c r="P14" s="103">
        <v>266</v>
      </c>
      <c r="Q14" s="104">
        <f>IF(D14&gt;0,O14/D14*100,"-")</f>
        <v>3.5036392179249325</v>
      </c>
      <c r="R14" s="103">
        <v>459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36</v>
      </c>
      <c r="B15" s="102" t="s">
        <v>270</v>
      </c>
      <c r="C15" s="101" t="s">
        <v>271</v>
      </c>
      <c r="D15" s="103">
        <f>+SUM(E15,+I15)</f>
        <v>82080</v>
      </c>
      <c r="E15" s="103">
        <f>+SUM(G15,+H15)</f>
        <v>5005</v>
      </c>
      <c r="F15" s="104">
        <f>IF(D15&gt;0,E15/D15*100,"-")</f>
        <v>6.0977095516569202</v>
      </c>
      <c r="G15" s="103">
        <v>5005</v>
      </c>
      <c r="H15" s="103">
        <v>0</v>
      </c>
      <c r="I15" s="103">
        <f>+SUM(K15,+M15,+O15)</f>
        <v>77075</v>
      </c>
      <c r="J15" s="104">
        <f>IF(D15&gt;0,I15/D15*100,"-")</f>
        <v>93.902290448343081</v>
      </c>
      <c r="K15" s="103">
        <v>55231</v>
      </c>
      <c r="L15" s="104">
        <f>IF(D15&gt;0,K15/D15*100,"-")</f>
        <v>67.289230019493175</v>
      </c>
      <c r="M15" s="103">
        <v>0</v>
      </c>
      <c r="N15" s="104">
        <f>IF(D15&gt;0,M15/D15*100,"-")</f>
        <v>0</v>
      </c>
      <c r="O15" s="103">
        <v>21844</v>
      </c>
      <c r="P15" s="103">
        <v>12331</v>
      </c>
      <c r="Q15" s="104">
        <f>IF(D15&gt;0,O15/D15*100,"-")</f>
        <v>26.613060428849906</v>
      </c>
      <c r="R15" s="103">
        <v>3872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36</v>
      </c>
      <c r="B16" s="102" t="s">
        <v>272</v>
      </c>
      <c r="C16" s="101" t="s">
        <v>273</v>
      </c>
      <c r="D16" s="103">
        <f>+SUM(E16,+I16)</f>
        <v>91552</v>
      </c>
      <c r="E16" s="103">
        <f>+SUM(G16,+H16)</f>
        <v>2382</v>
      </c>
      <c r="F16" s="104">
        <f>IF(D16&gt;0,E16/D16*100,"-")</f>
        <v>2.6018000699056274</v>
      </c>
      <c r="G16" s="103">
        <v>2382</v>
      </c>
      <c r="H16" s="103">
        <v>0</v>
      </c>
      <c r="I16" s="103">
        <f>+SUM(K16,+M16,+O16)</f>
        <v>89170</v>
      </c>
      <c r="J16" s="104">
        <f>IF(D16&gt;0,I16/D16*100,"-")</f>
        <v>97.398199930094378</v>
      </c>
      <c r="K16" s="103">
        <v>84239</v>
      </c>
      <c r="L16" s="104">
        <f>IF(D16&gt;0,K16/D16*100,"-")</f>
        <v>92.012189793778404</v>
      </c>
      <c r="M16" s="103">
        <v>0</v>
      </c>
      <c r="N16" s="104">
        <f>IF(D16&gt;0,M16/D16*100,"-")</f>
        <v>0</v>
      </c>
      <c r="O16" s="103">
        <v>4931</v>
      </c>
      <c r="P16" s="103">
        <v>2645</v>
      </c>
      <c r="Q16" s="104">
        <f>IF(D16&gt;0,O16/D16*100,"-")</f>
        <v>5.3860101363159734</v>
      </c>
      <c r="R16" s="103">
        <v>1670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36</v>
      </c>
      <c r="B17" s="102" t="s">
        <v>274</v>
      </c>
      <c r="C17" s="101" t="s">
        <v>275</v>
      </c>
      <c r="D17" s="103">
        <f>+SUM(E17,+I17)</f>
        <v>18469</v>
      </c>
      <c r="E17" s="103">
        <f>+SUM(G17,+H17)</f>
        <v>432</v>
      </c>
      <c r="F17" s="104">
        <f>IF(D17&gt;0,E17/D17*100,"-")</f>
        <v>2.3390546320861985</v>
      </c>
      <c r="G17" s="103">
        <v>432</v>
      </c>
      <c r="H17" s="103">
        <v>0</v>
      </c>
      <c r="I17" s="103">
        <f>+SUM(K17,+M17,+O17)</f>
        <v>18037</v>
      </c>
      <c r="J17" s="104">
        <f>IF(D17&gt;0,I17/D17*100,"-")</f>
        <v>97.660945367913797</v>
      </c>
      <c r="K17" s="103">
        <v>17122</v>
      </c>
      <c r="L17" s="104">
        <f>IF(D17&gt;0,K17/D17*100,"-")</f>
        <v>92.706697709675666</v>
      </c>
      <c r="M17" s="103">
        <v>0</v>
      </c>
      <c r="N17" s="104">
        <f>IF(D17&gt;0,M17/D17*100,"-")</f>
        <v>0</v>
      </c>
      <c r="O17" s="103">
        <v>915</v>
      </c>
      <c r="P17" s="103">
        <v>720</v>
      </c>
      <c r="Q17" s="104">
        <f>IF(D17&gt;0,O17/D17*100,"-")</f>
        <v>4.9542476582381294</v>
      </c>
      <c r="R17" s="103">
        <v>274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36</v>
      </c>
      <c r="B18" s="102" t="s">
        <v>276</v>
      </c>
      <c r="C18" s="101" t="s">
        <v>277</v>
      </c>
      <c r="D18" s="103">
        <f>+SUM(E18,+I18)</f>
        <v>2541</v>
      </c>
      <c r="E18" s="103">
        <f>+SUM(G18,+H18)</f>
        <v>343</v>
      </c>
      <c r="F18" s="104">
        <f>IF(D18&gt;0,E18/D18*100,"-")</f>
        <v>13.498622589531681</v>
      </c>
      <c r="G18" s="103">
        <v>343</v>
      </c>
      <c r="H18" s="103">
        <v>0</v>
      </c>
      <c r="I18" s="103">
        <f>+SUM(K18,+M18,+O18)</f>
        <v>2198</v>
      </c>
      <c r="J18" s="104">
        <f>IF(D18&gt;0,I18/D18*100,"-")</f>
        <v>86.501377410468322</v>
      </c>
      <c r="K18" s="103">
        <v>1836</v>
      </c>
      <c r="L18" s="104">
        <f>IF(D18&gt;0,K18/D18*100,"-")</f>
        <v>72.255017709563162</v>
      </c>
      <c r="M18" s="103">
        <v>0</v>
      </c>
      <c r="N18" s="104">
        <f>IF(D18&gt;0,M18/D18*100,"-")</f>
        <v>0</v>
      </c>
      <c r="O18" s="103">
        <v>362</v>
      </c>
      <c r="P18" s="103">
        <v>92</v>
      </c>
      <c r="Q18" s="104">
        <f>IF(D18&gt;0,O18/D18*100,"-")</f>
        <v>14.246359700905156</v>
      </c>
      <c r="R18" s="103">
        <v>17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36</v>
      </c>
      <c r="B19" s="102" t="s">
        <v>278</v>
      </c>
      <c r="C19" s="101" t="s">
        <v>279</v>
      </c>
      <c r="D19" s="103">
        <f>+SUM(E19,+I19)</f>
        <v>10551</v>
      </c>
      <c r="E19" s="103">
        <f>+SUM(G19,+H19)</f>
        <v>140</v>
      </c>
      <c r="F19" s="104">
        <f>IF(D19&gt;0,E19/D19*100,"-")</f>
        <v>1.32688844659274</v>
      </c>
      <c r="G19" s="103">
        <v>140</v>
      </c>
      <c r="H19" s="103">
        <v>0</v>
      </c>
      <c r="I19" s="103">
        <f>+SUM(K19,+M19,+O19)</f>
        <v>10411</v>
      </c>
      <c r="J19" s="104">
        <f>IF(D19&gt;0,I19/D19*100,"-")</f>
        <v>98.673111553407253</v>
      </c>
      <c r="K19" s="103">
        <v>4061</v>
      </c>
      <c r="L19" s="104">
        <f>IF(D19&gt;0,K19/D19*100,"-")</f>
        <v>38.489242725807983</v>
      </c>
      <c r="M19" s="103">
        <v>0</v>
      </c>
      <c r="N19" s="104">
        <f>IF(D19&gt;0,M19/D19*100,"-")</f>
        <v>0</v>
      </c>
      <c r="O19" s="103">
        <v>6350</v>
      </c>
      <c r="P19" s="103">
        <v>6132</v>
      </c>
      <c r="Q19" s="104">
        <f>IF(D19&gt;0,O19/D19*100,"-")</f>
        <v>60.183868827599284</v>
      </c>
      <c r="R19" s="103">
        <v>68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36</v>
      </c>
      <c r="B20" s="102" t="s">
        <v>280</v>
      </c>
      <c r="C20" s="101" t="s">
        <v>281</v>
      </c>
      <c r="D20" s="103">
        <f>+SUM(E20,+I20)</f>
        <v>21361</v>
      </c>
      <c r="E20" s="103">
        <f>+SUM(G20,+H20)</f>
        <v>1097</v>
      </c>
      <c r="F20" s="104">
        <f>IF(D20&gt;0,E20/D20*100,"-")</f>
        <v>5.1355273629511728</v>
      </c>
      <c r="G20" s="103">
        <v>1097</v>
      </c>
      <c r="H20" s="103">
        <v>0</v>
      </c>
      <c r="I20" s="103">
        <f>+SUM(K20,+M20,+O20)</f>
        <v>20264</v>
      </c>
      <c r="J20" s="104">
        <f>IF(D20&gt;0,I20/D20*100,"-")</f>
        <v>94.86447263704882</v>
      </c>
      <c r="K20" s="103">
        <v>13647</v>
      </c>
      <c r="L20" s="104">
        <f>IF(D20&gt;0,K20/D20*100,"-")</f>
        <v>63.887458452319649</v>
      </c>
      <c r="M20" s="103">
        <v>0</v>
      </c>
      <c r="N20" s="104">
        <f>IF(D20&gt;0,M20/D20*100,"-")</f>
        <v>0</v>
      </c>
      <c r="O20" s="103">
        <v>6617</v>
      </c>
      <c r="P20" s="103">
        <v>6132</v>
      </c>
      <c r="Q20" s="104">
        <f>IF(D20&gt;0,O20/D20*100,"-")</f>
        <v>30.977014184729178</v>
      </c>
      <c r="R20" s="103">
        <v>224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36</v>
      </c>
      <c r="B21" s="102" t="s">
        <v>282</v>
      </c>
      <c r="C21" s="101" t="s">
        <v>283</v>
      </c>
      <c r="D21" s="103">
        <f>+SUM(E21,+I21)</f>
        <v>9377</v>
      </c>
      <c r="E21" s="103">
        <f>+SUM(G21,+H21)</f>
        <v>1502</v>
      </c>
      <c r="F21" s="104">
        <f>IF(D21&gt;0,E21/D21*100,"-")</f>
        <v>16.017916177882054</v>
      </c>
      <c r="G21" s="103">
        <v>1502</v>
      </c>
      <c r="H21" s="103">
        <v>0</v>
      </c>
      <c r="I21" s="103">
        <f>+SUM(K21,+M21,+O21)</f>
        <v>7875</v>
      </c>
      <c r="J21" s="104">
        <f>IF(D21&gt;0,I21/D21*100,"-")</f>
        <v>83.982083822117943</v>
      </c>
      <c r="K21" s="103">
        <v>4300</v>
      </c>
      <c r="L21" s="104">
        <f>IF(D21&gt;0,K21/D21*100,"-")</f>
        <v>45.856883864775519</v>
      </c>
      <c r="M21" s="103">
        <v>0</v>
      </c>
      <c r="N21" s="104">
        <f>IF(D21&gt;0,M21/D21*100,"-")</f>
        <v>0</v>
      </c>
      <c r="O21" s="103">
        <v>3575</v>
      </c>
      <c r="P21" s="103">
        <v>3201</v>
      </c>
      <c r="Q21" s="104">
        <f>IF(D21&gt;0,O21/D21*100,"-")</f>
        <v>38.125199957342431</v>
      </c>
      <c r="R21" s="103">
        <v>64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36</v>
      </c>
      <c r="B22" s="102" t="s">
        <v>284</v>
      </c>
      <c r="C22" s="101" t="s">
        <v>285</v>
      </c>
      <c r="D22" s="103">
        <f>+SUM(E22,+I22)</f>
        <v>10418</v>
      </c>
      <c r="E22" s="103">
        <f>+SUM(G22,+H22)</f>
        <v>311</v>
      </c>
      <c r="F22" s="104">
        <f>IF(D22&gt;0,E22/D22*100,"-")</f>
        <v>2.98521789210981</v>
      </c>
      <c r="G22" s="103">
        <v>311</v>
      </c>
      <c r="H22" s="103">
        <v>0</v>
      </c>
      <c r="I22" s="103">
        <f>+SUM(K22,+M22,+O22)</f>
        <v>10107</v>
      </c>
      <c r="J22" s="104">
        <f>IF(D22&gt;0,I22/D22*100,"-")</f>
        <v>97.014782107890184</v>
      </c>
      <c r="K22" s="103">
        <v>7993</v>
      </c>
      <c r="L22" s="104">
        <f>IF(D22&gt;0,K22/D22*100,"-")</f>
        <v>76.722979458629297</v>
      </c>
      <c r="M22" s="103">
        <v>0</v>
      </c>
      <c r="N22" s="104">
        <f>IF(D22&gt;0,M22/D22*100,"-")</f>
        <v>0</v>
      </c>
      <c r="O22" s="103">
        <v>2114</v>
      </c>
      <c r="P22" s="103">
        <v>1998</v>
      </c>
      <c r="Q22" s="104">
        <f>IF(D22&gt;0,O22/D22*100,"-")</f>
        <v>20.291802649260894</v>
      </c>
      <c r="R22" s="103">
        <v>171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36</v>
      </c>
      <c r="B23" s="102" t="s">
        <v>286</v>
      </c>
      <c r="C23" s="101" t="s">
        <v>287</v>
      </c>
      <c r="D23" s="103">
        <f>+SUM(E23,+I23)</f>
        <v>8253</v>
      </c>
      <c r="E23" s="103">
        <f>+SUM(G23,+H23)</f>
        <v>32</v>
      </c>
      <c r="F23" s="104">
        <f>IF(D23&gt;0,E23/D23*100,"-")</f>
        <v>0.38773779231794497</v>
      </c>
      <c r="G23" s="103">
        <v>32</v>
      </c>
      <c r="H23" s="103">
        <v>0</v>
      </c>
      <c r="I23" s="103">
        <f>+SUM(K23,+M23,+O23)</f>
        <v>8221</v>
      </c>
      <c r="J23" s="104">
        <f>IF(D23&gt;0,I23/D23*100,"-")</f>
        <v>99.612262207682051</v>
      </c>
      <c r="K23" s="103">
        <v>1264</v>
      </c>
      <c r="L23" s="104">
        <f>IF(D23&gt;0,K23/D23*100,"-")</f>
        <v>15.315642796558826</v>
      </c>
      <c r="M23" s="103">
        <v>0</v>
      </c>
      <c r="N23" s="104">
        <f>IF(D23&gt;0,M23/D23*100,"-")</f>
        <v>0</v>
      </c>
      <c r="O23" s="103">
        <v>6957</v>
      </c>
      <c r="P23" s="103">
        <v>6735</v>
      </c>
      <c r="Q23" s="104">
        <f>IF(D23&gt;0,O23/D23*100,"-")</f>
        <v>84.296619411123231</v>
      </c>
      <c r="R23" s="103">
        <v>87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36</v>
      </c>
      <c r="B24" s="102" t="s">
        <v>288</v>
      </c>
      <c r="C24" s="101" t="s">
        <v>289</v>
      </c>
      <c r="D24" s="103">
        <f>+SUM(E24,+I24)</f>
        <v>14719</v>
      </c>
      <c r="E24" s="103">
        <f>+SUM(G24,+H24)</f>
        <v>425</v>
      </c>
      <c r="F24" s="104">
        <f>IF(D24&gt;0,E24/D24*100,"-")</f>
        <v>2.8874244174196617</v>
      </c>
      <c r="G24" s="103">
        <v>401</v>
      </c>
      <c r="H24" s="103">
        <v>24</v>
      </c>
      <c r="I24" s="103">
        <f>+SUM(K24,+M24,+O24)</f>
        <v>14294</v>
      </c>
      <c r="J24" s="104">
        <f>IF(D24&gt;0,I24/D24*100,"-")</f>
        <v>97.112575582580334</v>
      </c>
      <c r="K24" s="103">
        <v>5765</v>
      </c>
      <c r="L24" s="104">
        <f>IF(D24&gt;0,K24/D24*100,"-")</f>
        <v>39.167062979821999</v>
      </c>
      <c r="M24" s="103">
        <v>0</v>
      </c>
      <c r="N24" s="104">
        <f>IF(D24&gt;0,M24/D24*100,"-")</f>
        <v>0</v>
      </c>
      <c r="O24" s="103">
        <v>8529</v>
      </c>
      <c r="P24" s="103">
        <v>7762</v>
      </c>
      <c r="Q24" s="104">
        <f>IF(D24&gt;0,O24/D24*100,"-")</f>
        <v>57.945512602758342</v>
      </c>
      <c r="R24" s="103">
        <v>88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福井県</v>
      </c>
      <c r="B7" s="107" t="str">
        <f>水洗化人口等!B7</f>
        <v>18000</v>
      </c>
      <c r="C7" s="106" t="s">
        <v>200</v>
      </c>
      <c r="D7" s="108">
        <f>SUM(E7,+H7,+K7)</f>
        <v>131189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3454</v>
      </c>
      <c r="I7" s="108">
        <f>SUM(I$8:I$207)</f>
        <v>114</v>
      </c>
      <c r="J7" s="108">
        <f>SUM(J$8:J$207)</f>
        <v>3340</v>
      </c>
      <c r="K7" s="108">
        <f>SUM(L7:M7)</f>
        <v>127735</v>
      </c>
      <c r="L7" s="108">
        <f>SUM(L$8:L$207)</f>
        <v>18697</v>
      </c>
      <c r="M7" s="108">
        <f>SUM(M$8:M$207)</f>
        <v>109038</v>
      </c>
      <c r="N7" s="108">
        <f>SUM(O7,+V7,+AC7)</f>
        <v>131896</v>
      </c>
      <c r="O7" s="108">
        <f>SUM(P7:U7)</f>
        <v>18811</v>
      </c>
      <c r="P7" s="108">
        <f t="shared" ref="P7:U7" si="0">SUM(P$8:P$207)</f>
        <v>15419</v>
      </c>
      <c r="Q7" s="108">
        <f t="shared" si="0"/>
        <v>0</v>
      </c>
      <c r="R7" s="108">
        <f t="shared" si="0"/>
        <v>0</v>
      </c>
      <c r="S7" s="108">
        <f t="shared" si="0"/>
        <v>3389</v>
      </c>
      <c r="T7" s="108">
        <f t="shared" si="0"/>
        <v>0</v>
      </c>
      <c r="U7" s="108">
        <f t="shared" si="0"/>
        <v>3</v>
      </c>
      <c r="V7" s="108">
        <f>SUM(W7:AB7)</f>
        <v>112378</v>
      </c>
      <c r="W7" s="108">
        <f t="shared" ref="W7:AB7" si="1">SUM(W$8:W$207)</f>
        <v>77752</v>
      </c>
      <c r="X7" s="108">
        <f t="shared" si="1"/>
        <v>0</v>
      </c>
      <c r="Y7" s="108">
        <f t="shared" si="1"/>
        <v>0</v>
      </c>
      <c r="Z7" s="108">
        <f t="shared" si="1"/>
        <v>34605</v>
      </c>
      <c r="AA7" s="108">
        <f t="shared" si="1"/>
        <v>0</v>
      </c>
      <c r="AB7" s="108">
        <f t="shared" si="1"/>
        <v>21</v>
      </c>
      <c r="AC7" s="108">
        <f>SUM(AD7:AE7)</f>
        <v>707</v>
      </c>
      <c r="AD7" s="108">
        <f>SUM(AD$8:AD$207)</f>
        <v>656</v>
      </c>
      <c r="AE7" s="108">
        <f>SUM(AE$8:AE$207)</f>
        <v>51</v>
      </c>
      <c r="AF7" s="108">
        <f>SUM(AG7:AI7)</f>
        <v>500</v>
      </c>
      <c r="AG7" s="108">
        <f>SUM(AG$8:AG$207)</f>
        <v>500</v>
      </c>
      <c r="AH7" s="108">
        <f>SUM(AH$8:AH$207)</f>
        <v>0</v>
      </c>
      <c r="AI7" s="108">
        <f>SUM(AI$8:AI$207)</f>
        <v>0</v>
      </c>
      <c r="AJ7" s="108">
        <f>SUM(AK7:AS7)</f>
        <v>5009</v>
      </c>
      <c r="AK7" s="108">
        <f t="shared" ref="AK7:AS7" si="2">SUM(AK$8:AK$207)</f>
        <v>1030</v>
      </c>
      <c r="AL7" s="108">
        <f t="shared" si="2"/>
        <v>3570</v>
      </c>
      <c r="AM7" s="108">
        <f t="shared" si="2"/>
        <v>174</v>
      </c>
      <c r="AN7" s="108">
        <f t="shared" si="2"/>
        <v>157</v>
      </c>
      <c r="AO7" s="108">
        <f t="shared" si="2"/>
        <v>0</v>
      </c>
      <c r="AP7" s="108">
        <f t="shared" si="2"/>
        <v>0</v>
      </c>
      <c r="AQ7" s="108">
        <f t="shared" si="2"/>
        <v>18</v>
      </c>
      <c r="AR7" s="108">
        <f t="shared" si="2"/>
        <v>0</v>
      </c>
      <c r="AS7" s="108">
        <f t="shared" si="2"/>
        <v>60</v>
      </c>
      <c r="AT7" s="108">
        <f>SUM(AU7:AY7)</f>
        <v>91</v>
      </c>
      <c r="AU7" s="108">
        <f>SUM(AU$8:AU$207)</f>
        <v>91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53</v>
      </c>
      <c r="BA7" s="108">
        <f>SUM(BA$8:BA$207)</f>
        <v>53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36</v>
      </c>
      <c r="B8" s="113" t="s">
        <v>254</v>
      </c>
      <c r="C8" s="101" t="s">
        <v>255</v>
      </c>
      <c r="D8" s="103">
        <f>SUM(E8,+H8,+K8)</f>
        <v>32694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32694</v>
      </c>
      <c r="L8" s="103">
        <v>1676</v>
      </c>
      <c r="M8" s="103">
        <v>31018</v>
      </c>
      <c r="N8" s="103">
        <f>SUM(O8,+V8,+AC8)</f>
        <v>32700</v>
      </c>
      <c r="O8" s="103">
        <f>SUM(P8:U8)</f>
        <v>1676</v>
      </c>
      <c r="P8" s="103">
        <v>0</v>
      </c>
      <c r="Q8" s="103">
        <v>0</v>
      </c>
      <c r="R8" s="103">
        <v>0</v>
      </c>
      <c r="S8" s="103">
        <v>1676</v>
      </c>
      <c r="T8" s="103">
        <v>0</v>
      </c>
      <c r="U8" s="103">
        <v>0</v>
      </c>
      <c r="V8" s="103">
        <f>SUM(W8:AB8)</f>
        <v>31018</v>
      </c>
      <c r="W8" s="103">
        <v>0</v>
      </c>
      <c r="X8" s="103">
        <v>0</v>
      </c>
      <c r="Y8" s="103">
        <v>0</v>
      </c>
      <c r="Z8" s="103">
        <v>31018</v>
      </c>
      <c r="AA8" s="103">
        <v>0</v>
      </c>
      <c r="AB8" s="103">
        <v>0</v>
      </c>
      <c r="AC8" s="103">
        <f>SUM(AD8:AE8)</f>
        <v>6</v>
      </c>
      <c r="AD8" s="103">
        <v>6</v>
      </c>
      <c r="AE8" s="103">
        <v>0</v>
      </c>
      <c r="AF8" s="103">
        <f>SUM(AG8:AI8)</f>
        <v>51</v>
      </c>
      <c r="AG8" s="103">
        <v>51</v>
      </c>
      <c r="AH8" s="103">
        <v>0</v>
      </c>
      <c r="AI8" s="103">
        <v>0</v>
      </c>
      <c r="AJ8" s="103">
        <f>SUM(AK8:AS8)</f>
        <v>51</v>
      </c>
      <c r="AK8" s="103">
        <v>0</v>
      </c>
      <c r="AL8" s="103">
        <v>0</v>
      </c>
      <c r="AM8" s="103">
        <v>51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36</v>
      </c>
      <c r="B9" s="113" t="s">
        <v>258</v>
      </c>
      <c r="C9" s="101" t="s">
        <v>259</v>
      </c>
      <c r="D9" s="103">
        <f>SUM(E9,+H9,+K9)</f>
        <v>16431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16431</v>
      </c>
      <c r="L9" s="103">
        <v>3572</v>
      </c>
      <c r="M9" s="103">
        <v>12859</v>
      </c>
      <c r="N9" s="103">
        <f>SUM(O9,+V9,+AC9)</f>
        <v>16431</v>
      </c>
      <c r="O9" s="103">
        <f>SUM(P9:U9)</f>
        <v>3572</v>
      </c>
      <c r="P9" s="103">
        <v>3572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12859</v>
      </c>
      <c r="W9" s="103">
        <v>12859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20</v>
      </c>
      <c r="AG9" s="103">
        <v>20</v>
      </c>
      <c r="AH9" s="103">
        <v>0</v>
      </c>
      <c r="AI9" s="103">
        <v>0</v>
      </c>
      <c r="AJ9" s="103">
        <f>SUM(AK9:AS9)</f>
        <v>20</v>
      </c>
      <c r="AK9" s="103">
        <v>0</v>
      </c>
      <c r="AL9" s="103">
        <v>0</v>
      </c>
      <c r="AM9" s="103">
        <v>20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36</v>
      </c>
      <c r="B10" s="113" t="s">
        <v>260</v>
      </c>
      <c r="C10" s="101" t="s">
        <v>261</v>
      </c>
      <c r="D10" s="103">
        <f>SUM(E10,+H10,+K10)</f>
        <v>5427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5427</v>
      </c>
      <c r="L10" s="103">
        <v>1470</v>
      </c>
      <c r="M10" s="103">
        <v>3957</v>
      </c>
      <c r="N10" s="103">
        <f>SUM(O10,+V10,+AC10)</f>
        <v>5427</v>
      </c>
      <c r="O10" s="103">
        <f>SUM(P10:U10)</f>
        <v>1470</v>
      </c>
      <c r="P10" s="103">
        <v>1470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3957</v>
      </c>
      <c r="W10" s="103">
        <v>3957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36</v>
      </c>
      <c r="B11" s="113" t="s">
        <v>262</v>
      </c>
      <c r="C11" s="101" t="s">
        <v>263</v>
      </c>
      <c r="D11" s="103">
        <f>SUM(E11,+H11,+K11)</f>
        <v>16208</v>
      </c>
      <c r="E11" s="103">
        <f>SUM(F11:G11)</f>
        <v>0</v>
      </c>
      <c r="F11" s="103">
        <v>0</v>
      </c>
      <c r="G11" s="103">
        <v>0</v>
      </c>
      <c r="H11" s="103">
        <f>SUM(I11:J11)</f>
        <v>114</v>
      </c>
      <c r="I11" s="103">
        <v>114</v>
      </c>
      <c r="J11" s="103">
        <v>0</v>
      </c>
      <c r="K11" s="103">
        <f>SUM(L11:M11)</f>
        <v>16094</v>
      </c>
      <c r="L11" s="103">
        <v>2955</v>
      </c>
      <c r="M11" s="103">
        <v>13139</v>
      </c>
      <c r="N11" s="103">
        <f>SUM(O11,+V11,+AC11)</f>
        <v>16830</v>
      </c>
      <c r="O11" s="103">
        <f>SUM(P11:U11)</f>
        <v>3069</v>
      </c>
      <c r="P11" s="103">
        <v>3069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13139</v>
      </c>
      <c r="W11" s="103">
        <v>13139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622</v>
      </c>
      <c r="AD11" s="103">
        <v>622</v>
      </c>
      <c r="AE11" s="103">
        <v>0</v>
      </c>
      <c r="AF11" s="103">
        <f>SUM(AG11:AI11)</f>
        <v>29</v>
      </c>
      <c r="AG11" s="103">
        <v>29</v>
      </c>
      <c r="AH11" s="103">
        <v>0</v>
      </c>
      <c r="AI11" s="103">
        <v>0</v>
      </c>
      <c r="AJ11" s="103">
        <f>SUM(AK11:AS11)</f>
        <v>163</v>
      </c>
      <c r="AK11" s="103">
        <v>163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29</v>
      </c>
      <c r="AU11" s="103">
        <v>29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36</v>
      </c>
      <c r="B12" s="113" t="s">
        <v>264</v>
      </c>
      <c r="C12" s="101" t="s">
        <v>265</v>
      </c>
      <c r="D12" s="103">
        <f>SUM(E12,+H12,+K12)</f>
        <v>3359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3359</v>
      </c>
      <c r="L12" s="103">
        <v>1232</v>
      </c>
      <c r="M12" s="103">
        <v>2127</v>
      </c>
      <c r="N12" s="103">
        <f>SUM(O12,+V12,+AC12)</f>
        <v>3433</v>
      </c>
      <c r="O12" s="103">
        <f>SUM(P12:U12)</f>
        <v>1232</v>
      </c>
      <c r="P12" s="103">
        <v>1232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2127</v>
      </c>
      <c r="W12" s="103">
        <v>2127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74</v>
      </c>
      <c r="AD12" s="103">
        <v>27</v>
      </c>
      <c r="AE12" s="103">
        <v>47</v>
      </c>
      <c r="AF12" s="103">
        <f>SUM(AG12:AI12)</f>
        <v>2</v>
      </c>
      <c r="AG12" s="103">
        <v>2</v>
      </c>
      <c r="AH12" s="103">
        <v>0</v>
      </c>
      <c r="AI12" s="103">
        <v>0</v>
      </c>
      <c r="AJ12" s="103">
        <f>SUM(AK12:AS12)</f>
        <v>2</v>
      </c>
      <c r="AK12" s="103">
        <v>0</v>
      </c>
      <c r="AL12" s="103">
        <v>0</v>
      </c>
      <c r="AM12" s="103">
        <v>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36</v>
      </c>
      <c r="B13" s="113" t="s">
        <v>266</v>
      </c>
      <c r="C13" s="101" t="s">
        <v>267</v>
      </c>
      <c r="D13" s="103">
        <f>SUM(E13,+H13,+K13)</f>
        <v>8741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8741</v>
      </c>
      <c r="L13" s="103">
        <v>850</v>
      </c>
      <c r="M13" s="103">
        <v>7891</v>
      </c>
      <c r="N13" s="103">
        <f>SUM(O13,+V13,+AC13)</f>
        <v>8741</v>
      </c>
      <c r="O13" s="103">
        <f>SUM(P13:U13)</f>
        <v>850</v>
      </c>
      <c r="P13" s="103">
        <v>850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7891</v>
      </c>
      <c r="W13" s="103">
        <v>7891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36</v>
      </c>
      <c r="B14" s="113" t="s">
        <v>268</v>
      </c>
      <c r="C14" s="101" t="s">
        <v>269</v>
      </c>
      <c r="D14" s="103">
        <f>SUM(E14,+H14,+K14)</f>
        <v>3401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3401</v>
      </c>
      <c r="L14" s="103">
        <v>774</v>
      </c>
      <c r="M14" s="103">
        <v>2627</v>
      </c>
      <c r="N14" s="103">
        <f>SUM(O14,+V14,+AC14)</f>
        <v>3401</v>
      </c>
      <c r="O14" s="103">
        <f>SUM(P14:U14)</f>
        <v>774</v>
      </c>
      <c r="P14" s="103">
        <v>774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2627</v>
      </c>
      <c r="W14" s="103">
        <v>2627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108</v>
      </c>
      <c r="AG14" s="103">
        <v>108</v>
      </c>
      <c r="AH14" s="103">
        <v>0</v>
      </c>
      <c r="AI14" s="103">
        <v>0</v>
      </c>
      <c r="AJ14" s="103">
        <f>SUM(AK14:AS14)</f>
        <v>108</v>
      </c>
      <c r="AK14" s="103">
        <v>0</v>
      </c>
      <c r="AL14" s="103">
        <v>0</v>
      </c>
      <c r="AM14" s="103">
        <v>4</v>
      </c>
      <c r="AN14" s="103">
        <v>104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36</v>
      </c>
      <c r="B15" s="113" t="s">
        <v>270</v>
      </c>
      <c r="C15" s="101" t="s">
        <v>271</v>
      </c>
      <c r="D15" s="103">
        <f>SUM(E15,+H15,+K15)</f>
        <v>19593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19593</v>
      </c>
      <c r="L15" s="103">
        <v>1909</v>
      </c>
      <c r="M15" s="103">
        <v>17684</v>
      </c>
      <c r="N15" s="103">
        <f>SUM(O15,+V15,+AC15)</f>
        <v>19593</v>
      </c>
      <c r="O15" s="103">
        <f>SUM(P15:U15)</f>
        <v>1909</v>
      </c>
      <c r="P15" s="103">
        <v>1909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17684</v>
      </c>
      <c r="W15" s="103">
        <v>17684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98</v>
      </c>
      <c r="AG15" s="103">
        <v>98</v>
      </c>
      <c r="AH15" s="103">
        <v>0</v>
      </c>
      <c r="AI15" s="103">
        <v>0</v>
      </c>
      <c r="AJ15" s="103">
        <f>SUM(AK15:AS15)</f>
        <v>789</v>
      </c>
      <c r="AK15" s="103">
        <v>744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45</v>
      </c>
      <c r="AT15" s="103">
        <f>SUM(AU15:AY15)</f>
        <v>53</v>
      </c>
      <c r="AU15" s="103">
        <v>53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36</v>
      </c>
      <c r="B16" s="113" t="s">
        <v>272</v>
      </c>
      <c r="C16" s="101" t="s">
        <v>273</v>
      </c>
      <c r="D16" s="103">
        <f>SUM(E16,+H16,+K16)</f>
        <v>7497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7497</v>
      </c>
      <c r="L16" s="103">
        <v>1406</v>
      </c>
      <c r="M16" s="103">
        <v>6091</v>
      </c>
      <c r="N16" s="103">
        <f>SUM(O16,+V16,+AC16)</f>
        <v>7497</v>
      </c>
      <c r="O16" s="103">
        <f>SUM(P16:U16)</f>
        <v>1406</v>
      </c>
      <c r="P16" s="103">
        <v>1406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6091</v>
      </c>
      <c r="W16" s="103">
        <v>6091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</v>
      </c>
      <c r="AG16" s="103">
        <v>7</v>
      </c>
      <c r="AH16" s="103">
        <v>0</v>
      </c>
      <c r="AI16" s="103">
        <v>0</v>
      </c>
      <c r="AJ16" s="103">
        <f>SUM(AK16:AS16)</f>
        <v>237</v>
      </c>
      <c r="AK16" s="103">
        <v>0</v>
      </c>
      <c r="AL16" s="103">
        <v>230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7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53</v>
      </c>
      <c r="BA16" s="103">
        <v>53</v>
      </c>
      <c r="BB16" s="103">
        <v>0</v>
      </c>
      <c r="BC16" s="103">
        <v>0</v>
      </c>
    </row>
    <row r="17" spans="1:55" s="105" customFormat="1" ht="13.5" customHeight="1">
      <c r="A17" s="115" t="s">
        <v>36</v>
      </c>
      <c r="B17" s="113" t="s">
        <v>274</v>
      </c>
      <c r="C17" s="101" t="s">
        <v>275</v>
      </c>
      <c r="D17" s="103">
        <f>SUM(E17,+H17,+K17)</f>
        <v>1004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1004</v>
      </c>
      <c r="L17" s="103">
        <v>130</v>
      </c>
      <c r="M17" s="103">
        <v>874</v>
      </c>
      <c r="N17" s="103">
        <f>SUM(O17,+V17,+AC17)</f>
        <v>1004</v>
      </c>
      <c r="O17" s="103">
        <f>SUM(P17:U17)</f>
        <v>130</v>
      </c>
      <c r="P17" s="103">
        <v>130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874</v>
      </c>
      <c r="W17" s="103">
        <v>874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36</v>
      </c>
      <c r="B18" s="113" t="s">
        <v>276</v>
      </c>
      <c r="C18" s="101" t="s">
        <v>277</v>
      </c>
      <c r="D18" s="103">
        <f>SUM(E18,+H18,+K18)</f>
        <v>156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156</v>
      </c>
      <c r="L18" s="103">
        <v>101</v>
      </c>
      <c r="M18" s="103">
        <v>55</v>
      </c>
      <c r="N18" s="103">
        <f>SUM(O18,+V18,+AC18)</f>
        <v>156</v>
      </c>
      <c r="O18" s="103">
        <f>SUM(P18:U18)</f>
        <v>101</v>
      </c>
      <c r="P18" s="103">
        <v>101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55</v>
      </c>
      <c r="W18" s="103">
        <v>55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36</v>
      </c>
      <c r="B19" s="113" t="s">
        <v>278</v>
      </c>
      <c r="C19" s="101" t="s">
        <v>279</v>
      </c>
      <c r="D19" s="103">
        <f>SUM(E19,+H19,+K19)</f>
        <v>3241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3241</v>
      </c>
      <c r="L19" s="103">
        <v>174</v>
      </c>
      <c r="M19" s="103">
        <v>3067</v>
      </c>
      <c r="N19" s="103">
        <f>SUM(O19,+V19,+AC19)</f>
        <v>3241</v>
      </c>
      <c r="O19" s="103">
        <f>SUM(P19:U19)</f>
        <v>174</v>
      </c>
      <c r="P19" s="103">
        <v>174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3067</v>
      </c>
      <c r="W19" s="103">
        <v>3067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17</v>
      </c>
      <c r="AG19" s="103">
        <v>17</v>
      </c>
      <c r="AH19" s="103">
        <v>0</v>
      </c>
      <c r="AI19" s="103">
        <v>0</v>
      </c>
      <c r="AJ19" s="103">
        <f>SUM(AK19:AS19)</f>
        <v>131</v>
      </c>
      <c r="AK19" s="103">
        <v>123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8</v>
      </c>
      <c r="AT19" s="103">
        <f>SUM(AU19:AY19)</f>
        <v>9</v>
      </c>
      <c r="AU19" s="103">
        <v>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36</v>
      </c>
      <c r="B20" s="113" t="s">
        <v>280</v>
      </c>
      <c r="C20" s="101" t="s">
        <v>281</v>
      </c>
      <c r="D20" s="103">
        <f>SUM(E20,+H20,+K20)</f>
        <v>2502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2502</v>
      </c>
      <c r="L20" s="103">
        <v>339</v>
      </c>
      <c r="M20" s="103">
        <v>2163</v>
      </c>
      <c r="N20" s="103">
        <f>SUM(O20,+V20,+AC20)</f>
        <v>2502</v>
      </c>
      <c r="O20" s="103">
        <f>SUM(P20:U20)</f>
        <v>339</v>
      </c>
      <c r="P20" s="103">
        <v>0</v>
      </c>
      <c r="Q20" s="103">
        <v>0</v>
      </c>
      <c r="R20" s="103">
        <v>0</v>
      </c>
      <c r="S20" s="103">
        <v>339</v>
      </c>
      <c r="T20" s="103">
        <v>0</v>
      </c>
      <c r="U20" s="103">
        <v>0</v>
      </c>
      <c r="V20" s="103">
        <f>SUM(W20:AB20)</f>
        <v>2163</v>
      </c>
      <c r="W20" s="103">
        <v>0</v>
      </c>
      <c r="X20" s="103">
        <v>0</v>
      </c>
      <c r="Y20" s="103">
        <v>0</v>
      </c>
      <c r="Z20" s="103">
        <v>2163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36</v>
      </c>
      <c r="B21" s="113" t="s">
        <v>282</v>
      </c>
      <c r="C21" s="101" t="s">
        <v>283</v>
      </c>
      <c r="D21" s="103">
        <f>SUM(E21,+H21,+K21)</f>
        <v>2853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2853</v>
      </c>
      <c r="L21" s="103">
        <v>272</v>
      </c>
      <c r="M21" s="103">
        <v>2581</v>
      </c>
      <c r="N21" s="103">
        <f>SUM(O21,+V21,+AC21)</f>
        <v>2853</v>
      </c>
      <c r="O21" s="103">
        <f>SUM(P21:U21)</f>
        <v>272</v>
      </c>
      <c r="P21" s="103">
        <v>270</v>
      </c>
      <c r="Q21" s="103">
        <v>0</v>
      </c>
      <c r="R21" s="103">
        <v>0</v>
      </c>
      <c r="S21" s="103">
        <v>0</v>
      </c>
      <c r="T21" s="103">
        <v>0</v>
      </c>
      <c r="U21" s="103">
        <v>2</v>
      </c>
      <c r="V21" s="103">
        <f>SUM(W21:AB21)</f>
        <v>2581</v>
      </c>
      <c r="W21" s="103">
        <v>2563</v>
      </c>
      <c r="X21" s="103">
        <v>0</v>
      </c>
      <c r="Y21" s="103">
        <v>0</v>
      </c>
      <c r="Z21" s="103">
        <v>0</v>
      </c>
      <c r="AA21" s="103">
        <v>0</v>
      </c>
      <c r="AB21" s="103">
        <v>18</v>
      </c>
      <c r="AC21" s="103">
        <f>SUM(AD21:AE21)</f>
        <v>0</v>
      </c>
      <c r="AD21" s="103">
        <v>0</v>
      </c>
      <c r="AE21" s="103">
        <v>0</v>
      </c>
      <c r="AF21" s="103">
        <f>SUM(AG21:AI21)</f>
        <v>97</v>
      </c>
      <c r="AG21" s="103">
        <v>97</v>
      </c>
      <c r="AH21" s="103">
        <v>0</v>
      </c>
      <c r="AI21" s="103">
        <v>0</v>
      </c>
      <c r="AJ21" s="103">
        <f>SUM(AK21:AS21)</f>
        <v>97</v>
      </c>
      <c r="AK21" s="103">
        <v>0</v>
      </c>
      <c r="AL21" s="103">
        <v>0</v>
      </c>
      <c r="AM21" s="103">
        <v>97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36</v>
      </c>
      <c r="B22" s="113" t="s">
        <v>284</v>
      </c>
      <c r="C22" s="101" t="s">
        <v>285</v>
      </c>
      <c r="D22" s="103">
        <f>SUM(E22,+H22,+K22)</f>
        <v>2599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2599</v>
      </c>
      <c r="L22" s="103">
        <v>1175</v>
      </c>
      <c r="M22" s="103">
        <v>1424</v>
      </c>
      <c r="N22" s="103">
        <f>SUM(O22,+V22,+AC22)</f>
        <v>2599</v>
      </c>
      <c r="O22" s="103">
        <f>SUM(P22:U22)</f>
        <v>1175</v>
      </c>
      <c r="P22" s="103">
        <v>0</v>
      </c>
      <c r="Q22" s="103">
        <v>0</v>
      </c>
      <c r="R22" s="103">
        <v>0</v>
      </c>
      <c r="S22" s="103">
        <v>1175</v>
      </c>
      <c r="T22" s="103">
        <v>0</v>
      </c>
      <c r="U22" s="103">
        <v>0</v>
      </c>
      <c r="V22" s="103">
        <f>SUM(W22:AB22)</f>
        <v>1424</v>
      </c>
      <c r="W22" s="103">
        <v>0</v>
      </c>
      <c r="X22" s="103">
        <v>0</v>
      </c>
      <c r="Y22" s="103">
        <v>0</v>
      </c>
      <c r="Z22" s="103">
        <v>1424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36</v>
      </c>
      <c r="B23" s="113" t="s">
        <v>286</v>
      </c>
      <c r="C23" s="101" t="s">
        <v>287</v>
      </c>
      <c r="D23" s="103">
        <f>SUM(E23,+H23,+K23)</f>
        <v>3539</v>
      </c>
      <c r="E23" s="103">
        <f>SUM(F23:G23)</f>
        <v>0</v>
      </c>
      <c r="F23" s="103">
        <v>0</v>
      </c>
      <c r="G23" s="103">
        <v>0</v>
      </c>
      <c r="H23" s="103">
        <f>SUM(I23:J23)</f>
        <v>3340</v>
      </c>
      <c r="I23" s="103">
        <v>0</v>
      </c>
      <c r="J23" s="103">
        <v>3340</v>
      </c>
      <c r="K23" s="103">
        <f>SUM(L23:M23)</f>
        <v>199</v>
      </c>
      <c r="L23" s="103">
        <v>199</v>
      </c>
      <c r="M23" s="103">
        <v>0</v>
      </c>
      <c r="N23" s="103">
        <f>SUM(O23,+V23,+AC23)</f>
        <v>3539</v>
      </c>
      <c r="O23" s="103">
        <f>SUM(P23:U23)</f>
        <v>199</v>
      </c>
      <c r="P23" s="103">
        <v>0</v>
      </c>
      <c r="Q23" s="103">
        <v>0</v>
      </c>
      <c r="R23" s="103">
        <v>0</v>
      </c>
      <c r="S23" s="103">
        <v>199</v>
      </c>
      <c r="T23" s="103">
        <v>0</v>
      </c>
      <c r="U23" s="103">
        <v>0</v>
      </c>
      <c r="V23" s="103">
        <f>SUM(W23:AB23)</f>
        <v>3340</v>
      </c>
      <c r="W23" s="103">
        <v>3340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18</v>
      </c>
      <c r="AG23" s="103">
        <v>18</v>
      </c>
      <c r="AH23" s="103">
        <v>0</v>
      </c>
      <c r="AI23" s="103">
        <v>0</v>
      </c>
      <c r="AJ23" s="103">
        <f>SUM(AK23:AS23)</f>
        <v>3358</v>
      </c>
      <c r="AK23" s="103">
        <v>0</v>
      </c>
      <c r="AL23" s="103">
        <v>3340</v>
      </c>
      <c r="AM23" s="103">
        <v>0</v>
      </c>
      <c r="AN23" s="103">
        <v>0</v>
      </c>
      <c r="AO23" s="103">
        <v>0</v>
      </c>
      <c r="AP23" s="103">
        <v>0</v>
      </c>
      <c r="AQ23" s="103">
        <v>18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36</v>
      </c>
      <c r="B24" s="113" t="s">
        <v>288</v>
      </c>
      <c r="C24" s="101" t="s">
        <v>289</v>
      </c>
      <c r="D24" s="103">
        <f>SUM(E24,+H24,+K24)</f>
        <v>1944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1944</v>
      </c>
      <c r="L24" s="103">
        <v>463</v>
      </c>
      <c r="M24" s="103">
        <v>1481</v>
      </c>
      <c r="N24" s="103">
        <f>SUM(O24,+V24,+AC24)</f>
        <v>1949</v>
      </c>
      <c r="O24" s="103">
        <f>SUM(P24:U24)</f>
        <v>463</v>
      </c>
      <c r="P24" s="103">
        <v>462</v>
      </c>
      <c r="Q24" s="103">
        <v>0</v>
      </c>
      <c r="R24" s="103">
        <v>0</v>
      </c>
      <c r="S24" s="103">
        <v>0</v>
      </c>
      <c r="T24" s="103">
        <v>0</v>
      </c>
      <c r="U24" s="103">
        <v>1</v>
      </c>
      <c r="V24" s="103">
        <f>SUM(W24:AB24)</f>
        <v>1481</v>
      </c>
      <c r="W24" s="103">
        <v>1478</v>
      </c>
      <c r="X24" s="103">
        <v>0</v>
      </c>
      <c r="Y24" s="103">
        <v>0</v>
      </c>
      <c r="Z24" s="103">
        <v>0</v>
      </c>
      <c r="AA24" s="103">
        <v>0</v>
      </c>
      <c r="AB24" s="103">
        <v>3</v>
      </c>
      <c r="AC24" s="103">
        <f>SUM(AD24:AE24)</f>
        <v>5</v>
      </c>
      <c r="AD24" s="103">
        <v>1</v>
      </c>
      <c r="AE24" s="103">
        <v>4</v>
      </c>
      <c r="AF24" s="103">
        <f>SUM(AG24:AI24)</f>
        <v>53</v>
      </c>
      <c r="AG24" s="103">
        <v>53</v>
      </c>
      <c r="AH24" s="103">
        <v>0</v>
      </c>
      <c r="AI24" s="103">
        <v>0</v>
      </c>
      <c r="AJ24" s="103">
        <f>SUM(AK24:AS24)</f>
        <v>53</v>
      </c>
      <c r="AK24" s="103">
        <v>0</v>
      </c>
      <c r="AL24" s="103">
        <v>0</v>
      </c>
      <c r="AM24" s="103">
        <v>0</v>
      </c>
      <c r="AN24" s="103">
        <v>53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18204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18205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18206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18209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18210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18322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18382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18404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18423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18442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18481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18483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18501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2021-02-08T00:30:05Z</dcterms:modified>
</cp:coreProperties>
</file>